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nova\Desktop\DEUDA OIA 2021-2022\DOCUMENTOS EN EXCELL\"/>
    </mc:Choice>
  </mc:AlternateContent>
  <xr:revisionPtr revIDLastSave="0" documentId="13_ncr:1_{7FD1E0F8-65D1-4AFE-827D-DF4CEE41D1FD}" xr6:coauthVersionLast="47" xr6:coauthVersionMax="47" xr10:uidLastSave="{00000000-0000-0000-0000-000000000000}"/>
  <bookViews>
    <workbookView xWindow="-120" yWindow="-120" windowWidth="21840" windowHeight="13140" xr2:uid="{570FDE17-AA4F-47C3-8407-B4A6089E3B74}"/>
  </bookViews>
  <sheets>
    <sheet name="Balance General Abril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 l="1"/>
  <c r="G27" i="1"/>
  <c r="G22" i="1"/>
  <c r="I21" i="1"/>
  <c r="G21" i="1"/>
  <c r="E21" i="1"/>
  <c r="I15" i="1"/>
  <c r="I14" i="1"/>
  <c r="I13" i="1"/>
  <c r="G10" i="1"/>
  <c r="G13" i="1" s="1"/>
  <c r="I7" i="1"/>
  <c r="C2" i="1"/>
  <c r="G26" i="1" l="1"/>
  <c r="G29" i="1" s="1"/>
  <c r="G31" i="1" s="1"/>
  <c r="G15" i="1"/>
</calcChain>
</file>

<file path=xl/sharedStrings.xml><?xml version="1.0" encoding="utf-8"?>
<sst xmlns="http://schemas.openxmlformats.org/spreadsheetml/2006/main" count="38" uniqueCount="38">
  <si>
    <t>Al 30 de  Abril 2022</t>
  </si>
  <si>
    <t>(Valores en RD$)</t>
  </si>
  <si>
    <t>enero 2020</t>
  </si>
  <si>
    <t>Abril 2022</t>
  </si>
  <si>
    <t>Mapeo</t>
  </si>
  <si>
    <t>Activos</t>
  </si>
  <si>
    <t>Activos corrientes</t>
  </si>
  <si>
    <t>0001</t>
  </si>
  <si>
    <t>Efectivo y equivalentes de efectivo (Nota 1)</t>
  </si>
  <si>
    <t>0004</t>
  </si>
  <si>
    <t>Cuenta por cobrar a corto plazo (Notas 2)</t>
  </si>
  <si>
    <t>0005</t>
  </si>
  <si>
    <t>Inventarios (Nota 3)</t>
  </si>
  <si>
    <t>Total activos corrientes</t>
  </si>
  <si>
    <t>Total activos</t>
  </si>
  <si>
    <t xml:space="preserve"> </t>
  </si>
  <si>
    <t>Pasivos</t>
  </si>
  <si>
    <t>Pasivos corrientes</t>
  </si>
  <si>
    <t>0016</t>
  </si>
  <si>
    <t>Cuentas por pagar a corto plazo (Nota 4)</t>
  </si>
  <si>
    <t>0017</t>
  </si>
  <si>
    <t>Retenciones y acumulaciones por pagar (5)</t>
  </si>
  <si>
    <t>Total pasivos corrientes</t>
  </si>
  <si>
    <t>Total Pasivos</t>
  </si>
  <si>
    <t>0024</t>
  </si>
  <si>
    <t>Activos Netos/Patrimonio (Nota 6)</t>
  </si>
  <si>
    <t>0030</t>
  </si>
  <si>
    <t>Patrimonio</t>
  </si>
  <si>
    <t>0032</t>
  </si>
  <si>
    <t>Resultados positivos (ahorro) / negativo (desahorro)</t>
  </si>
  <si>
    <t>0033</t>
  </si>
  <si>
    <t xml:space="preserve">Resultados acumulados </t>
  </si>
  <si>
    <t>Total activos netos/patrimonio</t>
  </si>
  <si>
    <t>Total pasivos y activos netos/patrimonio</t>
  </si>
  <si>
    <t>Balance General</t>
  </si>
  <si>
    <t>Lic.Estervina Calderon</t>
  </si>
  <si>
    <t>Licda.Francina A. Nova</t>
  </si>
  <si>
    <t xml:space="preserve">            Contadora                                                                             Coordinadora Finaciera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</si>
</sst>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 val="double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9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17" fontId="3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1" applyFont="1"/>
    <xf numFmtId="3" fontId="9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horizontal="left" vertical="center"/>
    </xf>
    <xf numFmtId="3" fontId="0" fillId="0" borderId="0" xfId="0" applyNumberFormat="1"/>
    <xf numFmtId="49" fontId="0" fillId="0" borderId="0" xfId="0" applyNumberFormat="1"/>
    <xf numFmtId="0" fontId="3" fillId="0" borderId="0" xfId="0" applyFont="1"/>
    <xf numFmtId="0" fontId="3" fillId="2" borderId="0" xfId="0" applyFont="1" applyFill="1"/>
    <xf numFmtId="166" fontId="3" fillId="0" borderId="0" xfId="0" applyNumberFormat="1" applyFont="1"/>
    <xf numFmtId="166" fontId="3" fillId="2" borderId="0" xfId="0" applyNumberFormat="1" applyFont="1" applyFill="1" applyAlignment="1">
      <alignment horizontal="left" vertical="center" indent="5"/>
    </xf>
    <xf numFmtId="166" fontId="3" fillId="2" borderId="0" xfId="0" applyNumberFormat="1" applyFont="1" applyFill="1"/>
    <xf numFmtId="3" fontId="10" fillId="2" borderId="1" xfId="0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vertical="center"/>
    </xf>
    <xf numFmtId="166" fontId="7" fillId="2" borderId="2" xfId="0" applyNumberFormat="1" applyFont="1" applyFill="1" applyBorder="1" applyAlignment="1">
      <alignment vertical="center"/>
    </xf>
    <xf numFmtId="166" fontId="7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166" fontId="7" fillId="2" borderId="3" xfId="0" applyNumberFormat="1" applyFont="1" applyFill="1" applyBorder="1" applyAlignment="1">
      <alignment vertical="center"/>
    </xf>
    <xf numFmtId="166" fontId="11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166" fontId="3" fillId="2" borderId="2" xfId="0" applyNumberFormat="1" applyFont="1" applyFill="1" applyBorder="1"/>
    <xf numFmtId="43" fontId="2" fillId="0" borderId="0" xfId="1" applyFont="1" applyAlignment="1">
      <alignment vertical="center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166" fontId="7" fillId="2" borderId="0" xfId="0" applyNumberFormat="1" applyFont="1" applyFill="1"/>
    <xf numFmtId="167" fontId="0" fillId="0" borderId="0" xfId="0" applyNumberFormat="1"/>
    <xf numFmtId="0" fontId="7" fillId="2" borderId="0" xfId="0" applyFont="1" applyFill="1" applyAlignment="1">
      <alignment horizontal="left" vertical="top"/>
    </xf>
    <xf numFmtId="43" fontId="3" fillId="0" borderId="0" xfId="1" applyFont="1"/>
    <xf numFmtId="43" fontId="2" fillId="0" borderId="0" xfId="1" applyFont="1"/>
    <xf numFmtId="3" fontId="10" fillId="2" borderId="0" xfId="0" applyNumberFormat="1" applyFont="1" applyFill="1" applyAlignment="1">
      <alignment vertical="center"/>
    </xf>
    <xf numFmtId="166" fontId="3" fillId="2" borderId="2" xfId="0" applyNumberFormat="1" applyFont="1" applyFill="1" applyBorder="1" applyAlignment="1">
      <alignment vertical="center"/>
    </xf>
    <xf numFmtId="43" fontId="3" fillId="0" borderId="0" xfId="1" applyFont="1" applyAlignment="1">
      <alignment vertical="center"/>
    </xf>
    <xf numFmtId="167" fontId="2" fillId="0" borderId="0" xfId="0" applyNumberFormat="1" applyFont="1" applyAlignment="1">
      <alignment vertical="center"/>
    </xf>
    <xf numFmtId="43" fontId="0" fillId="0" borderId="0" xfId="1" applyFont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3" fillId="2" borderId="0" xfId="0" applyFont="1" applyFill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nova/Downloads/Estados%20Financieros%20AB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D5" t="str">
            <v>Servicio Nacional de Salud</v>
          </cell>
        </row>
      </sheetData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 refreshError="1">
        <row r="2">
          <cell r="G2">
            <v>0</v>
          </cell>
        </row>
        <row r="11">
          <cell r="G11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Comprobacion"/>
      <sheetName val="Total Gasto"/>
      <sheetName val="ESF SNS"/>
      <sheetName val="ERF SRS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Patrimonio"/>
      <sheetName val="Ingresos"/>
      <sheetName val="Mobiliario Eq. Ofc."/>
      <sheetName val="Benef. Empl x p Corto Plazo"/>
      <sheetName val="CXP Largo Plazo"/>
      <sheetName val="Benef. Empl x pagar Larg. Plaz"/>
      <sheetName val="Hoja1"/>
    </sheetNames>
    <sheetDataSet>
      <sheetData sheetId="0"/>
      <sheetData sheetId="1"/>
      <sheetData sheetId="2"/>
      <sheetData sheetId="3">
        <row r="28">
          <cell r="H28">
            <v>-7186838.6899999995</v>
          </cell>
        </row>
      </sheetData>
      <sheetData sheetId="4"/>
      <sheetData sheetId="5"/>
      <sheetData sheetId="6">
        <row r="24">
          <cell r="C24">
            <v>475410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B2A9-23F0-4F01-967C-B96B375F39A8}">
  <dimension ref="A2:Q40"/>
  <sheetViews>
    <sheetView tabSelected="1" topLeftCell="C1" zoomScale="124" zoomScaleNormal="124" workbookViewId="0">
      <selection activeCell="K27" sqref="K27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5.42578125" style="2" hidden="1" customWidth="1"/>
    <col min="6" max="6" width="5.140625" style="2" customWidth="1"/>
    <col min="7" max="7" width="19.140625" style="2" customWidth="1"/>
    <col min="8" max="8" width="1.7109375" style="2" customWidth="1"/>
    <col min="9" max="9" width="13.140625" style="2" hidden="1" customWidth="1"/>
    <col min="10" max="10" width="3.7109375" style="2" customWidth="1"/>
    <col min="11" max="11" width="32.140625" style="2" customWidth="1"/>
    <col min="12" max="12" width="20.28515625" style="3" customWidth="1"/>
    <col min="13" max="13" width="28.7109375" style="3" customWidth="1"/>
    <col min="14" max="14" width="20.42578125" style="3" customWidth="1"/>
    <col min="15" max="15" width="15.5703125" style="3" bestFit="1" customWidth="1"/>
    <col min="16" max="16" width="11.42578125" style="3"/>
    <col min="17" max="17" width="15" style="3" customWidth="1"/>
    <col min="18" max="16384" width="11.42578125" style="3"/>
  </cols>
  <sheetData>
    <row r="2" spans="1:15" ht="15.75" x14ac:dyDescent="0.25">
      <c r="C2" s="4" t="str">
        <f>+[1]BC!D5</f>
        <v>Servicio Nacional de Salud</v>
      </c>
      <c r="D2" s="4"/>
      <c r="E2" s="4"/>
      <c r="F2" s="4"/>
      <c r="G2" s="4"/>
      <c r="H2" s="4"/>
      <c r="I2" s="4"/>
    </row>
    <row r="3" spans="1:15" ht="15.75" x14ac:dyDescent="0.25">
      <c r="C3" s="4" t="s">
        <v>34</v>
      </c>
      <c r="D3" s="4"/>
      <c r="E3" s="4"/>
      <c r="F3" s="4"/>
      <c r="G3" s="4"/>
      <c r="H3" s="4"/>
      <c r="I3" s="4"/>
    </row>
    <row r="4" spans="1:15" ht="15.75" x14ac:dyDescent="0.25">
      <c r="C4" s="5" t="s">
        <v>0</v>
      </c>
      <c r="D4" s="5"/>
      <c r="E4" s="5"/>
      <c r="F4" s="5"/>
      <c r="G4" s="5"/>
      <c r="H4" s="5"/>
      <c r="I4" s="5"/>
      <c r="L4" s="6"/>
    </row>
    <row r="5" spans="1:15" ht="15.75" x14ac:dyDescent="0.25">
      <c r="C5" s="4" t="s">
        <v>1</v>
      </c>
      <c r="D5" s="4"/>
      <c r="E5" s="4"/>
      <c r="F5" s="4"/>
      <c r="G5" s="4"/>
      <c r="H5" s="4"/>
      <c r="I5" s="4"/>
    </row>
    <row r="6" spans="1:15" x14ac:dyDescent="0.25">
      <c r="C6" s="7"/>
      <c r="D6" s="8"/>
      <c r="E6" s="8"/>
      <c r="F6" s="8"/>
      <c r="G6" s="7"/>
      <c r="H6" s="7"/>
      <c r="I6" s="7"/>
    </row>
    <row r="7" spans="1:15" ht="15.75" x14ac:dyDescent="0.25">
      <c r="C7" s="7"/>
      <c r="D7" s="7"/>
      <c r="E7" s="9" t="s">
        <v>2</v>
      </c>
      <c r="F7" s="10"/>
      <c r="G7" s="9" t="s">
        <v>3</v>
      </c>
      <c r="H7" s="11"/>
      <c r="I7" s="12">
        <f>+[2]BC!G11</f>
        <v>2016</v>
      </c>
      <c r="L7" s="13"/>
    </row>
    <row r="8" spans="1:15" x14ac:dyDescent="0.25">
      <c r="A8" s="1" t="s">
        <v>4</v>
      </c>
      <c r="C8" s="14" t="s">
        <v>5</v>
      </c>
      <c r="D8" s="15"/>
      <c r="E8" s="15"/>
      <c r="F8" s="15"/>
      <c r="G8" s="16"/>
      <c r="H8" s="17"/>
      <c r="I8" s="17"/>
      <c r="L8" s="18"/>
      <c r="M8" s="18"/>
    </row>
    <row r="9" spans="1:15" x14ac:dyDescent="0.25">
      <c r="C9" s="14" t="s">
        <v>6</v>
      </c>
      <c r="D9" s="15"/>
      <c r="E9" s="7"/>
      <c r="F9" s="15"/>
      <c r="G9" s="17"/>
      <c r="H9" s="17"/>
      <c r="I9" s="17"/>
      <c r="L9" s="19"/>
    </row>
    <row r="10" spans="1:15" x14ac:dyDescent="0.25">
      <c r="A10" s="1" t="s">
        <v>7</v>
      </c>
      <c r="C10" s="7"/>
      <c r="D10" s="7" t="s">
        <v>8</v>
      </c>
      <c r="E10" s="20">
        <v>12803336</v>
      </c>
      <c r="F10" s="7"/>
      <c r="G10" s="21">
        <f>[3]Efectivo!C24</f>
        <v>475410</v>
      </c>
      <c r="H10" s="22"/>
      <c r="I10" s="21"/>
      <c r="L10" s="23"/>
    </row>
    <row r="11" spans="1:15" customFormat="1" x14ac:dyDescent="0.25">
      <c r="A11" s="24" t="s">
        <v>9</v>
      </c>
      <c r="B11" s="25"/>
      <c r="C11" s="26"/>
      <c r="D11" s="7" t="s">
        <v>10</v>
      </c>
      <c r="E11" s="20">
        <v>7174748</v>
      </c>
      <c r="F11" s="7"/>
      <c r="G11" s="27">
        <v>17366006</v>
      </c>
      <c r="H11" s="28"/>
      <c r="I11" s="29"/>
      <c r="J11" s="25"/>
      <c r="K11" s="25"/>
      <c r="L11" s="19"/>
      <c r="N11" s="19"/>
    </row>
    <row r="12" spans="1:15" x14ac:dyDescent="0.25">
      <c r="A12" s="1" t="s">
        <v>11</v>
      </c>
      <c r="C12" s="7"/>
      <c r="D12" s="7" t="s">
        <v>12</v>
      </c>
      <c r="E12" s="20">
        <v>6307159</v>
      </c>
      <c r="F12" s="7"/>
      <c r="G12" s="21">
        <v>6794870</v>
      </c>
      <c r="H12" s="22"/>
      <c r="I12" s="21"/>
      <c r="N12" s="18"/>
    </row>
    <row r="13" spans="1:15" x14ac:dyDescent="0.25">
      <c r="C13" s="14" t="s">
        <v>13</v>
      </c>
      <c r="D13" s="7"/>
      <c r="E13" s="30">
        <v>26285243</v>
      </c>
      <c r="F13" s="7"/>
      <c r="G13" s="31">
        <f>SUM(G9:G12)</f>
        <v>24636286</v>
      </c>
      <c r="H13" s="22"/>
      <c r="I13" s="32">
        <f>SUM(I9:I12)</f>
        <v>0</v>
      </c>
      <c r="N13" s="18"/>
    </row>
    <row r="14" spans="1:15" x14ac:dyDescent="0.25">
      <c r="C14" s="14"/>
      <c r="D14" s="7"/>
      <c r="E14" s="7"/>
      <c r="F14" s="7"/>
      <c r="G14" s="33"/>
      <c r="H14" s="22"/>
      <c r="I14" s="32" t="e">
        <f>SUM(#REF!)</f>
        <v>#REF!</v>
      </c>
      <c r="N14" s="34"/>
    </row>
    <row r="15" spans="1:15" ht="15.75" thickBot="1" x14ac:dyDescent="0.3">
      <c r="C15" s="14" t="s">
        <v>14</v>
      </c>
      <c r="D15" s="7"/>
      <c r="E15" s="35">
        <v>26285243</v>
      </c>
      <c r="F15" s="7"/>
      <c r="G15" s="36">
        <f>SUM(G14,G13)</f>
        <v>24636286</v>
      </c>
      <c r="H15" s="37"/>
      <c r="I15" s="36" t="e">
        <f>SUM(I14,I13)</f>
        <v>#REF!</v>
      </c>
      <c r="O15" s="18"/>
    </row>
    <row r="16" spans="1:15" ht="15.75" thickTop="1" x14ac:dyDescent="0.25">
      <c r="C16" s="7"/>
      <c r="D16" s="7" t="s">
        <v>15</v>
      </c>
      <c r="E16" s="38"/>
      <c r="F16" s="7"/>
      <c r="G16" s="21"/>
      <c r="H16" s="21"/>
      <c r="I16" s="21"/>
      <c r="O16" s="39"/>
    </row>
    <row r="17" spans="1:15" x14ac:dyDescent="0.25">
      <c r="C17" s="14" t="s">
        <v>16</v>
      </c>
      <c r="D17" s="7"/>
      <c r="E17" s="38"/>
      <c r="F17" s="7"/>
      <c r="G17" s="21"/>
      <c r="H17" s="21"/>
      <c r="I17" s="21"/>
      <c r="L17" s="18"/>
    </row>
    <row r="18" spans="1:15" x14ac:dyDescent="0.25">
      <c r="C18" s="14" t="s">
        <v>17</v>
      </c>
      <c r="D18" s="7"/>
      <c r="E18" s="7"/>
      <c r="F18" s="7"/>
      <c r="G18" s="22"/>
      <c r="H18" s="22"/>
      <c r="I18" s="22"/>
      <c r="L18" s="18"/>
    </row>
    <row r="19" spans="1:15" x14ac:dyDescent="0.25">
      <c r="A19" s="1" t="s">
        <v>18</v>
      </c>
      <c r="C19" s="7"/>
      <c r="D19" s="7" t="s">
        <v>19</v>
      </c>
      <c r="E19" s="20">
        <v>2726355</v>
      </c>
      <c r="F19" s="7"/>
      <c r="G19" s="21">
        <v>4164328</v>
      </c>
      <c r="H19" s="22"/>
      <c r="I19" s="21"/>
      <c r="L19" s="39"/>
    </row>
    <row r="20" spans="1:15" customFormat="1" ht="15.75" thickBot="1" x14ac:dyDescent="0.3">
      <c r="A20" s="24" t="s">
        <v>20</v>
      </c>
      <c r="B20" s="25"/>
      <c r="C20" s="26"/>
      <c r="D20" s="7" t="s">
        <v>21</v>
      </c>
      <c r="E20" s="40">
        <v>87853</v>
      </c>
      <c r="F20" s="7"/>
      <c r="G20" s="41">
        <v>134587</v>
      </c>
      <c r="H20" s="28"/>
      <c r="I20" s="29"/>
      <c r="J20" s="25"/>
      <c r="K20" s="25"/>
      <c r="L20" s="19"/>
    </row>
    <row r="21" spans="1:15" x14ac:dyDescent="0.25">
      <c r="C21" s="14" t="s">
        <v>22</v>
      </c>
      <c r="D21" s="7"/>
      <c r="E21" s="33">
        <f>SUM(E19:E20)</f>
        <v>2814208</v>
      </c>
      <c r="F21" s="33"/>
      <c r="G21" s="33">
        <f>SUM(G19:G20)</f>
        <v>4298915</v>
      </c>
      <c r="H21" s="22"/>
      <c r="I21" s="33">
        <f>SUM(I19:I20)</f>
        <v>0</v>
      </c>
      <c r="L21" s="42"/>
      <c r="M21" s="18"/>
      <c r="N21" s="18"/>
    </row>
    <row r="22" spans="1:15" customFormat="1" ht="33.75" customHeight="1" x14ac:dyDescent="0.25">
      <c r="A22" s="24"/>
      <c r="B22" s="25"/>
      <c r="C22" s="43" t="s">
        <v>23</v>
      </c>
      <c r="D22" s="44"/>
      <c r="E22" s="26"/>
      <c r="F22" s="26"/>
      <c r="G22" s="45">
        <f>G21</f>
        <v>4298915</v>
      </c>
      <c r="H22" s="29"/>
      <c r="I22" s="29"/>
      <c r="J22" s="25"/>
      <c r="K22" s="25"/>
      <c r="M22" s="46"/>
      <c r="N22" s="46"/>
    </row>
    <row r="23" spans="1:15" customFormat="1" x14ac:dyDescent="0.25">
      <c r="A23" s="24" t="s">
        <v>24</v>
      </c>
      <c r="B23" s="25"/>
      <c r="C23" s="26"/>
      <c r="D23" s="7"/>
      <c r="E23" s="7"/>
      <c r="F23" s="7"/>
      <c r="G23" s="29"/>
      <c r="H23" s="28"/>
      <c r="I23" s="29"/>
      <c r="J23" s="25"/>
      <c r="K23" s="25"/>
      <c r="M23" s="19"/>
    </row>
    <row r="24" spans="1:15" x14ac:dyDescent="0.25">
      <c r="C24" s="14"/>
      <c r="D24" s="7"/>
      <c r="E24" s="7"/>
      <c r="F24" s="7"/>
      <c r="G24" s="21"/>
      <c r="H24" s="21"/>
      <c r="I24" s="21"/>
      <c r="M24" s="18"/>
      <c r="N24" s="18"/>
      <c r="O24" s="18"/>
    </row>
    <row r="25" spans="1:15" x14ac:dyDescent="0.25">
      <c r="C25" s="14" t="s">
        <v>25</v>
      </c>
      <c r="D25" s="7"/>
      <c r="E25" s="7"/>
      <c r="F25" s="7"/>
      <c r="G25" s="21"/>
      <c r="H25" s="21"/>
      <c r="I25" s="21"/>
      <c r="M25" s="39"/>
      <c r="N25" s="18"/>
      <c r="O25" s="18"/>
    </row>
    <row r="26" spans="1:15" customFormat="1" x14ac:dyDescent="0.25">
      <c r="A26" s="24" t="s">
        <v>26</v>
      </c>
      <c r="B26" s="25"/>
      <c r="C26" s="47"/>
      <c r="D26" s="7" t="s">
        <v>27</v>
      </c>
      <c r="E26" s="20">
        <v>17889896</v>
      </c>
      <c r="F26" s="7"/>
      <c r="G26" s="21">
        <f>G13-G22-G27-G28</f>
        <v>12498047.689999998</v>
      </c>
      <c r="H26" s="28"/>
      <c r="I26" s="29"/>
      <c r="J26" s="25"/>
      <c r="K26" s="48"/>
      <c r="M26" s="49"/>
      <c r="N26" s="46"/>
      <c r="O26" s="46"/>
    </row>
    <row r="27" spans="1:15" x14ac:dyDescent="0.25">
      <c r="A27" s="1" t="s">
        <v>28</v>
      </c>
      <c r="C27" s="7"/>
      <c r="D27" s="7" t="s">
        <v>29</v>
      </c>
      <c r="E27" s="50">
        <v>1507418</v>
      </c>
      <c r="F27" s="7"/>
      <c r="G27" s="33">
        <f>'[3]ERF SRS'!H28</f>
        <v>-7186838.6899999995</v>
      </c>
      <c r="H27" s="22"/>
      <c r="I27" s="21"/>
      <c r="L27" s="18"/>
      <c r="N27" s="18"/>
    </row>
    <row r="28" spans="1:15" ht="15.75" thickBot="1" x14ac:dyDescent="0.3">
      <c r="A28" s="1" t="s">
        <v>30</v>
      </c>
      <c r="C28" s="7"/>
      <c r="D28" s="7" t="s">
        <v>31</v>
      </c>
      <c r="E28" s="40">
        <v>4073721</v>
      </c>
      <c r="F28" s="7"/>
      <c r="G28" s="51">
        <v>15026162</v>
      </c>
      <c r="H28" s="22"/>
      <c r="I28" s="51"/>
      <c r="K28" s="52"/>
      <c r="L28" s="53"/>
      <c r="N28" s="39"/>
      <c r="O28" s="54"/>
    </row>
    <row r="29" spans="1:15" ht="15.75" thickBot="1" x14ac:dyDescent="0.3">
      <c r="C29" s="14" t="s">
        <v>32</v>
      </c>
      <c r="D29" s="7"/>
      <c r="E29" s="55">
        <v>23471035</v>
      </c>
      <c r="F29" s="7"/>
      <c r="G29" s="32">
        <f>+G26+G27+G28</f>
        <v>20337371</v>
      </c>
      <c r="H29" s="37"/>
      <c r="I29" s="32"/>
      <c r="O29" s="39"/>
    </row>
    <row r="30" spans="1:15" x14ac:dyDescent="0.25">
      <c r="C30" s="14"/>
      <c r="D30" s="7"/>
      <c r="E30" s="38"/>
      <c r="F30" s="7"/>
      <c r="G30" s="17"/>
      <c r="H30" s="17"/>
      <c r="I30" s="17"/>
      <c r="N30" s="18"/>
      <c r="O30" s="18"/>
    </row>
    <row r="31" spans="1:15" ht="15.75" thickBot="1" x14ac:dyDescent="0.3">
      <c r="C31" s="14" t="s">
        <v>33</v>
      </c>
      <c r="D31" s="7"/>
      <c r="E31" s="35">
        <v>26285243</v>
      </c>
      <c r="F31" s="7"/>
      <c r="G31" s="36">
        <f>G21+G25+G29</f>
        <v>24636286</v>
      </c>
      <c r="H31" s="17"/>
      <c r="I31" s="36" t="e">
        <f>+#REF!+I29</f>
        <v>#REF!</v>
      </c>
      <c r="K31" s="56"/>
      <c r="L31" s="18"/>
      <c r="N31" s="18"/>
      <c r="O31" s="39"/>
    </row>
    <row r="32" spans="1:15" ht="15.75" thickTop="1" x14ac:dyDescent="0.25">
      <c r="C32" s="14"/>
      <c r="D32" s="7"/>
      <c r="E32" s="7"/>
      <c r="F32" s="7"/>
      <c r="G32" s="33"/>
      <c r="H32" s="17"/>
      <c r="I32" s="33"/>
      <c r="L32" s="18"/>
      <c r="N32" s="18"/>
      <c r="O32" s="39"/>
    </row>
    <row r="33" spans="3:17" x14ac:dyDescent="0.25">
      <c r="C33" s="7"/>
      <c r="D33" s="7"/>
      <c r="E33" s="7"/>
      <c r="F33" s="7"/>
      <c r="G33" s="21"/>
      <c r="H33" s="7"/>
      <c r="I33" s="21"/>
      <c r="K33" s="56"/>
      <c r="L33" s="39"/>
      <c r="N33" s="18"/>
    </row>
    <row r="34" spans="3:17" x14ac:dyDescent="0.25">
      <c r="C34" s="7"/>
      <c r="D34" s="61" t="s">
        <v>35</v>
      </c>
      <c r="E34" s="7"/>
      <c r="F34" s="7"/>
      <c r="G34" s="21" t="s">
        <v>36</v>
      </c>
      <c r="H34" s="7"/>
      <c r="I34" s="21"/>
      <c r="N34" s="18"/>
    </row>
    <row r="35" spans="3:17" x14ac:dyDescent="0.25">
      <c r="C35" s="57" t="s">
        <v>37</v>
      </c>
      <c r="D35" s="58"/>
      <c r="E35" s="58"/>
      <c r="F35" s="58"/>
      <c r="G35" s="58"/>
      <c r="H35" s="58"/>
      <c r="I35" s="58"/>
      <c r="M35" s="18"/>
      <c r="N35" s="18"/>
      <c r="O35" s="18"/>
      <c r="Q35" s="18"/>
    </row>
    <row r="36" spans="3:17" x14ac:dyDescent="0.25">
      <c r="C36" s="7"/>
      <c r="D36" s="14"/>
      <c r="E36" s="14"/>
      <c r="F36" s="14"/>
      <c r="G36" s="7"/>
      <c r="H36" s="7"/>
      <c r="I36" s="7"/>
      <c r="N36" s="18"/>
      <c r="O36" s="18"/>
    </row>
    <row r="37" spans="3:17" x14ac:dyDescent="0.25">
      <c r="O37" s="18"/>
      <c r="Q37" s="39"/>
    </row>
    <row r="38" spans="3:17" x14ac:dyDescent="0.25">
      <c r="G38" s="59"/>
      <c r="I38" s="59"/>
      <c r="O38" s="60"/>
    </row>
    <row r="39" spans="3:17" x14ac:dyDescent="0.25">
      <c r="O39" s="39"/>
    </row>
    <row r="40" spans="3:17" x14ac:dyDescent="0.25">
      <c r="G40" s="59"/>
      <c r="I40" s="56"/>
    </row>
  </sheetData>
  <mergeCells count="5">
    <mergeCell ref="C2:I2"/>
    <mergeCell ref="C3:I3"/>
    <mergeCell ref="C4:I4"/>
    <mergeCell ref="C5:I5"/>
    <mergeCell ref="C35:I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Francina A. Nova</dc:creator>
  <cp:lastModifiedBy>Francina A. Nova</cp:lastModifiedBy>
  <dcterms:created xsi:type="dcterms:W3CDTF">2022-05-16T13:35:17Z</dcterms:created>
  <dcterms:modified xsi:type="dcterms:W3CDTF">2022-05-16T13:39:42Z</dcterms:modified>
</cp:coreProperties>
</file>