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defaultThemeVersion="166925"/>
  <mc:AlternateContent xmlns:mc="http://schemas.openxmlformats.org/markup-compatibility/2006">
    <mc:Choice Requires="x15">
      <x15ac:absPath xmlns:x15ac="http://schemas.microsoft.com/office/spreadsheetml/2010/11/ac" url="C:\Users\fnova\Desktop\DEUDA OIA 2021-2022\DOCUMENTOS EN EXCELL\"/>
    </mc:Choice>
  </mc:AlternateContent>
  <xr:revisionPtr revIDLastSave="0" documentId="13_ncr:1_{A3FCB9CA-9F12-48C3-8EFF-A90F733B64A5}" xr6:coauthVersionLast="47" xr6:coauthVersionMax="47" xr10:uidLastSave="{00000000-0000-0000-0000-000000000000}"/>
  <bookViews>
    <workbookView xWindow="-120" yWindow="-120" windowWidth="21840" windowHeight="13140" xr2:uid="{9E1DEF19-9C63-4114-AE2A-E85689DC954D}"/>
  </bookViews>
  <sheets>
    <sheet name="INGRESO-2022" sheetId="1" r:id="rId1"/>
  </sheets>
  <externalReferences>
    <externalReference r:id="rId2"/>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G106" i="1" l="1"/>
  <c r="F106" i="1"/>
  <c r="E106" i="1"/>
  <c r="D106" i="1"/>
  <c r="C106" i="1"/>
  <c r="B106" i="1"/>
  <c r="G105" i="1"/>
  <c r="F105" i="1"/>
  <c r="E105" i="1"/>
  <c r="D105" i="1"/>
  <c r="C105" i="1"/>
  <c r="B105" i="1"/>
  <c r="G104" i="1"/>
  <c r="F104" i="1"/>
  <c r="E104" i="1"/>
  <c r="D104" i="1"/>
  <c r="C104" i="1"/>
  <c r="B104" i="1"/>
  <c r="G103" i="1"/>
  <c r="F103" i="1"/>
  <c r="E103" i="1"/>
  <c r="D103" i="1"/>
  <c r="C103" i="1"/>
  <c r="B103" i="1"/>
  <c r="G102" i="1"/>
  <c r="F102" i="1"/>
  <c r="E102" i="1"/>
  <c r="D102" i="1"/>
  <c r="C102" i="1"/>
  <c r="B102" i="1"/>
  <c r="G101" i="1"/>
  <c r="F101" i="1"/>
  <c r="E101" i="1"/>
  <c r="D101" i="1"/>
  <c r="C101" i="1"/>
  <c r="B101" i="1"/>
  <c r="G100" i="1"/>
  <c r="F100" i="1"/>
  <c r="E100" i="1"/>
  <c r="D100" i="1"/>
  <c r="C100" i="1"/>
  <c r="B100" i="1"/>
  <c r="G99" i="1"/>
  <c r="F99" i="1"/>
  <c r="E99" i="1"/>
  <c r="D99" i="1"/>
  <c r="C99" i="1"/>
  <c r="B99" i="1"/>
  <c r="G98" i="1"/>
  <c r="F98" i="1"/>
  <c r="E98" i="1"/>
  <c r="D98" i="1"/>
  <c r="C98" i="1"/>
  <c r="B98" i="1"/>
  <c r="G97" i="1"/>
  <c r="F97" i="1"/>
  <c r="E97" i="1"/>
  <c r="D97" i="1"/>
  <c r="C97" i="1"/>
  <c r="B97" i="1"/>
  <c r="G96" i="1"/>
  <c r="F96" i="1"/>
  <c r="E96" i="1"/>
  <c r="D96" i="1"/>
  <c r="C96" i="1"/>
  <c r="B96" i="1"/>
  <c r="G95" i="1"/>
  <c r="F95" i="1"/>
  <c r="E95" i="1"/>
  <c r="D95" i="1"/>
  <c r="C95" i="1"/>
  <c r="B95" i="1"/>
  <c r="G94" i="1"/>
  <c r="F94" i="1"/>
  <c r="E94" i="1"/>
  <c r="D94" i="1"/>
  <c r="C94" i="1"/>
  <c r="B94" i="1"/>
  <c r="G93" i="1"/>
  <c r="F93" i="1"/>
  <c r="E93" i="1"/>
  <c r="D93" i="1"/>
  <c r="C93" i="1"/>
  <c r="B93" i="1"/>
  <c r="G92" i="1"/>
  <c r="F92" i="1"/>
  <c r="E92" i="1"/>
  <c r="D92" i="1"/>
  <c r="C92" i="1"/>
  <c r="B92" i="1"/>
  <c r="G91" i="1"/>
  <c r="F91" i="1"/>
  <c r="E91" i="1"/>
  <c r="D91" i="1"/>
  <c r="C91" i="1"/>
  <c r="B91" i="1"/>
  <c r="G90" i="1"/>
  <c r="F90" i="1"/>
  <c r="E90" i="1"/>
  <c r="D90" i="1"/>
  <c r="C90" i="1"/>
  <c r="B90" i="1"/>
  <c r="G89" i="1"/>
  <c r="F89" i="1"/>
  <c r="E89" i="1"/>
  <c r="D89" i="1"/>
  <c r="C89" i="1"/>
  <c r="B89" i="1"/>
  <c r="G88" i="1"/>
  <c r="F88" i="1"/>
  <c r="E88" i="1"/>
  <c r="D88" i="1"/>
  <c r="C88" i="1"/>
  <c r="B88" i="1"/>
  <c r="G87" i="1"/>
  <c r="F87" i="1"/>
  <c r="E87" i="1"/>
  <c r="D87" i="1"/>
  <c r="C87" i="1"/>
  <c r="B87" i="1"/>
  <c r="G86" i="1"/>
  <c r="F86" i="1"/>
  <c r="E86" i="1"/>
  <c r="D86" i="1"/>
  <c r="C86" i="1"/>
  <c r="B86" i="1"/>
  <c r="G85" i="1"/>
  <c r="F85" i="1"/>
  <c r="E85" i="1"/>
  <c r="D85" i="1"/>
  <c r="C85" i="1"/>
  <c r="B85" i="1"/>
  <c r="G84" i="1"/>
  <c r="F84" i="1"/>
  <c r="E84" i="1"/>
  <c r="D84" i="1"/>
  <c r="C84" i="1"/>
  <c r="B84" i="1"/>
  <c r="G83" i="1"/>
  <c r="F83" i="1"/>
  <c r="E83" i="1"/>
  <c r="D83" i="1"/>
  <c r="C83" i="1"/>
  <c r="B83" i="1"/>
  <c r="G82" i="1"/>
  <c r="F82" i="1"/>
  <c r="E82" i="1"/>
  <c r="D82" i="1"/>
  <c r="C82" i="1"/>
  <c r="B82" i="1"/>
  <c r="G81" i="1"/>
  <c r="F81" i="1"/>
  <c r="E81" i="1"/>
  <c r="D81" i="1"/>
  <c r="C81" i="1"/>
  <c r="B81" i="1"/>
  <c r="G80" i="1"/>
  <c r="F80" i="1"/>
  <c r="E80" i="1"/>
  <c r="D80" i="1"/>
  <c r="C80" i="1"/>
  <c r="B80" i="1"/>
  <c r="G79" i="1"/>
  <c r="F79" i="1"/>
  <c r="E79" i="1"/>
  <c r="D79" i="1"/>
  <c r="C79" i="1"/>
  <c r="B79" i="1"/>
  <c r="G78" i="1"/>
  <c r="F78" i="1"/>
  <c r="E78" i="1"/>
  <c r="D78" i="1"/>
  <c r="C78" i="1"/>
  <c r="B78" i="1"/>
  <c r="G77" i="1"/>
  <c r="F77" i="1"/>
  <c r="E77" i="1"/>
  <c r="D77" i="1"/>
  <c r="C77" i="1"/>
  <c r="B77" i="1"/>
  <c r="G76" i="1"/>
  <c r="F76" i="1"/>
  <c r="E76" i="1"/>
  <c r="D76" i="1"/>
  <c r="C76" i="1"/>
  <c r="B76" i="1"/>
  <c r="G75" i="1"/>
  <c r="F75" i="1"/>
  <c r="E75" i="1"/>
  <c r="D75" i="1"/>
  <c r="C75" i="1"/>
  <c r="B75" i="1"/>
  <c r="G74" i="1"/>
  <c r="F74" i="1"/>
  <c r="E74" i="1"/>
  <c r="D74" i="1"/>
  <c r="C74" i="1"/>
  <c r="B74" i="1"/>
  <c r="G73" i="1"/>
  <c r="F73" i="1"/>
  <c r="E73" i="1"/>
  <c r="D73" i="1"/>
  <c r="C73" i="1"/>
  <c r="B73" i="1"/>
  <c r="G72" i="1"/>
  <c r="F72" i="1"/>
  <c r="E72" i="1"/>
  <c r="D72" i="1"/>
  <c r="C72" i="1"/>
  <c r="B72" i="1"/>
  <c r="G71" i="1"/>
  <c r="F71" i="1"/>
  <c r="E71" i="1"/>
  <c r="D71" i="1"/>
  <c r="C71" i="1"/>
  <c r="B71" i="1"/>
  <c r="G70" i="1"/>
  <c r="F70" i="1"/>
  <c r="E70" i="1"/>
  <c r="D70" i="1"/>
  <c r="C70" i="1"/>
  <c r="B70" i="1"/>
  <c r="G69" i="1"/>
  <c r="F69" i="1"/>
  <c r="E69" i="1"/>
  <c r="D69" i="1"/>
  <c r="C69" i="1"/>
  <c r="B69" i="1"/>
  <c r="G68" i="1"/>
  <c r="F68" i="1"/>
  <c r="E68" i="1"/>
  <c r="D68" i="1"/>
  <c r="C68" i="1"/>
  <c r="B68" i="1"/>
  <c r="G67" i="1"/>
  <c r="F67" i="1"/>
  <c r="E67" i="1"/>
  <c r="D67" i="1"/>
  <c r="C67" i="1"/>
  <c r="B67" i="1"/>
  <c r="G66" i="1"/>
  <c r="F66" i="1"/>
  <c r="E66" i="1"/>
  <c r="D66" i="1"/>
  <c r="C66" i="1"/>
  <c r="B66" i="1"/>
  <c r="G65" i="1"/>
  <c r="F65" i="1"/>
  <c r="E65" i="1"/>
  <c r="D65" i="1"/>
  <c r="C65" i="1"/>
  <c r="B65" i="1"/>
  <c r="G64" i="1"/>
  <c r="F64" i="1"/>
  <c r="E64" i="1"/>
  <c r="D64" i="1"/>
  <c r="C64" i="1"/>
  <c r="B64" i="1"/>
  <c r="G63" i="1"/>
  <c r="F63" i="1"/>
  <c r="E63" i="1"/>
  <c r="D63" i="1"/>
  <c r="C63" i="1"/>
  <c r="B63" i="1"/>
  <c r="G62" i="1"/>
  <c r="F62" i="1"/>
  <c r="E62" i="1"/>
  <c r="D62" i="1"/>
  <c r="C62" i="1"/>
  <c r="B62" i="1"/>
  <c r="G61" i="1"/>
  <c r="F61" i="1"/>
  <c r="E61" i="1"/>
  <c r="D61" i="1"/>
  <c r="C61" i="1"/>
  <c r="B61" i="1"/>
  <c r="G60" i="1"/>
  <c r="F60" i="1"/>
  <c r="E60" i="1"/>
  <c r="D60" i="1"/>
  <c r="C60" i="1"/>
  <c r="B60" i="1"/>
  <c r="G59" i="1"/>
  <c r="F59" i="1"/>
  <c r="E59" i="1"/>
  <c r="D59" i="1"/>
  <c r="C59" i="1"/>
  <c r="B59" i="1"/>
  <c r="G58" i="1"/>
  <c r="F58" i="1"/>
  <c r="E58" i="1"/>
  <c r="D58" i="1"/>
  <c r="C58" i="1"/>
  <c r="B58" i="1"/>
  <c r="G57" i="1"/>
  <c r="F57" i="1"/>
  <c r="E57" i="1"/>
  <c r="D57" i="1"/>
  <c r="C57" i="1"/>
  <c r="B57" i="1"/>
  <c r="G56" i="1"/>
  <c r="F56" i="1"/>
  <c r="E56" i="1"/>
  <c r="D56" i="1"/>
  <c r="C56" i="1"/>
  <c r="B56" i="1"/>
  <c r="G55" i="1"/>
  <c r="F55" i="1"/>
  <c r="E55" i="1"/>
  <c r="D55" i="1"/>
  <c r="C55" i="1"/>
  <c r="B55" i="1"/>
  <c r="G54" i="1"/>
  <c r="F54" i="1"/>
  <c r="E54" i="1"/>
  <c r="D54" i="1"/>
  <c r="C54" i="1"/>
  <c r="B54" i="1"/>
  <c r="G53" i="1"/>
  <c r="F53" i="1"/>
  <c r="E53" i="1"/>
  <c r="D53" i="1"/>
  <c r="C53" i="1"/>
  <c r="B53" i="1"/>
  <c r="G52" i="1"/>
  <c r="F52" i="1"/>
  <c r="E52" i="1"/>
  <c r="D52" i="1"/>
  <c r="C52" i="1"/>
  <c r="B52" i="1"/>
  <c r="G51" i="1"/>
  <c r="F51" i="1"/>
  <c r="E51" i="1"/>
  <c r="D51" i="1"/>
  <c r="C51" i="1"/>
  <c r="B51" i="1"/>
  <c r="G50" i="1"/>
  <c r="F50" i="1"/>
  <c r="E50" i="1"/>
  <c r="D50" i="1"/>
  <c r="C50" i="1"/>
  <c r="B50" i="1"/>
  <c r="G49" i="1"/>
  <c r="F49" i="1"/>
  <c r="E49" i="1"/>
  <c r="D49" i="1"/>
  <c r="C49" i="1"/>
  <c r="B49" i="1"/>
  <c r="G48" i="1"/>
  <c r="F48" i="1"/>
  <c r="E48" i="1"/>
  <c r="D48" i="1"/>
  <c r="C48" i="1"/>
  <c r="B48" i="1"/>
  <c r="G47" i="1"/>
  <c r="F47" i="1"/>
  <c r="E47" i="1"/>
  <c r="D47" i="1"/>
  <c r="C47" i="1"/>
  <c r="B47" i="1"/>
  <c r="G46" i="1"/>
  <c r="F46" i="1"/>
  <c r="E46" i="1"/>
  <c r="D46" i="1"/>
  <c r="C46" i="1"/>
  <c r="B46" i="1"/>
  <c r="G45" i="1"/>
  <c r="F45" i="1"/>
  <c r="E45" i="1"/>
  <c r="D45" i="1"/>
  <c r="C45" i="1"/>
  <c r="B45" i="1"/>
  <c r="G44" i="1"/>
  <c r="F44" i="1"/>
  <c r="E44" i="1"/>
  <c r="D44" i="1"/>
  <c r="C44" i="1"/>
  <c r="B44" i="1"/>
  <c r="G43" i="1"/>
  <c r="F43" i="1"/>
  <c r="E43" i="1"/>
  <c r="D43" i="1"/>
  <c r="C43" i="1"/>
  <c r="B43" i="1"/>
  <c r="G42" i="1"/>
  <c r="F42" i="1"/>
  <c r="E42" i="1"/>
  <c r="D42" i="1"/>
  <c r="C42" i="1"/>
  <c r="B42" i="1"/>
  <c r="G41" i="1"/>
  <c r="F41" i="1"/>
  <c r="E41" i="1"/>
  <c r="D41" i="1"/>
  <c r="C41" i="1"/>
  <c r="B41" i="1"/>
  <c r="G40" i="1"/>
  <c r="F40" i="1"/>
  <c r="E40" i="1"/>
  <c r="D40" i="1"/>
  <c r="C40" i="1"/>
  <c r="B40" i="1"/>
  <c r="G39" i="1"/>
  <c r="F39" i="1"/>
  <c r="E39" i="1"/>
  <c r="D39" i="1"/>
  <c r="C39" i="1"/>
  <c r="B39" i="1"/>
  <c r="G38" i="1"/>
  <c r="F38" i="1"/>
  <c r="E38" i="1"/>
  <c r="D38" i="1"/>
  <c r="C38" i="1"/>
  <c r="B38" i="1"/>
  <c r="G37" i="1"/>
  <c r="F37" i="1"/>
  <c r="E37" i="1"/>
  <c r="D37" i="1"/>
  <c r="C37" i="1"/>
  <c r="B37" i="1"/>
  <c r="G36" i="1"/>
  <c r="F36" i="1"/>
  <c r="E36" i="1"/>
  <c r="D36" i="1"/>
  <c r="C36" i="1"/>
  <c r="B36" i="1"/>
  <c r="G35" i="1"/>
  <c r="F35" i="1"/>
  <c r="E35" i="1"/>
  <c r="D35" i="1"/>
  <c r="C35" i="1"/>
  <c r="B35" i="1"/>
  <c r="G34" i="1"/>
  <c r="F34" i="1"/>
  <c r="E34" i="1"/>
  <c r="D34" i="1"/>
  <c r="C34" i="1"/>
  <c r="B34" i="1"/>
  <c r="G33" i="1"/>
  <c r="F33" i="1"/>
  <c r="E33" i="1"/>
  <c r="D33" i="1"/>
  <c r="C33" i="1"/>
  <c r="B33" i="1"/>
  <c r="G32" i="1"/>
  <c r="F32" i="1"/>
  <c r="E32" i="1"/>
  <c r="D32" i="1"/>
  <c r="C32" i="1"/>
  <c r="B32" i="1"/>
  <c r="G31" i="1"/>
  <c r="F31" i="1"/>
  <c r="E31" i="1"/>
  <c r="D31" i="1"/>
  <c r="C31" i="1"/>
  <c r="B31" i="1"/>
  <c r="G30" i="1"/>
  <c r="F30" i="1"/>
  <c r="E30" i="1"/>
  <c r="D30" i="1"/>
  <c r="C30" i="1"/>
  <c r="B30" i="1"/>
  <c r="G29" i="1"/>
  <c r="F29" i="1"/>
  <c r="E29" i="1"/>
  <c r="D29" i="1"/>
  <c r="C29" i="1"/>
  <c r="B29" i="1"/>
  <c r="G28" i="1"/>
  <c r="F28" i="1"/>
  <c r="E28" i="1"/>
  <c r="D28" i="1"/>
  <c r="C28" i="1"/>
  <c r="B28" i="1"/>
  <c r="G27" i="1"/>
  <c r="F27" i="1"/>
  <c r="E27" i="1"/>
  <c r="D27" i="1"/>
  <c r="C27" i="1"/>
  <c r="B27" i="1"/>
  <c r="G26" i="1"/>
  <c r="F26" i="1"/>
  <c r="E26" i="1"/>
  <c r="D26" i="1"/>
  <c r="C26" i="1"/>
  <c r="B26" i="1"/>
  <c r="G25" i="1"/>
  <c r="F25" i="1"/>
  <c r="E25" i="1"/>
  <c r="D25" i="1"/>
  <c r="C25" i="1"/>
  <c r="B25" i="1"/>
  <c r="G24" i="1"/>
  <c r="F24" i="1"/>
  <c r="E24" i="1"/>
  <c r="D24" i="1"/>
  <c r="C24" i="1"/>
  <c r="B24" i="1"/>
  <c r="G23" i="1"/>
  <c r="F23" i="1"/>
  <c r="E23" i="1"/>
  <c r="D23" i="1"/>
  <c r="C23" i="1"/>
  <c r="B23" i="1"/>
  <c r="G22" i="1"/>
  <c r="F22" i="1"/>
  <c r="E22" i="1"/>
  <c r="D22" i="1"/>
  <c r="C22" i="1"/>
  <c r="B22" i="1"/>
  <c r="G21" i="1"/>
  <c r="F21" i="1"/>
  <c r="E21" i="1"/>
  <c r="D21" i="1"/>
  <c r="C21" i="1"/>
  <c r="B21" i="1"/>
  <c r="G20" i="1"/>
  <c r="F20" i="1"/>
  <c r="E20" i="1"/>
  <c r="D20" i="1"/>
  <c r="C20" i="1"/>
  <c r="B20" i="1"/>
  <c r="G19" i="1"/>
  <c r="F19" i="1"/>
  <c r="E19" i="1"/>
  <c r="D19" i="1"/>
  <c r="C19" i="1"/>
  <c r="B19" i="1"/>
  <c r="G18" i="1"/>
  <c r="F18" i="1"/>
  <c r="E18" i="1"/>
  <c r="D18" i="1"/>
  <c r="C18" i="1"/>
  <c r="B18" i="1"/>
  <c r="G17" i="1"/>
  <c r="F17" i="1"/>
  <c r="E17" i="1"/>
  <c r="D17" i="1"/>
  <c r="C17" i="1"/>
  <c r="B17" i="1"/>
  <c r="G16" i="1"/>
  <c r="F16" i="1"/>
  <c r="E16" i="1"/>
  <c r="D16" i="1"/>
  <c r="C16" i="1"/>
  <c r="B16" i="1"/>
  <c r="G15" i="1"/>
  <c r="F15" i="1"/>
  <c r="E15" i="1"/>
  <c r="D15" i="1"/>
  <c r="C15" i="1"/>
  <c r="B15" i="1"/>
  <c r="G14" i="1"/>
  <c r="F14" i="1"/>
  <c r="E14" i="1"/>
  <c r="D14" i="1"/>
  <c r="C14" i="1"/>
  <c r="B14" i="1"/>
  <c r="G13" i="1"/>
  <c r="F13" i="1"/>
  <c r="E13" i="1"/>
  <c r="D13" i="1"/>
  <c r="C13" i="1"/>
  <c r="B13" i="1"/>
  <c r="G12" i="1"/>
  <c r="F12" i="1"/>
  <c r="E12" i="1"/>
  <c r="D12" i="1"/>
  <c r="C12" i="1"/>
  <c r="B12" i="1"/>
  <c r="G11" i="1"/>
  <c r="F11" i="1"/>
  <c r="E11" i="1"/>
  <c r="D11" i="1"/>
  <c r="C11" i="1"/>
  <c r="B11" i="1"/>
  <c r="G10" i="1"/>
  <c r="F10" i="1"/>
  <c r="E10" i="1"/>
  <c r="D10" i="1"/>
  <c r="C10" i="1"/>
  <c r="B10" i="1"/>
  <c r="G9" i="1"/>
  <c r="F9" i="1"/>
  <c r="E9" i="1"/>
  <c r="D9" i="1"/>
  <c r="C9" i="1"/>
  <c r="B9" i="1"/>
  <c r="G8" i="1"/>
  <c r="G107" i="1" s="1"/>
  <c r="F8" i="1"/>
  <c r="F109" i="1" s="1"/>
  <c r="E8" i="1"/>
  <c r="D8" i="1"/>
  <c r="C8" i="1"/>
  <c r="B8" i="1"/>
  <c r="H7" i="1"/>
  <c r="H8" i="1" s="1"/>
  <c r="H9" i="1" s="1"/>
  <c r="H10" i="1" s="1"/>
  <c r="H11" i="1" s="1"/>
  <c r="H12" i="1" s="1"/>
  <c r="H13" i="1" s="1"/>
  <c r="H14" i="1" s="1"/>
  <c r="H15" i="1" s="1"/>
  <c r="H16" i="1" s="1"/>
  <c r="H17" i="1" s="1"/>
  <c r="H18" i="1" s="1"/>
  <c r="H19" i="1" s="1"/>
  <c r="H20" i="1" s="1"/>
  <c r="H21" i="1" s="1"/>
  <c r="H22" i="1" s="1"/>
  <c r="H23" i="1" s="1"/>
  <c r="H24" i="1" s="1"/>
  <c r="H25" i="1" s="1"/>
  <c r="H26" i="1" s="1"/>
  <c r="H27" i="1" s="1"/>
  <c r="H28" i="1" s="1"/>
  <c r="H29" i="1" s="1"/>
  <c r="H30" i="1" s="1"/>
  <c r="H31" i="1" s="1"/>
  <c r="H32" i="1" s="1"/>
  <c r="H33" i="1" s="1"/>
  <c r="H34" i="1" s="1"/>
  <c r="H35" i="1" s="1"/>
  <c r="H36" i="1" s="1"/>
  <c r="H37" i="1" s="1"/>
  <c r="H38" i="1" s="1"/>
  <c r="H39" i="1" s="1"/>
  <c r="H40" i="1" s="1"/>
  <c r="H41" i="1" s="1"/>
  <c r="H42" i="1" s="1"/>
  <c r="H43" i="1" s="1"/>
  <c r="H44" i="1" s="1"/>
  <c r="H45" i="1" s="1"/>
  <c r="H46" i="1" s="1"/>
  <c r="H47" i="1" s="1"/>
  <c r="H48" i="1" s="1"/>
  <c r="H49" i="1" s="1"/>
  <c r="H50" i="1" s="1"/>
  <c r="H51" i="1" s="1"/>
  <c r="H52" i="1" s="1"/>
  <c r="H53" i="1" s="1"/>
  <c r="H54" i="1" s="1"/>
  <c r="H55" i="1" s="1"/>
  <c r="H56" i="1" s="1"/>
  <c r="H57" i="1" s="1"/>
  <c r="H58" i="1" s="1"/>
  <c r="H59" i="1" s="1"/>
  <c r="H60" i="1" s="1"/>
  <c r="H61" i="1" s="1"/>
  <c r="H62" i="1" s="1"/>
  <c r="H63" i="1" s="1"/>
  <c r="H64" i="1" s="1"/>
  <c r="H65" i="1" s="1"/>
  <c r="H66" i="1" s="1"/>
  <c r="H67" i="1" s="1"/>
  <c r="H68" i="1" s="1"/>
  <c r="H69" i="1" s="1"/>
  <c r="H70" i="1" s="1"/>
  <c r="H71" i="1" s="1"/>
  <c r="H72" i="1" s="1"/>
  <c r="H73" i="1" s="1"/>
  <c r="H74" i="1" s="1"/>
  <c r="H75" i="1" s="1"/>
  <c r="H76" i="1" s="1"/>
  <c r="H77" i="1" s="1"/>
  <c r="H78" i="1" s="1"/>
  <c r="H79" i="1" s="1"/>
  <c r="H80" i="1" s="1"/>
  <c r="H81" i="1" s="1"/>
  <c r="H82" i="1" s="1"/>
  <c r="H83" i="1" s="1"/>
  <c r="H84" i="1" s="1"/>
  <c r="H85" i="1" s="1"/>
  <c r="H86" i="1" s="1"/>
  <c r="H87" i="1" s="1"/>
  <c r="H88" i="1" s="1"/>
  <c r="H89" i="1" s="1"/>
  <c r="H90" i="1" s="1"/>
  <c r="H91" i="1" s="1"/>
  <c r="H92" i="1" s="1"/>
  <c r="H93" i="1" s="1"/>
  <c r="H94" i="1" s="1"/>
  <c r="H95" i="1" s="1"/>
  <c r="H96" i="1" s="1"/>
  <c r="H97" i="1" s="1"/>
  <c r="H98" i="1" s="1"/>
  <c r="H99" i="1" s="1"/>
  <c r="H100" i="1" s="1"/>
  <c r="H101" i="1" s="1"/>
  <c r="H102" i="1" s="1"/>
  <c r="H103" i="1" s="1"/>
  <c r="H104" i="1" s="1"/>
  <c r="H105" i="1" s="1"/>
  <c r="H106" i="1" s="1"/>
  <c r="B5" i="1"/>
  <c r="B4" i="1"/>
  <c r="B2" i="1"/>
  <c r="F110" i="1" l="1"/>
  <c r="F108" i="1"/>
  <c r="F107" i="1"/>
  <c r="H107" i="1" s="1"/>
</calcChain>
</file>

<file path=xl/sharedStrings.xml><?xml version="1.0" encoding="utf-8"?>
<sst xmlns="http://schemas.openxmlformats.org/spreadsheetml/2006/main" count="20" uniqueCount="20">
  <si>
    <t>SERVICIO NACIONAL DE SALUD</t>
  </si>
  <si>
    <t>LIBRO DE BANCO</t>
  </si>
  <si>
    <t>FECHA</t>
  </si>
  <si>
    <t>No. CHEQUE/TRANSACION NO.</t>
  </si>
  <si>
    <t xml:space="preserve">BENEFICIARIO </t>
  </si>
  <si>
    <t>CONCEPTO</t>
  </si>
  <si>
    <t>DEBITO</t>
  </si>
  <si>
    <t>CREDITO</t>
  </si>
  <si>
    <t>BALANCE</t>
  </si>
  <si>
    <t>ESTADO DEL BANCO</t>
  </si>
  <si>
    <t>BALANCE AL 1 DE SEPTIEMBRE 2022</t>
  </si>
  <si>
    <t>BALANCE AL PRIMER DIA DEL MES</t>
  </si>
  <si>
    <t xml:space="preserve">Licda. Estervina Calderon </t>
  </si>
  <si>
    <t>INGRESOS DEL MES</t>
  </si>
  <si>
    <t>Licda. Francina A. Nova</t>
  </si>
  <si>
    <t>Preparado Por</t>
  </si>
  <si>
    <t>BALANCE AL FINALIZAR EL MES</t>
  </si>
  <si>
    <t>Revisados Por</t>
  </si>
  <si>
    <t>Contador</t>
  </si>
  <si>
    <t>Coordinador Financiero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</si>
</sst>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_-* #,##0.00\ _P_t_s_-;\-* #,##0.00\ _P_t_s_-;_-* &quot;-&quot;??\ _P_t_s_-;_-@_-"/>
    <numFmt numFmtId="165" formatCode="_(* #,##0.00_);_(* \(#,##0.00\);_(* &quot;-&quot;??_);_(@_)"/>
  </numFmts>
  <fonts count="15" x14ac:knownFonts="1">
    <font>
      <sz val="11"/>
      <color theme="1"/>
      <name val="Calibri"/>
      <family val="2"/>
      <scheme val="minor"/>
    </font>
    <font>
      <sz val="10"/>
      <name val="Arial"/>
      <family val="2"/>
    </font>
    <font>
      <sz val="8"/>
      <color theme="6" tint="-0.499984740745262"/>
      <name val="Arial"/>
      <family val="2"/>
    </font>
    <font>
      <b/>
      <sz val="18"/>
      <name val="Tahoma"/>
      <family val="2"/>
    </font>
    <font>
      <b/>
      <sz val="14"/>
      <name val="Segoe UI"/>
      <family val="2"/>
    </font>
    <font>
      <b/>
      <sz val="8"/>
      <color theme="9" tint="0.39997558519241921"/>
      <name val="Arial"/>
      <family val="2"/>
    </font>
    <font>
      <b/>
      <sz val="12"/>
      <color theme="2" tint="-0.89999084444715716"/>
      <name val="Arial"/>
      <family val="2"/>
    </font>
    <font>
      <b/>
      <sz val="12"/>
      <color theme="1" tint="4.9989318521683403E-2"/>
      <name val="Arial"/>
      <family val="2"/>
    </font>
    <font>
      <sz val="8"/>
      <color theme="9" tint="0.39997558519241921"/>
      <name val="Arial"/>
      <family val="2"/>
    </font>
    <font>
      <sz val="12"/>
      <name val="Arial"/>
      <family val="2"/>
    </font>
    <font>
      <sz val="8"/>
      <name val="Arial"/>
      <family val="2"/>
    </font>
    <font>
      <b/>
      <sz val="12"/>
      <name val="Arial"/>
      <family val="2"/>
    </font>
    <font>
      <b/>
      <sz val="10"/>
      <color theme="0"/>
      <name val="Arial"/>
      <family val="2"/>
    </font>
    <font>
      <b/>
      <sz val="10"/>
      <name val="Segoe UI"/>
      <family val="2"/>
    </font>
    <font>
      <sz val="10"/>
      <name val="Segoe UI"/>
      <family val="2"/>
    </font>
  </fonts>
  <fills count="5">
    <fill>
      <patternFill patternType="none"/>
    </fill>
    <fill>
      <patternFill patternType="gray125"/>
    </fill>
    <fill>
      <patternFill patternType="solid">
        <fgColor theme="0"/>
        <bgColor indexed="64"/>
      </patternFill>
    </fill>
    <fill>
      <patternFill patternType="solid">
        <fgColor theme="3" tint="0.59999389629810485"/>
        <bgColor indexed="64"/>
      </patternFill>
    </fill>
    <fill>
      <patternFill patternType="solid">
        <fgColor theme="3" tint="-0.249977111117893"/>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1" fillId="0" borderId="0"/>
    <xf numFmtId="164" fontId="1" fillId="0" borderId="0" applyFont="0" applyFill="0" applyBorder="0" applyAlignment="0" applyProtection="0"/>
    <xf numFmtId="165" fontId="1" fillId="0" borderId="0" applyFont="0" applyFill="0" applyBorder="0" applyAlignment="0" applyProtection="0"/>
  </cellStyleXfs>
  <cellXfs count="38">
    <xf numFmtId="0" fontId="0" fillId="0" borderId="0" xfId="0"/>
    <xf numFmtId="0" fontId="2" fillId="0" borderId="0" xfId="1" applyFont="1" applyAlignment="1">
      <alignment horizontal="right"/>
    </xf>
    <xf numFmtId="0" fontId="3" fillId="0" borderId="0" xfId="1" applyFont="1" applyAlignment="1">
      <alignment horizontal="center" wrapText="1"/>
    </xf>
    <xf numFmtId="0" fontId="2" fillId="0" borderId="0" xfId="1" applyFont="1"/>
    <xf numFmtId="0" fontId="4" fillId="0" borderId="0" xfId="1" applyFont="1" applyAlignment="1">
      <alignment horizontal="center" wrapText="1"/>
    </xf>
    <xf numFmtId="0" fontId="4" fillId="0" borderId="0" xfId="1" applyFont="1" applyAlignment="1">
      <alignment horizontal="center" wrapText="1"/>
    </xf>
    <xf numFmtId="0" fontId="4" fillId="0" borderId="0" xfId="1" applyFont="1" applyAlignment="1">
      <alignment horizontal="center" vertical="center" wrapText="1"/>
    </xf>
    <xf numFmtId="0" fontId="5" fillId="2" borderId="0" xfId="1" applyFont="1" applyFill="1" applyAlignment="1">
      <alignment horizontal="center"/>
    </xf>
    <xf numFmtId="0" fontId="6" fillId="3" borderId="1" xfId="1" applyFont="1" applyFill="1" applyBorder="1" applyAlignment="1">
      <alignment horizontal="center" wrapText="1"/>
    </xf>
    <xf numFmtId="4" fontId="6" fillId="3" borderId="1" xfId="1" applyNumberFormat="1" applyFont="1" applyFill="1" applyBorder="1" applyAlignment="1">
      <alignment horizontal="center" wrapText="1"/>
    </xf>
    <xf numFmtId="4" fontId="7" fillId="3" borderId="1" xfId="1" applyNumberFormat="1" applyFont="1" applyFill="1" applyBorder="1" applyAlignment="1">
      <alignment horizontal="center" wrapText="1"/>
    </xf>
    <xf numFmtId="0" fontId="8" fillId="0" borderId="0" xfId="1" applyFont="1"/>
    <xf numFmtId="0" fontId="5" fillId="0" borderId="0" xfId="1" applyFont="1" applyAlignment="1">
      <alignment horizontal="center"/>
    </xf>
    <xf numFmtId="14" fontId="9" fillId="0" borderId="1" xfId="1" applyNumberFormat="1" applyFont="1" applyBorder="1" applyAlignment="1">
      <alignment horizontal="left" wrapText="1"/>
    </xf>
    <xf numFmtId="1" fontId="9" fillId="0" borderId="1" xfId="1" applyNumberFormat="1" applyFont="1" applyBorder="1" applyAlignment="1">
      <alignment horizontal="left" wrapText="1"/>
    </xf>
    <xf numFmtId="2" fontId="9" fillId="0" borderId="1" xfId="1" applyNumberFormat="1" applyFont="1" applyBorder="1" applyAlignment="1">
      <alignment horizontal="left" wrapText="1"/>
    </xf>
    <xf numFmtId="4" fontId="9" fillId="0" borderId="1" xfId="1" applyNumberFormat="1" applyFont="1" applyBorder="1" applyAlignment="1">
      <alignment horizontal="center" wrapText="1"/>
    </xf>
    <xf numFmtId="164" fontId="9" fillId="0" borderId="1" xfId="2" applyFont="1" applyFill="1" applyBorder="1" applyAlignment="1">
      <alignment horizontal="right" wrapText="1"/>
    </xf>
    <xf numFmtId="43" fontId="9" fillId="0" borderId="1" xfId="2" applyNumberFormat="1" applyFont="1" applyFill="1" applyBorder="1" applyAlignment="1">
      <alignment horizontal="right" wrapText="1"/>
    </xf>
    <xf numFmtId="1" fontId="10" fillId="0" borderId="0" xfId="1" applyNumberFormat="1" applyFont="1" applyAlignment="1">
      <alignment horizontal="right"/>
    </xf>
    <xf numFmtId="0" fontId="11" fillId="3" borderId="1" xfId="1" applyFont="1" applyFill="1" applyBorder="1"/>
    <xf numFmtId="0" fontId="11" fillId="3" borderId="1" xfId="1" applyFont="1" applyFill="1" applyBorder="1" applyAlignment="1">
      <alignment horizontal="left" wrapText="1"/>
    </xf>
    <xf numFmtId="1" fontId="11" fillId="3" borderId="1" xfId="1" applyNumberFormat="1" applyFont="1" applyFill="1" applyBorder="1" applyAlignment="1">
      <alignment horizontal="center" wrapText="1"/>
    </xf>
    <xf numFmtId="4" fontId="11" fillId="3" borderId="1" xfId="1" applyNumberFormat="1" applyFont="1" applyFill="1" applyBorder="1" applyAlignment="1">
      <alignment horizontal="center" wrapText="1"/>
    </xf>
    <xf numFmtId="43" fontId="11" fillId="3" borderId="1" xfId="2" applyNumberFormat="1" applyFont="1" applyFill="1" applyBorder="1" applyAlignment="1">
      <alignment horizontal="right" wrapText="1"/>
    </xf>
    <xf numFmtId="0" fontId="10" fillId="0" borderId="0" xfId="1" applyFont="1"/>
    <xf numFmtId="0" fontId="10" fillId="0" borderId="0" xfId="1" applyFont="1" applyAlignment="1">
      <alignment horizontal="left" wrapText="1"/>
    </xf>
    <xf numFmtId="1" fontId="12" fillId="4" borderId="1" xfId="1" applyNumberFormat="1" applyFont="1" applyFill="1" applyBorder="1" applyAlignment="1">
      <alignment horizontal="center"/>
    </xf>
    <xf numFmtId="4" fontId="12" fillId="4" borderId="1" xfId="1" applyNumberFormat="1" applyFont="1" applyFill="1" applyBorder="1" applyAlignment="1">
      <alignment horizontal="center"/>
    </xf>
    <xf numFmtId="4" fontId="10" fillId="0" borderId="0" xfId="3" applyNumberFormat="1" applyFont="1" applyFill="1" applyBorder="1" applyAlignment="1">
      <alignment horizontal="right"/>
    </xf>
    <xf numFmtId="1" fontId="13" fillId="0" borderId="2" xfId="1" applyNumberFormat="1" applyFont="1" applyBorder="1" applyAlignment="1">
      <alignment horizontal="center" wrapText="1"/>
    </xf>
    <xf numFmtId="1" fontId="13" fillId="0" borderId="0" xfId="1" applyNumberFormat="1" applyFont="1" applyAlignment="1">
      <alignment wrapText="1"/>
    </xf>
    <xf numFmtId="1" fontId="12" fillId="4" borderId="3" xfId="1" applyNumberFormat="1" applyFont="1" applyFill="1" applyBorder="1" applyAlignment="1">
      <alignment horizontal="center"/>
    </xf>
    <xf numFmtId="1" fontId="13" fillId="0" borderId="0" xfId="1" applyNumberFormat="1" applyFont="1" applyAlignment="1">
      <alignment horizontal="center" wrapText="1"/>
    </xf>
    <xf numFmtId="1" fontId="14" fillId="0" borderId="0" xfId="1" applyNumberFormat="1" applyFont="1" applyAlignment="1">
      <alignment horizontal="center" wrapText="1"/>
    </xf>
    <xf numFmtId="1" fontId="14" fillId="0" borderId="0" xfId="1" applyNumberFormat="1" applyFont="1" applyAlignment="1">
      <alignment wrapText="1"/>
    </xf>
    <xf numFmtId="1" fontId="10" fillId="0" borderId="0" xfId="1" applyNumberFormat="1" applyFont="1" applyAlignment="1">
      <alignment horizontal="center"/>
    </xf>
    <xf numFmtId="0" fontId="9" fillId="0" borderId="0" xfId="1" applyFont="1"/>
  </cellXfs>
  <cellStyles count="4">
    <cellStyle name="Millares 4" xfId="2" xr:uid="{442BF95D-9BAF-4E8A-9712-C26DB41949DD}"/>
    <cellStyle name="Millares_29 feb DESEMBOLSO2004" xfId="3" xr:uid="{7E89B397-64E3-46E4-8416-2C18A5257A9B}"/>
    <cellStyle name="Normal" xfId="0" builtinId="0"/>
    <cellStyle name="Normal 3" xfId="1" xr:uid="{4DE3816C-16E2-4D96-A0EE-EA8CA5A3ACB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hyperlink" Target="#PORTADA!A1"/></Relationships>
</file>

<file path=xl/drawings/drawing1.xml><?xml version="1.0" encoding="utf-8"?>
<xdr:wsDr xmlns:xdr="http://schemas.openxmlformats.org/drawingml/2006/spreadsheetDrawing" xmlns:a="http://schemas.openxmlformats.org/drawingml/2006/main">
  <xdr:twoCellAnchor>
    <xdr:from>
      <xdr:col>8</xdr:col>
      <xdr:colOff>396875</xdr:colOff>
      <xdr:row>4</xdr:row>
      <xdr:rowOff>257968</xdr:rowOff>
    </xdr:from>
    <xdr:to>
      <xdr:col>12</xdr:col>
      <xdr:colOff>633787</xdr:colOff>
      <xdr:row>6</xdr:row>
      <xdr:rowOff>142689</xdr:rowOff>
    </xdr:to>
    <xdr:sp macro="" textlink="">
      <xdr:nvSpPr>
        <xdr:cNvPr id="2" name="Rectángulo redondeado 1">
          <a:hlinkClick xmlns:r="http://schemas.openxmlformats.org/officeDocument/2006/relationships" r:id="rId1"/>
          <a:extLst>
            <a:ext uri="{FF2B5EF4-FFF2-40B4-BE49-F238E27FC236}">
              <a16:creationId xmlns:a16="http://schemas.microsoft.com/office/drawing/2014/main" id="{458D4C2D-7955-4F62-9498-23B882108D44}"/>
            </a:ext>
          </a:extLst>
        </xdr:cNvPr>
        <xdr:cNvSpPr/>
      </xdr:nvSpPr>
      <xdr:spPr>
        <a:xfrm>
          <a:off x="12312650" y="1553368"/>
          <a:ext cx="3284912" cy="541946"/>
        </a:xfrm>
        <a:prstGeom prst="roundRect">
          <a:avLst/>
        </a:prstGeom>
        <a:solidFill>
          <a:schemeClr val="accent2">
            <a:lumMod val="20000"/>
            <a:lumOff val="80000"/>
          </a:schemeClr>
        </a:solidFill>
      </xdr:spPr>
      <xdr:style>
        <a:lnRef idx="1">
          <a:schemeClr val="accent3"/>
        </a:lnRef>
        <a:fillRef idx="2">
          <a:schemeClr val="accent3"/>
        </a:fillRef>
        <a:effectRef idx="1">
          <a:schemeClr val="accent3"/>
        </a:effectRef>
        <a:fontRef idx="minor">
          <a:schemeClr val="dk1"/>
        </a:fontRef>
      </xdr:style>
      <xdr:txBody>
        <a:bodyPr vertOverflow="clip" horzOverflow="clip" rtlCol="0" anchor="t"/>
        <a:lstStyle/>
        <a:p>
          <a:pPr algn="ctr"/>
          <a:r>
            <a:rPr lang="es-DO" sz="2000" b="1"/>
            <a:t>INICIO</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fnova/Downloads/SRS%20EL%20VALLE%20MODULO%20DE%20CONTABILIDAD%202022%20-%20VS%20-%20el%20vallecorregido(enero-diciembr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ORTADA"/>
      <sheetName val="CHEQUE-TRANSF ENERO"/>
      <sheetName val="CHEQUE-TRANSF FEBRERO"/>
      <sheetName val="CHEQUE-TRANSF MARZO"/>
      <sheetName val="CHEQUE-TRANSF ABRIL"/>
      <sheetName val="CHEQUE-TRANSF MAYO"/>
      <sheetName val="CHEQUE-TRANSF JUNIO"/>
      <sheetName val="CHEQUE-TRANSF JULIO"/>
      <sheetName val="CHEQUE-TRANSF AGOSTO"/>
      <sheetName val="CHEQUE-TRANSF SEPTIEMBRE"/>
      <sheetName val="CHEQUE-TRANSF OCTUBRE"/>
      <sheetName val="CHEQUE-TRANSF NOVIEMBRE"/>
      <sheetName val="CHEQUE-TRANSF DICIEMBRE"/>
      <sheetName val="(VS)LIBRO BANCO ENERO"/>
      <sheetName val="(VS)LIBRO BANCO FEBRERO"/>
      <sheetName val="(VS)LIBRO BANCO MARZO"/>
      <sheetName val="(VS)LIBRO BANCO ABRIL"/>
      <sheetName val="(VS)LIBRO BANCO MAYO"/>
      <sheetName val="(VS)LIBRO BANCO JUNIO"/>
      <sheetName val="(VS)LIBRO BANCO JULIO"/>
      <sheetName val="(VS)LIBRO BANCO AGOSTO"/>
      <sheetName val="(VS)LIBRO BANCO SEPTIEMBRE"/>
      <sheetName val="(VS)LIBRO BANCO OCTUBRE"/>
      <sheetName val="(VS)LIBRO BANCO NOVIEMBRE"/>
      <sheetName val="(VS)LIBRO BANCO DICIEMBRE"/>
      <sheetName val="ORDEN DE COMPRA ENERO"/>
      <sheetName val="ORDEN DE COMPRA FEBRERO "/>
      <sheetName val="ORDEN DE COMPRA MARZO "/>
      <sheetName val="ORDEN DE COMPRA ABRIL"/>
      <sheetName val="ORDEN DE COMPRA MAYO"/>
      <sheetName val="ORDEN DE COMPRA JUNIO"/>
      <sheetName val="ORDEN DE COMPRA JULIO"/>
      <sheetName val="ORDEN DE COMPRA AGOSTO"/>
      <sheetName val="ORDEN DE COMPRA SEPTIEMBRE"/>
      <sheetName val="ORDEN DE COMPRA OCTUBRE"/>
      <sheetName val="ORDEN DE COMPRA NOVIEMBRE"/>
      <sheetName val="ORDEN DE COMPRA DICIEMBRE"/>
      <sheetName val="CUENTA T ENERO"/>
      <sheetName val="CUENTA T FEBRERO"/>
      <sheetName val="CUENTA T MARZO"/>
      <sheetName val="CUENTA T ABRIL"/>
      <sheetName val="CUENTA T MAYO"/>
      <sheetName val="CUENTA T JUNIO"/>
      <sheetName val="CUENTA T JULIO"/>
      <sheetName val="CUENTA T AGOSTO"/>
      <sheetName val="CUENTA T SEPTIEMBRE"/>
      <sheetName val="CUENTA T OCTUBRE"/>
      <sheetName val="CUENTA T NOVIEMBRE"/>
      <sheetName val="CUENTA T DICIEMBRE"/>
      <sheetName val="CONSOLIDADO ENERO"/>
      <sheetName val="CONSOLIDADO FEBRERO"/>
      <sheetName val="CONSOLIDADO MARZO"/>
      <sheetName val="PRIMER TRIMESTRE"/>
      <sheetName val="CONSOLIDADO ABRIL"/>
      <sheetName val="CONSOLIDADO MAYO"/>
      <sheetName val="CONSOLIDADO JUNIO"/>
      <sheetName val="SEGUNDO TRIMESTRE "/>
      <sheetName val="CONSOLIDADO JULIO"/>
      <sheetName val="CONSOLIDADO AGOSTO"/>
      <sheetName val="CONSOLIDADO SEPTIEMBRE"/>
      <sheetName val="TERCER TRIMESTRE  "/>
      <sheetName val="CONSOLIDADO OCTUBRE"/>
      <sheetName val="CONSOLIDADO NOVIEMBRE"/>
      <sheetName val="CONSOLIDADO DICIEMBRE"/>
      <sheetName val="CUARTO TRIMESTRE "/>
      <sheetName val="CONSOLIDADO ANUAL"/>
      <sheetName val="INGRESO POR ARS"/>
      <sheetName val="GLOSA VENTA SERVICIOS"/>
      <sheetName val="EJEC PRESUPUESTARIA POR MES"/>
      <sheetName val="RESUMEN EJECUSION TRIMESTRAL"/>
      <sheetName val="CB ENERO"/>
      <sheetName val="CB FEBRERO "/>
      <sheetName val="CB MARZO"/>
      <sheetName val="CB ABRIL"/>
      <sheetName val="CB MAYO"/>
      <sheetName val="CB JUNIO"/>
      <sheetName val="CB JULIO"/>
      <sheetName val="CB AGOSTO"/>
      <sheetName val="CB SEPTIEMBRE"/>
      <sheetName val="CB OCTUBRE"/>
      <sheetName val="CB NOVIEMBRE"/>
      <sheetName val="CB DICIEMBRE"/>
      <sheetName val="TRANSITO CHEQUE-TRANSF ENERO"/>
      <sheetName val="TRANSITO CHEQUE-TRANSF FEBRERO"/>
      <sheetName val="TRANSITO CHEQUE-TRANSF MARZO"/>
      <sheetName val="TRANSITO CHEQUE-TRANSF ABRIL"/>
      <sheetName val="TRANSITO CHEQUE-TRANSF MAYO"/>
      <sheetName val="TRANSITO CHEQUE-TRANSF JUNIO"/>
      <sheetName val="TRANSITO CHEQUE-TRANSF JULIO"/>
      <sheetName val="TRANSITO CHEQUE-TRANSF AGOSTO"/>
      <sheetName val="TRANSITO CHEQUE-TRANSF SEPT"/>
      <sheetName val="TRANSITO CHEQUE-TRANSF OCTUBRE"/>
      <sheetName val="TRANSITO CHEQUE-TRANSF NOV"/>
      <sheetName val="TRANSITO CHEQUE-TRANSF DIC"/>
    </sheetNames>
    <sheetDataSet>
      <sheetData sheetId="0">
        <row r="11">
          <cell r="A11" t="str">
            <v>SERVICIO REGIONAL  DE SALUD VI EL VALLE</v>
          </cell>
        </row>
        <row r="14">
          <cell r="A14" t="str">
            <v>BANCO DE RESERVAS CUENTA VENTA DE SERVICIOS (100-202867-9)</v>
          </cell>
        </row>
      </sheetData>
      <sheetData sheetId="1"/>
      <sheetData sheetId="2"/>
      <sheetData sheetId="3"/>
      <sheetData sheetId="4"/>
      <sheetData sheetId="5"/>
      <sheetData sheetId="6"/>
      <sheetData sheetId="7"/>
      <sheetData sheetId="8"/>
      <sheetData sheetId="9">
        <row r="5">
          <cell r="B5" t="str">
            <v>DEL 1 AL 30 DE SEPTIEMBRE 2022</v>
          </cell>
        </row>
        <row r="7">
          <cell r="C7" t="str">
            <v>ERIDANIA TROPICO RESTAURANT , SRL</v>
          </cell>
          <cell r="D7">
            <v>278845199.31</v>
          </cell>
          <cell r="E7">
            <v>44806</v>
          </cell>
          <cell r="L7">
            <v>28728.81</v>
          </cell>
          <cell r="M7" t="str">
            <v xml:space="preserve">PAGO FACTURA NO. B1500000228, COMPRA DE REFRIGERIO Y ALMUERZO, PARA CAPACITACION Y ACTUALIZACION AL PROGRAMA DE TUBERCULOSI AL PERSONAL DE ELEIAS PIÑA. </v>
          </cell>
        </row>
        <row r="8">
          <cell r="C8" t="str">
            <v>ROLAINY VALDEZ</v>
          </cell>
          <cell r="D8" t="str">
            <v>26194</v>
          </cell>
          <cell r="E8">
            <v>44806</v>
          </cell>
          <cell r="L8">
            <v>2000</v>
          </cell>
          <cell r="M8" t="str">
            <v>PAGO EVALUACION DE HEMATOLIGA PARA PACIENTE DEL PROGRAMA TB PARA  CITA EN SANTO DOMINGO</v>
          </cell>
        </row>
        <row r="9">
          <cell r="C9" t="str">
            <v>JOSE ERNESTO OGANDO SANCHEZ</v>
          </cell>
          <cell r="D9" t="str">
            <v>26195</v>
          </cell>
          <cell r="E9">
            <v>44809</v>
          </cell>
          <cell r="L9">
            <v>8000</v>
          </cell>
          <cell r="M9" t="str">
            <v xml:space="preserve">PAGO POR SERVICIO PRESTADO POR 30 DIAS COMO AYUDANTE DE MANTENIMIENTO, PARA TRABAJOS DE CONDTRUCCION DE LOS PROTECTORES DE LOS AIRES EN FIBRA DE VIDRIO DEL  CAMION MERCDES BENZ DE ODONTOLOGIA , VER ANEXO. </v>
          </cell>
        </row>
        <row r="10">
          <cell r="C10" t="str">
            <v xml:space="preserve">MARTIRES ZABALA VIOLA </v>
          </cell>
          <cell r="D10" t="str">
            <v>26196</v>
          </cell>
          <cell r="E10">
            <v>44809</v>
          </cell>
          <cell r="L10">
            <v>1500</v>
          </cell>
          <cell r="M10" t="str">
            <v>PAGO POR SERVICIOS PRESTADO POR 03 DIAS COMO OBRERO PARA TRABAJOS DE CONSTRUCCION DEL SERVICIO REGIONAL.</v>
          </cell>
        </row>
        <row r="11">
          <cell r="C11" t="str">
            <v xml:space="preserve">GERY WILLIAMS PEREZ DE LA CRUZ </v>
          </cell>
          <cell r="D11" t="str">
            <v>26197</v>
          </cell>
          <cell r="L11">
            <v>8000</v>
          </cell>
          <cell r="M11" t="str">
            <v>PAGO POR SERVICIOS PRESTADO POR 30 DIAS COMO FUMIGADOR PARA TRABAJOS DE OPERATIVO MEDICO SERVICIO REGIONSL.PARA TRABAJOS DE CONSTRUCCION DEL SERVICIO REGIONAL.</v>
          </cell>
        </row>
        <row r="12">
          <cell r="C12" t="str">
            <v>JUÑAÑO SERVICIOS &amp; EVENTOS.</v>
          </cell>
          <cell r="D12" t="str">
            <v>26198</v>
          </cell>
          <cell r="E12">
            <v>44809</v>
          </cell>
          <cell r="L12">
            <v>26679.3</v>
          </cell>
          <cell r="M12" t="str">
            <v>PAGO FACTURAS NO. B1500000120,0119,0121,0115,0114,REFRIGERIO  Y ALMUERZO PARA ACTIVIDADES EN LA GERENCIA DE AREA AZUA, VER ANEXO.</v>
          </cell>
        </row>
        <row r="13">
          <cell r="C13" t="str">
            <v xml:space="preserve">PEDRO ALEXI MIRANDA </v>
          </cell>
          <cell r="D13" t="str">
            <v>26199</v>
          </cell>
          <cell r="E13">
            <v>44811</v>
          </cell>
          <cell r="L13">
            <v>1300</v>
          </cell>
          <cell r="M13" t="str">
            <v>PAGO SERVICIOS PRESTADO COMO TORNERO POR 7 DIAS, PARA LA REPARACION DE LA BOMBA DE LA  CAMIONETA MITSUBISHI DEL SERVICIO REGIONAL</v>
          </cell>
        </row>
        <row r="14">
          <cell r="C14" t="str">
            <v>NULO</v>
          </cell>
          <cell r="D14" t="str">
            <v>26200</v>
          </cell>
          <cell r="E14">
            <v>44811</v>
          </cell>
          <cell r="L14">
            <v>0</v>
          </cell>
          <cell r="M14" t="str">
            <v>NULO</v>
          </cell>
        </row>
        <row r="15">
          <cell r="C15" t="str">
            <v>MANUEL EMILIO ZABALA FAMILIA</v>
          </cell>
          <cell r="D15" t="str">
            <v>26201</v>
          </cell>
          <cell r="E15">
            <v>44811</v>
          </cell>
          <cell r="L15">
            <v>8000</v>
          </cell>
          <cell r="M15" t="str">
            <v>PAGO POR SERVICIOS PRESTADO COMO VIGILANTE POR 30 DIAS  CUSTODIAR LOS MATERIALES E INFRAESTRUCUTRA EN REPARACION DEL CPN LOS COPEYES DEL SERVICIOS REGIONAL, VER ANEXO.</v>
          </cell>
        </row>
        <row r="16">
          <cell r="C16" t="str">
            <v>AUTO REPUESTOS ASODECO</v>
          </cell>
          <cell r="D16" t="str">
            <v>27932301699</v>
          </cell>
          <cell r="E16">
            <v>44811</v>
          </cell>
          <cell r="L16">
            <v>6703.39</v>
          </cell>
          <cell r="M16" t="str">
            <v>PAGO FACTURA NO.B1500000263, COMPRA DE REPUESTO, PARA USO EN LA CMIONETA DE AZUA VER ANEXO.</v>
          </cell>
        </row>
        <row r="17">
          <cell r="C17" t="str">
            <v>ROBERTO ANTONIO RAMIREZ</v>
          </cell>
          <cell r="D17" t="str">
            <v>26202</v>
          </cell>
          <cell r="E17">
            <v>44812</v>
          </cell>
          <cell r="L17">
            <v>1500</v>
          </cell>
          <cell r="M17" t="str">
            <v>PAGO TRANSPORTE  A PACIENTE DEL PROGRAMA TB PARA CITA EN SANTO DOMINGO VER ANEXO.</v>
          </cell>
        </row>
        <row r="18">
          <cell r="C18" t="str">
            <v>HEIDY MARLENNY PINALES</v>
          </cell>
          <cell r="D18" t="str">
            <v>26203</v>
          </cell>
          <cell r="E18">
            <v>44812</v>
          </cell>
          <cell r="L18">
            <v>1500</v>
          </cell>
          <cell r="M18" t="str">
            <v>PAGO TRANSPORTE  A PACIENTE DEL PROGRAMA TB PARA CITA EN SANTO DOMINGO VER ANEXO.</v>
          </cell>
        </row>
        <row r="19">
          <cell r="C19" t="str">
            <v>JUAN CARLOS AQUINO PEREZ</v>
          </cell>
          <cell r="D19" t="str">
            <v>26204</v>
          </cell>
          <cell r="E19">
            <v>44812</v>
          </cell>
          <cell r="L19">
            <v>2500</v>
          </cell>
          <cell r="M19" t="str">
            <v>PAGO TRANSPORTE  A PACIENTE DEL PROGRAMA TB PARA  CITA EN SANTO DOMINGO VER ANEXO.</v>
          </cell>
        </row>
        <row r="20">
          <cell r="C20" t="str">
            <v>ROBERTO ANTONIO RAMIREZ</v>
          </cell>
          <cell r="D20" t="str">
            <v>26205</v>
          </cell>
          <cell r="E20">
            <v>44812</v>
          </cell>
          <cell r="L20">
            <v>3500</v>
          </cell>
          <cell r="M20" t="str">
            <v>PAGO TRANSPORTE  A PACIENTE DEL PROGRAMA TB PARA  PARA QUE PUEDA LLEVAR SU HIJO  JOSUE REMIREZ(MENOR) Y SUS HERMANOS PARA CITA  EN SANTO DOMINGO VER ANEXO.</v>
          </cell>
        </row>
        <row r="21">
          <cell r="C21" t="str">
            <v>ROBERTO ANTONIO RAMIREZ</v>
          </cell>
          <cell r="D21" t="str">
            <v>26206</v>
          </cell>
          <cell r="E21">
            <v>44812</v>
          </cell>
          <cell r="L21">
            <v>4192</v>
          </cell>
          <cell r="M21" t="str">
            <v>PAGO TRATAMIENTO A PACIENTE PROGRAMA TB QUE SU HIJO JOSUE RAMIREZ(MENOR ) QUIEN ESTA PRESENTADO SINTOMOLOGIA AL TRATAMIENTO TB, VER ANEXO.</v>
          </cell>
        </row>
        <row r="22">
          <cell r="C22" t="str">
            <v>SUGEY CUSTODIO</v>
          </cell>
          <cell r="D22" t="str">
            <v>26207</v>
          </cell>
          <cell r="E22">
            <v>44812</v>
          </cell>
          <cell r="L22">
            <v>2000</v>
          </cell>
          <cell r="M22" t="str">
            <v>PAGO TRNASPORTE DEL PROGRAMA TB PARA QUE PUEDA ASISTIR SU HIJO LUISITO A SU CITA EN SANTO DOMIGO, VER ANEXO.</v>
          </cell>
        </row>
        <row r="23">
          <cell r="C23" t="str">
            <v>AUTO REPUESTOS ASODECO</v>
          </cell>
          <cell r="D23" t="str">
            <v>279532438862</v>
          </cell>
          <cell r="E23">
            <v>44812</v>
          </cell>
          <cell r="L23">
            <v>43763.56</v>
          </cell>
          <cell r="M23" t="str">
            <v>PAGO FACTURA NO. B1500000265, COMPRA DE REPUESTO PARA USO EN GUAGUA HILUX PLACA EL05509 DE LA GERENCIA DE AREA I AZUA.</v>
          </cell>
        </row>
        <row r="24">
          <cell r="C24" t="str">
            <v>JUNIOR  YANCARLOS MONTILLA LORA</v>
          </cell>
          <cell r="D24" t="str">
            <v>26208</v>
          </cell>
          <cell r="E24">
            <v>44816</v>
          </cell>
          <cell r="L24">
            <v>34917</v>
          </cell>
          <cell r="M24" t="str">
            <v>PAGO FACTURA NO. B1500000093,0085,0086, REPARACION Y COMPRA DE REPUESTO PARA USO EN LOS VEHICULOS DE LA  OFICINA REGIONAL DE SALUD EL VALLE, VER ANEXO.</v>
          </cell>
        </row>
        <row r="25">
          <cell r="C25" t="str">
            <v>LUIS ERNESTO MATOS</v>
          </cell>
          <cell r="D25" t="str">
            <v>26209</v>
          </cell>
          <cell r="E25">
            <v>44816</v>
          </cell>
          <cell r="L25">
            <v>5000</v>
          </cell>
          <cell r="M25" t="str">
            <v>PAGO TRABAJO REALIZADO ,EXCAVACION Y ROTURA DE CALLE PARA REPARAR PLOMERIA EN GERENCIA DE AREA II SAN JUAN.</v>
          </cell>
        </row>
        <row r="26">
          <cell r="C26" t="str">
            <v>RALANZA, ERL.</v>
          </cell>
          <cell r="D26" t="str">
            <v>28080360693</v>
          </cell>
          <cell r="E26">
            <v>44825</v>
          </cell>
          <cell r="L26">
            <v>595846.18000000005</v>
          </cell>
          <cell r="M26" t="str">
            <v>PAGO FACTURAS NO. B1500000504, 498,COMPRA DE INSUMOS Y ANALIZADOR DE QUIMICA PARA EL CENTRO DE DIAGNOSTICO SAN JUAN.</v>
          </cell>
        </row>
        <row r="27">
          <cell r="C27" t="str">
            <v>RENE DE LOS SANTOS PEREZ</v>
          </cell>
          <cell r="D27" t="str">
            <v>26210</v>
          </cell>
          <cell r="E27">
            <v>44826</v>
          </cell>
          <cell r="L27">
            <v>10000</v>
          </cell>
          <cell r="M27" t="str">
            <v>PAGO CORRESPONDIENTE  AL MES DE JUNIO 2022, A PINTOR OFICINA REGIONAL EL VALLE VER ANEXO.</v>
          </cell>
        </row>
        <row r="28">
          <cell r="C28" t="str">
            <v>RENE DE LOS SANTOS PEREZ</v>
          </cell>
          <cell r="D28" t="str">
            <v>26211</v>
          </cell>
          <cell r="E28">
            <v>44826</v>
          </cell>
          <cell r="L28">
            <v>10000</v>
          </cell>
          <cell r="M28" t="str">
            <v>PAGO CORRESPONDIENTE  AL MES DE JULIO 2022, A PINTOR OFICINA REGIONAL EL VALLE VER ANEXO.</v>
          </cell>
        </row>
        <row r="29">
          <cell r="C29" t="str">
            <v>RENE DE LOS SANTOS PEREZ</v>
          </cell>
          <cell r="D29" t="str">
            <v>26212</v>
          </cell>
          <cell r="E29">
            <v>44826</v>
          </cell>
          <cell r="L29">
            <v>10000</v>
          </cell>
          <cell r="M29" t="str">
            <v>PAGO CORRESPONDIENTE  AL MES DE AGOSTO 2022, A PINTOR OFICINA REGIONAL EL VALLE VER ANEXO.</v>
          </cell>
        </row>
        <row r="30">
          <cell r="C30" t="str">
            <v>DANILO MESA RODRIGUEZ</v>
          </cell>
          <cell r="D30" t="str">
            <v>26213</v>
          </cell>
          <cell r="E30">
            <v>44826</v>
          </cell>
          <cell r="L30">
            <v>3200</v>
          </cell>
          <cell r="M30" t="str">
            <v>PAGO CORRESPONDIENTE AL MES DE AGOSTO 2022, A ELECTRICISTA AUTOMOTRIZ DE A OFICINA REGIONAL SRS EL VALLE VER ANEXO.</v>
          </cell>
        </row>
        <row r="31">
          <cell r="C31" t="str">
            <v>JOSE FRANCISCO SOLIS CABRL</v>
          </cell>
          <cell r="D31" t="str">
            <v>26214</v>
          </cell>
          <cell r="E31">
            <v>44826</v>
          </cell>
          <cell r="L31">
            <v>15000</v>
          </cell>
          <cell r="M31" t="str">
            <v>COGO CORRESPONDIENTE AL MES DE JUNIO 2022, A AYUDANTE DE MANTENIMIENTO DE OFICINA REGIONAL SRS EL VALLE, VER ANEXO.</v>
          </cell>
        </row>
        <row r="32">
          <cell r="C32" t="str">
            <v>JOSE FRANCISCO SOLIS CABRL</v>
          </cell>
          <cell r="D32" t="str">
            <v>26215</v>
          </cell>
          <cell r="E32">
            <v>44826</v>
          </cell>
          <cell r="L32">
            <v>15000</v>
          </cell>
          <cell r="M32" t="str">
            <v>COGO CORRESPONDIENTE AL MES DE JULIO 2022, A AYUDANTE DE MANTENIMIENTO DE OFICINA REGIONAL SRS EL VALLE, VER ANEXO.</v>
          </cell>
        </row>
        <row r="33">
          <cell r="C33" t="str">
            <v xml:space="preserve">TRANSFERENCIA </v>
          </cell>
          <cell r="D33" t="str">
            <v>4524000000106</v>
          </cell>
          <cell r="E33">
            <v>44827</v>
          </cell>
          <cell r="F33">
            <v>1102617.3999999999</v>
          </cell>
          <cell r="L33">
            <v>0</v>
          </cell>
          <cell r="M33" t="str">
            <v>TRANSFERENCIA POR FACTURACION SENASA.</v>
          </cell>
        </row>
        <row r="34">
          <cell r="C34" t="str">
            <v>GAS IRABON SRL.</v>
          </cell>
          <cell r="D34" t="str">
            <v>28108732699</v>
          </cell>
          <cell r="E34">
            <v>44827</v>
          </cell>
          <cell r="L34">
            <v>139154.86000000002</v>
          </cell>
          <cell r="M34" t="str">
            <v>PAGOA FACTURAS NO. B1500000768, Y 765,COMPRA DE GAS PARA USO EN LOS PROGRAMA DE INMUNIZACION Y USO DOMESTICO DE LA GERENCIA DE AREA I AZUA VER ANEXOS.</v>
          </cell>
        </row>
        <row r="35">
          <cell r="C35" t="str">
            <v>AUTO REPUESTOS ASODECO</v>
          </cell>
          <cell r="D35" t="str">
            <v>28108596297</v>
          </cell>
          <cell r="E35">
            <v>44827</v>
          </cell>
          <cell r="L35">
            <v>13119.49</v>
          </cell>
          <cell r="M35" t="str">
            <v>PAGO FACTURA NO. B1500000266, COMPRA DE ARTICULOS DE RESPUESTOS, PARA EL MANTENIMIENTO DE LA GUAGUA  ISUZU DORADA PLACA : EL05514 DEL AREA DE TRANSPORTACION SRS EL VALLE.</v>
          </cell>
        </row>
        <row r="36">
          <cell r="C36" t="str">
            <v>DOSITEC PHARMA SRL.</v>
          </cell>
          <cell r="D36" t="str">
            <v>28108510295</v>
          </cell>
          <cell r="E36">
            <v>44827</v>
          </cell>
          <cell r="L36">
            <v>123396</v>
          </cell>
          <cell r="M36" t="str">
            <v>PAGO FACTURA NO. B1500000231, COMPRA DE MANDIL GENERICO Y DOSIMETROS PARA USO EN EL AREA DE RAYOS X LOS CENTROS DE DIAGNOSTICO AZUA, SAN JUAN Y LAS MATAS DE FARFAN.</v>
          </cell>
        </row>
        <row r="37">
          <cell r="C37" t="str">
            <v xml:space="preserve">JOSE ADRIANO MONTES DE OCA </v>
          </cell>
          <cell r="D37" t="str">
            <v>28108433990</v>
          </cell>
          <cell r="E37">
            <v>44827</v>
          </cell>
          <cell r="L37">
            <v>773467.85000000009</v>
          </cell>
          <cell r="M37" t="str">
            <v>PAGO PAGO FACTURA NO. B1500005096, COMPRA DE COMBUSTIBLE PARA LOS  DIFERENTES VEHICULOS DEL SERVICIO REGIONAL DE SALUD EL VALLE Y GERENCIA DE AREA II</v>
          </cell>
        </row>
        <row r="38">
          <cell r="C38" t="str">
            <v>EIYSEM MULTISERVICIES SRL</v>
          </cell>
          <cell r="D38" t="str">
            <v>26216</v>
          </cell>
          <cell r="E38">
            <v>44827</v>
          </cell>
          <cell r="L38">
            <v>215378</v>
          </cell>
          <cell r="M38" t="str">
            <v>PAGO FACTURAS NO. B1500000326,325,319,0314,0316,0303,0305,0304,0302, Y 0301, PAGO REPARACION Y MANTENIMIENTO DE AIRES ACONDICIONADOS DE LOS CENTROS DIAGNOSTICO.</v>
          </cell>
        </row>
        <row r="39">
          <cell r="C39" t="str">
            <v>CINTHIA MARTINA MATEO HOLGUIN</v>
          </cell>
          <cell r="D39" t="str">
            <v>26217</v>
          </cell>
          <cell r="E39">
            <v>44827</v>
          </cell>
          <cell r="L39">
            <v>1779.85</v>
          </cell>
          <cell r="M39" t="str">
            <v xml:space="preserve">PAGO 50% DE LA FACTURA DE LA ELECTRICIDAD DE LOS MESES AGOSTO Y SEPTIEMBRE, 2022, A UNAP DE CRISTO REY SAN JUAN DE LA MAGUANA </v>
          </cell>
        </row>
        <row r="40">
          <cell r="C40" t="str">
            <v>QUERIDO RODRIGUEZ RAMIREZ</v>
          </cell>
          <cell r="D40" t="str">
            <v>26218</v>
          </cell>
          <cell r="E40">
            <v>44831</v>
          </cell>
          <cell r="L40">
            <v>1550</v>
          </cell>
          <cell r="M40" t="str">
            <v>PAGO COMPRRA DE MEDICAMENTO PARA PACIENTE DEL PROGRAMA DE TB PARA  QUE EL MISMO PUEDA LLEVAR SU TRATAMIENTO.</v>
          </cell>
        </row>
        <row r="41">
          <cell r="C41" t="str">
            <v>ELIAS LORENZO FELIZ</v>
          </cell>
          <cell r="D41" t="str">
            <v>26219</v>
          </cell>
          <cell r="E41">
            <v>44831</v>
          </cell>
          <cell r="L41">
            <v>128250</v>
          </cell>
          <cell r="M41" t="str">
            <v>PAGO COMPLETIVO REPARACION CPN LOS OCPEYES DE LA REGIONAL DE SALUD EL VALLE.</v>
          </cell>
        </row>
        <row r="42">
          <cell r="C42" t="str">
            <v>NOMINA ELECTRONICA</v>
          </cell>
          <cell r="E42">
            <v>44832</v>
          </cell>
          <cell r="L42">
            <v>1785284.51</v>
          </cell>
          <cell r="M42" t="str">
            <v>PAGO NOMINA ELECTRONICA MES DE SEPTIEMBRE 2022</v>
          </cell>
        </row>
        <row r="43">
          <cell r="C43" t="str">
            <v>ALQUILER ELECTRONICO</v>
          </cell>
          <cell r="E43">
            <v>44832</v>
          </cell>
          <cell r="L43">
            <v>195344.97</v>
          </cell>
          <cell r="M43" t="str">
            <v>PAGO ALQUILER ELECTRONICO MES DE SEPTIEMBRE</v>
          </cell>
        </row>
        <row r="44">
          <cell r="C44" t="str">
            <v>EDESUR</v>
          </cell>
          <cell r="D44" t="str">
            <v>2816247935</v>
          </cell>
          <cell r="E44">
            <v>44832</v>
          </cell>
          <cell r="L44">
            <v>672.02</v>
          </cell>
          <cell r="M44" t="str">
            <v>PAGO SERVICIO ENERGETICO GERENCIA DE AREA II MES DE SEPTIEMBRE 2022</v>
          </cell>
        </row>
        <row r="45">
          <cell r="C45" t="str">
            <v>EDESUR</v>
          </cell>
          <cell r="D45" t="str">
            <v>28162156477</v>
          </cell>
          <cell r="E45">
            <v>44832</v>
          </cell>
          <cell r="L45">
            <v>40197.08</v>
          </cell>
          <cell r="M45" t="str">
            <v>PAGO SERVICIO ENERGETICO ALMACEN DE MEDICAMENTOS MES DE SEPTIEMBRE 2022</v>
          </cell>
        </row>
        <row r="46">
          <cell r="C46" t="str">
            <v>EDESUR</v>
          </cell>
          <cell r="D46" t="str">
            <v>28176685</v>
          </cell>
          <cell r="E46">
            <v>44832</v>
          </cell>
          <cell r="L46">
            <v>1396.1</v>
          </cell>
          <cell r="M46" t="str">
            <v>PAGO SERVICIO ENERGETICO UNAP MIRADOR NORTE MES DE SEPTIEMBRE 2022</v>
          </cell>
        </row>
        <row r="47">
          <cell r="C47" t="str">
            <v>EDESUR</v>
          </cell>
          <cell r="D47" t="str">
            <v>281621914410</v>
          </cell>
          <cell r="E47">
            <v>44832</v>
          </cell>
          <cell r="L47">
            <v>411.15</v>
          </cell>
          <cell r="M47" t="str">
            <v>PAGO SERVICIO ENERGETICO UNAP LOS CARTONES MES DE SEPTIEMBRE 2022</v>
          </cell>
        </row>
        <row r="48">
          <cell r="C48" t="str">
            <v>EDESUR</v>
          </cell>
          <cell r="D48" t="str">
            <v>28162221910</v>
          </cell>
          <cell r="E48">
            <v>44832</v>
          </cell>
          <cell r="L48">
            <v>1284.1400000000001</v>
          </cell>
          <cell r="M48" t="str">
            <v>PAGO SERVICIO ENERGETICO UNAP VILLA OCOA MES DE SEPTIEMBRE 2022</v>
          </cell>
        </row>
        <row r="49">
          <cell r="C49" t="str">
            <v>EDESUR</v>
          </cell>
          <cell r="D49" t="str">
            <v>28162236830</v>
          </cell>
          <cell r="E49">
            <v>44832</v>
          </cell>
          <cell r="L49">
            <v>1536.16</v>
          </cell>
          <cell r="M49" t="str">
            <v>PAGO SERVICIO ENERGETICO UNAP LA CUCHILLA MES DE SEPTIEMBRE 2022</v>
          </cell>
        </row>
        <row r="50">
          <cell r="C50" t="str">
            <v>EDESUR</v>
          </cell>
          <cell r="D50" t="str">
            <v>28162306703</v>
          </cell>
          <cell r="E50">
            <v>44832</v>
          </cell>
          <cell r="L50">
            <v>706.5</v>
          </cell>
          <cell r="M50" t="str">
            <v>PAGO SERVICIO ENERGETICO UNAP LA YAYAS DE VIAJAMA MES DE SEPTIEMBRE 2022</v>
          </cell>
        </row>
        <row r="51">
          <cell r="C51" t="str">
            <v>EDESUR</v>
          </cell>
          <cell r="D51" t="str">
            <v>28162327629</v>
          </cell>
          <cell r="E51">
            <v>44832</v>
          </cell>
          <cell r="L51">
            <v>193.35</v>
          </cell>
          <cell r="M51" t="str">
            <v>PAGO SERVICIO ENERGETICO UNAP  SANTA ANA  MES DE SEPTIEMBRE 2022</v>
          </cell>
        </row>
        <row r="52">
          <cell r="C52" t="str">
            <v>EDESUR</v>
          </cell>
          <cell r="D52" t="str">
            <v>28162345282</v>
          </cell>
          <cell r="E52">
            <v>44832</v>
          </cell>
          <cell r="L52">
            <v>1051.3</v>
          </cell>
          <cell r="M52" t="str">
            <v>PAGO SERVICIO ENERGETICO UNAP  EL JOVITO  MES DE SEPTIEMBRE 2022</v>
          </cell>
        </row>
        <row r="53">
          <cell r="C53" t="str">
            <v>EDESUR</v>
          </cell>
          <cell r="D53" t="str">
            <v>28162378521</v>
          </cell>
          <cell r="E53">
            <v>44832</v>
          </cell>
          <cell r="L53">
            <v>193.35</v>
          </cell>
          <cell r="M53" t="str">
            <v>PAGO SERVICIO ENERGETICO UNAP LOS PARCELEROS  MES DE SEPTIEMBRE 2022</v>
          </cell>
        </row>
        <row r="54">
          <cell r="C54" t="str">
            <v>EDESUR</v>
          </cell>
          <cell r="D54" t="str">
            <v>28162401023</v>
          </cell>
          <cell r="E54">
            <v>44832</v>
          </cell>
          <cell r="L54">
            <v>154.82</v>
          </cell>
          <cell r="M54" t="str">
            <v>PAGO SERVICIO ENERGETICO APARTAMENTO DE MEDICO BANICA  MES DE SEPTIEMBRE 2022</v>
          </cell>
        </row>
        <row r="55">
          <cell r="C55" t="str">
            <v>EDESUR</v>
          </cell>
          <cell r="D55" t="str">
            <v>28162427935</v>
          </cell>
          <cell r="E55">
            <v>44832</v>
          </cell>
          <cell r="L55">
            <v>10886.39</v>
          </cell>
          <cell r="M55" t="str">
            <v>PAGO SERVICIO ENERGETICO GERENCIA DE AREA II  MES DE SEPTIEMBRE 2023</v>
          </cell>
        </row>
        <row r="56">
          <cell r="C56" t="str">
            <v>CLARO</v>
          </cell>
          <cell r="D56" t="str">
            <v>281625148.24</v>
          </cell>
          <cell r="E56">
            <v>44832</v>
          </cell>
          <cell r="L56">
            <v>39095.99</v>
          </cell>
          <cell r="M56" t="str">
            <v>PAGO SERVICIO TELEFONICO OFICINA REGIONAL, CENTRO DE DIAGNOSTICO LAS MATAS Y CENRAL TELEFONICA.</v>
          </cell>
        </row>
        <row r="57">
          <cell r="C57" t="str">
            <v>CLARO</v>
          </cell>
          <cell r="D57" t="str">
            <v>28162561257</v>
          </cell>
          <cell r="E57">
            <v>44832</v>
          </cell>
          <cell r="L57">
            <v>5972.2</v>
          </cell>
          <cell r="M57" t="str">
            <v>PAGO SERVICIO TELEFONICO ,Y  CENTRO DE DIAGNOSTICO SAN JUAN.</v>
          </cell>
        </row>
        <row r="58">
          <cell r="C58" t="str">
            <v>CLARO</v>
          </cell>
          <cell r="D58" t="str">
            <v>28162585294</v>
          </cell>
          <cell r="E58">
            <v>44832</v>
          </cell>
          <cell r="L58">
            <v>4758</v>
          </cell>
          <cell r="M58" t="str">
            <v>PAGO SERVICIO TELEFONICO ALAMACEN DE MEDICAMENTOS, Y  GERENCIA DE AREA II.</v>
          </cell>
        </row>
        <row r="59">
          <cell r="C59" t="str">
            <v>CLARO</v>
          </cell>
          <cell r="D59" t="str">
            <v>28162610314</v>
          </cell>
          <cell r="E59">
            <v>44832</v>
          </cell>
          <cell r="L59">
            <v>5948.61</v>
          </cell>
          <cell r="M59" t="str">
            <v>PAGO SERVICIO TELEFONICO  GERENCIA DE AREA I AZUA .</v>
          </cell>
        </row>
        <row r="60">
          <cell r="C60" t="str">
            <v>CLARO</v>
          </cell>
          <cell r="D60" t="str">
            <v>28162635347</v>
          </cell>
          <cell r="E60">
            <v>44832</v>
          </cell>
          <cell r="L60">
            <v>2587</v>
          </cell>
          <cell r="M60" t="str">
            <v xml:space="preserve">PAGO SERVICIO DE INTERNET EL CERCADO Y EMERGENCIA Y DESASTRE </v>
          </cell>
        </row>
        <row r="61">
          <cell r="C61" t="str">
            <v>CLARO</v>
          </cell>
          <cell r="D61" t="str">
            <v>28162657019</v>
          </cell>
          <cell r="E61">
            <v>44832</v>
          </cell>
          <cell r="L61">
            <v>1293.5</v>
          </cell>
          <cell r="M61" t="str">
            <v>PAGO SERVICIO DE INTERNET AL ANALISTA DE CALIDAD OFICINA REGIONAL</v>
          </cell>
        </row>
        <row r="62">
          <cell r="C62" t="str">
            <v>CLARO</v>
          </cell>
          <cell r="D62" t="str">
            <v>28162751427</v>
          </cell>
          <cell r="E62">
            <v>44832</v>
          </cell>
          <cell r="L62">
            <v>11641.5</v>
          </cell>
          <cell r="M62" t="str">
            <v>PAGO SERVICIO DE INERTNET VARIOS.</v>
          </cell>
        </row>
        <row r="63">
          <cell r="C63" t="str">
            <v>CLARO</v>
          </cell>
          <cell r="D63" t="str">
            <v>28162780506</v>
          </cell>
          <cell r="E63">
            <v>44832</v>
          </cell>
          <cell r="L63">
            <v>8062.41</v>
          </cell>
          <cell r="M63" t="str">
            <v xml:space="preserve">SERVICIO TELEFONICO CENTRO DE DIAGNOSTICO AZUA. </v>
          </cell>
        </row>
        <row r="64">
          <cell r="C64" t="str">
            <v>CLARO</v>
          </cell>
          <cell r="D64" t="str">
            <v>28162808573</v>
          </cell>
          <cell r="E64">
            <v>44832</v>
          </cell>
          <cell r="L64">
            <v>1943.5</v>
          </cell>
          <cell r="M64" t="str">
            <v>SERVICIO TELEFONICO GERENCIA DE AREA III ELIAS PIÑA</v>
          </cell>
        </row>
        <row r="65">
          <cell r="C65" t="str">
            <v>CLARO</v>
          </cell>
          <cell r="D65" t="str">
            <v>2816289802</v>
          </cell>
          <cell r="E65">
            <v>44832</v>
          </cell>
          <cell r="L65">
            <v>152451.38</v>
          </cell>
          <cell r="M65" t="str">
            <v>PAGO SERVICIO DE FLOTA. OFICINA REGIONAL.</v>
          </cell>
        </row>
        <row r="66">
          <cell r="C66" t="str">
            <v>ALDIER ALFAYED PEREZ AGRAMONTE.</v>
          </cell>
          <cell r="D66" t="str">
            <v>26220</v>
          </cell>
          <cell r="E66">
            <v>44833</v>
          </cell>
          <cell r="L66">
            <v>10000</v>
          </cell>
          <cell r="M66" t="str">
            <v>PAGO CORRESPONDIENTE  AL MES DE SEPTIEMBRE 2022, A VIJILANTE CENTRO DIAGNOSTICO.</v>
          </cell>
        </row>
        <row r="67">
          <cell r="C67" t="str">
            <v xml:space="preserve">BERKIS DE LA ROSA GARCIA </v>
          </cell>
          <cell r="D67" t="str">
            <v>26221</v>
          </cell>
          <cell r="E67">
            <v>44833</v>
          </cell>
          <cell r="L67">
            <v>5000</v>
          </cell>
          <cell r="M67" t="str">
            <v>PAGO CORRESPONDIENTE  AL MES DE SEPTIEMBRE 2022, A CONSERJE CPN VILLA ESPERANZA SAN JUAN..</v>
          </cell>
        </row>
        <row r="68">
          <cell r="C68" t="str">
            <v>CARLOS MANUEL RAMIREZ</v>
          </cell>
          <cell r="D68" t="str">
            <v>26222</v>
          </cell>
          <cell r="E68">
            <v>44833</v>
          </cell>
          <cell r="L68">
            <v>5000</v>
          </cell>
          <cell r="M68" t="str">
            <v>PAGO CORRESPONDIENTE  AL MES DE SEPTIEMBRE 2022, A VIJILANTE CPN TABARA ARRIBA  AZUA.</v>
          </cell>
        </row>
        <row r="69">
          <cell r="C69" t="str">
            <v>DOMINGO CALDERON</v>
          </cell>
          <cell r="D69" t="str">
            <v>26223</v>
          </cell>
          <cell r="E69">
            <v>44833</v>
          </cell>
          <cell r="L69">
            <v>5000</v>
          </cell>
          <cell r="M69" t="str">
            <v>PAGO CORRESPONDIENTE  AL MES DE SEPTIEMBRE 2022, A VIJILANTE CPN HATO NUEVO SAN JUAN..</v>
          </cell>
        </row>
        <row r="70">
          <cell r="C70" t="str">
            <v xml:space="preserve">EDWIN SAUL CUEVAS </v>
          </cell>
          <cell r="D70" t="str">
            <v>26224</v>
          </cell>
          <cell r="E70">
            <v>44833</v>
          </cell>
          <cell r="L70">
            <v>10000</v>
          </cell>
          <cell r="M70" t="str">
            <v>PAGO CORRESPONDIENTE  AL MES DE SEPTIEMBRE 2022, A VIJILANTE GERENCIA DE AREA I AZUA.</v>
          </cell>
        </row>
        <row r="71">
          <cell r="C71" t="str">
            <v xml:space="preserve">FRANYELIS CASTILLO HERRERA </v>
          </cell>
          <cell r="D71" t="str">
            <v>26225</v>
          </cell>
          <cell r="E71">
            <v>44833</v>
          </cell>
          <cell r="L71">
            <v>5000</v>
          </cell>
          <cell r="M71" t="str">
            <v>PAGO CORRESPONDIENTE  AL MES DE SEPTIEMBRE 2022, A CONSERJE CPN CORBANO NORTE  SAN JUAN..</v>
          </cell>
        </row>
        <row r="72">
          <cell r="C72" t="str">
            <v>GREGORIO RAMIREZ</v>
          </cell>
          <cell r="D72" t="str">
            <v>26226</v>
          </cell>
          <cell r="E72">
            <v>44833</v>
          </cell>
          <cell r="L72">
            <v>5000</v>
          </cell>
          <cell r="M72" t="str">
            <v>PAGO CORRESPONDIENTE  AL MES DE SEPTIEMBRE 2022, A VIJILANTE CPN LOS NEGROS   AZUA.</v>
          </cell>
        </row>
        <row r="73">
          <cell r="C73" t="str">
            <v xml:space="preserve">ISVELY ALCANTARA </v>
          </cell>
          <cell r="D73" t="str">
            <v>26227</v>
          </cell>
          <cell r="E73">
            <v>44833</v>
          </cell>
          <cell r="L73">
            <v>6000</v>
          </cell>
          <cell r="M73" t="str">
            <v>PAGO CORRESPONDIENTE  AL MES DE SEPTIEMBRE 2022, A CONSERJE LOS TRANSFORMADORES  SAN JUAN..</v>
          </cell>
        </row>
        <row r="74">
          <cell r="C74" t="str">
            <v xml:space="preserve">INGRID VALNZUELA </v>
          </cell>
          <cell r="D74" t="str">
            <v>26228</v>
          </cell>
          <cell r="E74">
            <v>44833</v>
          </cell>
          <cell r="L74">
            <v>7000</v>
          </cell>
          <cell r="M74" t="str">
            <v>PAGO CORRESPONDIENTE  AL MES DE SEPTIEMBRE 2022, A CONSERJE CPN CORBANO NORTE   SAN JUAN..</v>
          </cell>
        </row>
        <row r="75">
          <cell r="C75" t="str">
            <v>MARTIANO MONTERO</v>
          </cell>
          <cell r="D75" t="str">
            <v>26229</v>
          </cell>
          <cell r="E75">
            <v>44833</v>
          </cell>
          <cell r="L75">
            <v>10000</v>
          </cell>
          <cell r="M75" t="str">
            <v>PAGO CORRESPONDIENTE  AL MES DE SEPTIEMBRE 2022, A SERENO CPN GUANITO ELIAS PIÑA.</v>
          </cell>
        </row>
        <row r="76">
          <cell r="C76" t="str">
            <v xml:space="preserve">MARTINA DE LA ROSA </v>
          </cell>
          <cell r="D76" t="str">
            <v>26230</v>
          </cell>
          <cell r="E76">
            <v>44833</v>
          </cell>
          <cell r="L76">
            <v>5000</v>
          </cell>
          <cell r="M76" t="str">
            <v>PAGO CORRESPONDIENTE  AL MES DE SEPTIEMBRE 2022, A CONSERJE CPN POZO HONDO ELIAS PIÑA.</v>
          </cell>
        </row>
        <row r="77">
          <cell r="C77" t="str">
            <v>MARIENNY YUMILKA AQUINO</v>
          </cell>
          <cell r="D77" t="str">
            <v>26231</v>
          </cell>
          <cell r="E77">
            <v>44833</v>
          </cell>
          <cell r="L77">
            <v>5000</v>
          </cell>
          <cell r="M77" t="str">
            <v>PAGO CORRESPONDIENTE  AL MES DE SEPTIEMBRE 2022, A CONSERJE CPN LOS GRINGOS SAN JUAN</v>
          </cell>
        </row>
        <row r="78">
          <cell r="C78" t="str">
            <v>MARGARITA GONZALEZ</v>
          </cell>
          <cell r="D78" t="str">
            <v>26232</v>
          </cell>
          <cell r="E78">
            <v>44833</v>
          </cell>
          <cell r="L78">
            <v>5000</v>
          </cell>
          <cell r="M78" t="str">
            <v>PAGO CORRESPONDIENTE  AL MES DE SEPTIEMBRE 2022, A CONSERJE CPN MAGUELLAR AZUA.</v>
          </cell>
        </row>
        <row r="79">
          <cell r="C79" t="str">
            <v xml:space="preserve">MARIANNY LEBRON </v>
          </cell>
          <cell r="D79" t="str">
            <v>26233</v>
          </cell>
          <cell r="E79">
            <v>44833</v>
          </cell>
          <cell r="L79">
            <v>5000</v>
          </cell>
          <cell r="M79" t="str">
            <v>PAGO CORRESPONDIENTE  AL MES DE SEPTIEMBRE 2022, A CONSERJE CPN VILLA CARMANE SAN JUAN.</v>
          </cell>
        </row>
        <row r="80">
          <cell r="C80" t="str">
            <v xml:space="preserve">MARTIN PANIAGUA </v>
          </cell>
          <cell r="D80" t="str">
            <v>26234</v>
          </cell>
          <cell r="E80">
            <v>44833</v>
          </cell>
          <cell r="L80">
            <v>10000</v>
          </cell>
          <cell r="M80" t="str">
            <v>PAGO CORRESPONDIENTE  AL MES DE SEPTIEMBRE 2022, A VIJILANTE CPN GUANITO ELIAS PIÑA.</v>
          </cell>
        </row>
        <row r="81">
          <cell r="C81" t="str">
            <v>MIGUELINA TERRERO</v>
          </cell>
          <cell r="D81" t="str">
            <v>26235</v>
          </cell>
          <cell r="E81">
            <v>44833</v>
          </cell>
          <cell r="L81">
            <v>5000</v>
          </cell>
          <cell r="M81" t="str">
            <v>PAGO CORRESPONDIENTE  AL MES DE SEPTIEMBRE 2022, A CONSERJE CPN EL JOVITO  SAN JUAN.</v>
          </cell>
        </row>
        <row r="82">
          <cell r="C82" t="str">
            <v>MADELYN FERNANDA MONTERO</v>
          </cell>
          <cell r="D82" t="str">
            <v>26236</v>
          </cell>
          <cell r="E82">
            <v>44833</v>
          </cell>
          <cell r="L82">
            <v>30000</v>
          </cell>
          <cell r="M82" t="str">
            <v>PAGO CORRESPONDIENTE  AL MES DE SEPTIEMBRE 2022, A COORDINADORA DE ZONA  AREA II  SAN JUAN.</v>
          </cell>
        </row>
        <row r="83">
          <cell r="C83" t="str">
            <v>NANCY ENCARANACION</v>
          </cell>
          <cell r="D83" t="str">
            <v>26237</v>
          </cell>
          <cell r="E83">
            <v>44833</v>
          </cell>
          <cell r="L83">
            <v>5000</v>
          </cell>
          <cell r="M83" t="str">
            <v>PAGO CORRESPONDIENTE  AL MES DE SEPTIEMBRE 2022, A CONSERJE CPN DERRUMBADERO  SAN JUAN.</v>
          </cell>
        </row>
        <row r="84">
          <cell r="C84" t="str">
            <v>NEROLIS CIPRIAN</v>
          </cell>
          <cell r="D84" t="str">
            <v>26238</v>
          </cell>
          <cell r="E84">
            <v>44833</v>
          </cell>
          <cell r="L84">
            <v>16000</v>
          </cell>
          <cell r="M84" t="str">
            <v>PAGO DE DOS MESES RETROATICVO CORRESPONDIENTE AL MES DE AGOSTO Y SEPTIEMBRE 2022, ACONSERJE OFICINA DE AREA AZUA.</v>
          </cell>
        </row>
        <row r="85">
          <cell r="C85" t="str">
            <v>JOSE ANTONIO  ADAMES DIAZ</v>
          </cell>
          <cell r="D85" t="str">
            <v>26239</v>
          </cell>
          <cell r="E85">
            <v>44833</v>
          </cell>
          <cell r="L85">
            <v>20000</v>
          </cell>
          <cell r="M85" t="str">
            <v>PAGO DE DOS MESES RETROATICVO CORRESPONDIENTE AL MES DE AGOSTO Y SEPTIEMBRE 2022, A VIJILANTE CPN ROSA LA PIEDRA ELIAS PIÑA..</v>
          </cell>
        </row>
        <row r="86">
          <cell r="C86" t="str">
            <v>NEURYS DE LOS SANTOS</v>
          </cell>
          <cell r="D86" t="str">
            <v>26240</v>
          </cell>
          <cell r="E86">
            <v>44833</v>
          </cell>
          <cell r="L86">
            <v>5000</v>
          </cell>
          <cell r="M86" t="str">
            <v>PAGO CORRESPONDIENTE  AL MES DE SEPTIEMBRE 2022, A CONSERJE CPN LA COLONIA EL CERCADO SAN JUAN.</v>
          </cell>
        </row>
        <row r="87">
          <cell r="C87" t="str">
            <v>NURYS NOVA ENCARNACION</v>
          </cell>
          <cell r="D87" t="str">
            <v>26241</v>
          </cell>
          <cell r="E87">
            <v>44833</v>
          </cell>
          <cell r="L87">
            <v>10000</v>
          </cell>
          <cell r="M87" t="str">
            <v>PAGO  CORRESPONDIENTE AL MES DE   SEPTIEMBRE 2022, A CONSERJE GERENCIA DE AERA  ELIAS PIÑA..</v>
          </cell>
        </row>
        <row r="88">
          <cell r="C88" t="str">
            <v>PEDRO ANTONIO MORILLO</v>
          </cell>
          <cell r="D88" t="str">
            <v>26242</v>
          </cell>
          <cell r="E88">
            <v>44833</v>
          </cell>
          <cell r="L88">
            <v>5500</v>
          </cell>
          <cell r="M88" t="str">
            <v>PAGO CORRESPONDIENTE  AL MES DE SEPTIEMBRE 2022, A SEGURIDAD OFICINA REGIONAL SAN JUAN.</v>
          </cell>
        </row>
        <row r="89">
          <cell r="C89" t="str">
            <v>VICTORIA SCARLIN DE LOS SANTOS</v>
          </cell>
          <cell r="D89" t="str">
            <v>26243</v>
          </cell>
          <cell r="E89">
            <v>44833</v>
          </cell>
          <cell r="L89">
            <v>10000</v>
          </cell>
          <cell r="M89" t="str">
            <v>PAGO CORRESPONDIENTE  AL MES DE SEPTIEMBRE 2022, A  DIGITADORA  ALMACEN  SAN JUAN.</v>
          </cell>
        </row>
        <row r="90">
          <cell r="C90" t="str">
            <v>NULO</v>
          </cell>
          <cell r="D90" t="str">
            <v>26244</v>
          </cell>
          <cell r="E90">
            <v>44833</v>
          </cell>
          <cell r="L90">
            <v>0</v>
          </cell>
          <cell r="M90" t="str">
            <v>NULO</v>
          </cell>
        </row>
        <row r="91">
          <cell r="C91" t="str">
            <v>JOSE JAOAQUIN GUERRERO</v>
          </cell>
          <cell r="D91" t="str">
            <v>26245</v>
          </cell>
          <cell r="E91">
            <v>44833</v>
          </cell>
          <cell r="L91">
            <v>5000</v>
          </cell>
          <cell r="M91" t="str">
            <v>PAGO CORRESPONDIENTE  AL MES DE SEPTIEMBRE 2022, A VIJILANTE CPN LAS LOMAS AZUA..</v>
          </cell>
        </row>
        <row r="92">
          <cell r="C92" t="str">
            <v>NULO</v>
          </cell>
          <cell r="D92" t="str">
            <v>26246</v>
          </cell>
          <cell r="E92">
            <v>44833</v>
          </cell>
          <cell r="L92">
            <v>0</v>
          </cell>
          <cell r="M92" t="str">
            <v>NULO</v>
          </cell>
        </row>
        <row r="93">
          <cell r="C93" t="str">
            <v>JHOCELIN ARELIS SUERO</v>
          </cell>
          <cell r="D93" t="str">
            <v>26247</v>
          </cell>
          <cell r="E93">
            <v>44833</v>
          </cell>
          <cell r="L93">
            <v>5000</v>
          </cell>
          <cell r="M93" t="str">
            <v>PAGO CORRESPONDIENTE  AL MES DE SEPTIEMBRE 2022, A CONSERJE CPN LAS LAGUNAS  AZUA.</v>
          </cell>
        </row>
        <row r="94">
          <cell r="C94" t="str">
            <v>RAFAEL DANILO RODRIGUEZ</v>
          </cell>
          <cell r="D94" t="str">
            <v>26248</v>
          </cell>
          <cell r="E94">
            <v>44833</v>
          </cell>
          <cell r="L94">
            <v>5000</v>
          </cell>
          <cell r="M94" t="str">
            <v>PAGO CORRESPONDIENTE  AL MES DE SEPTIEMBRE 2022, A VIGILANTE  CPN HATILLO AZU.</v>
          </cell>
        </row>
        <row r="95">
          <cell r="C95" t="str">
            <v>SKARLEES THEANNY DE LA CRUZ</v>
          </cell>
          <cell r="D95" t="str">
            <v>26249</v>
          </cell>
          <cell r="E95">
            <v>44833</v>
          </cell>
          <cell r="L95">
            <v>5000</v>
          </cell>
          <cell r="M95" t="str">
            <v>PAGO CORRESPONDIENTE  AL MES DE SEPTIEMBRE 2022, A CONSERJE CPN YABONICO SAN JUAN.</v>
          </cell>
        </row>
        <row r="96">
          <cell r="C96" t="str">
            <v xml:space="preserve">SABINA HERRERA </v>
          </cell>
          <cell r="D96" t="str">
            <v>26250</v>
          </cell>
          <cell r="E96">
            <v>44833</v>
          </cell>
          <cell r="L96">
            <v>30000</v>
          </cell>
          <cell r="M96" t="str">
            <v>PAGO CORRESPONDIENTE AL MES DE SEPTIEMBRE 2022, A ECARGADA DE ABASTECIMIENTO ALMCEN DE MEDICAMENTOS SAN JUAN.</v>
          </cell>
        </row>
        <row r="97">
          <cell r="C97" t="str">
            <v>TIRSO DE LOS SANTOS</v>
          </cell>
          <cell r="D97" t="str">
            <v>26251</v>
          </cell>
          <cell r="E97">
            <v>44833</v>
          </cell>
          <cell r="L97">
            <v>10000</v>
          </cell>
          <cell r="M97" t="str">
            <v>PAGO CORRESPONDIENTE AL MES DE SEPTIEMBRE 2022, A ECARGADO DE MANTENIMIENTO OFICINA REGIONAL SAN JUAN.</v>
          </cell>
        </row>
        <row r="98">
          <cell r="C98" t="str">
            <v>UNICO DE OLEO</v>
          </cell>
          <cell r="D98" t="str">
            <v>26252</v>
          </cell>
          <cell r="E98">
            <v>44833</v>
          </cell>
          <cell r="L98">
            <v>5000</v>
          </cell>
          <cell r="M98" t="str">
            <v>PAGO CORRESPONDIENTE  AL MES DE SEPTIEMBRE 2022, A VIJILANTE UNAP LA NAVAJA SAN JUAN.</v>
          </cell>
        </row>
        <row r="99">
          <cell r="C99" t="str">
            <v>ESTANISLAO DURAN FAMILIA</v>
          </cell>
          <cell r="D99" t="str">
            <v>26253</v>
          </cell>
          <cell r="E99">
            <v>44833</v>
          </cell>
          <cell r="L99">
            <v>5057.32</v>
          </cell>
          <cell r="M99" t="str">
            <v>PAGO ALQUILER CORRESPONDIENTE AL MES DE SEPTIEMBRE 2022, UNAP VILLA OCOA.</v>
          </cell>
        </row>
        <row r="100">
          <cell r="C100" t="str">
            <v>LIN DE JESUS PARRA MARTE</v>
          </cell>
          <cell r="D100" t="str">
            <v>26254</v>
          </cell>
          <cell r="E100">
            <v>44833</v>
          </cell>
          <cell r="L100">
            <v>10781.1</v>
          </cell>
          <cell r="M100" t="str">
            <v>PAGO ALQUILER CORRESPONDIENTE AL MES DE SEPTIEMBRE 2022, UNAP SANTA ANA  AZUA.</v>
          </cell>
        </row>
        <row r="101">
          <cell r="C101" t="str">
            <v>ANGEL BOLIVAR FILPO</v>
          </cell>
          <cell r="D101" t="str">
            <v>26255</v>
          </cell>
          <cell r="E101">
            <v>44833</v>
          </cell>
          <cell r="L101">
            <v>6588.45</v>
          </cell>
          <cell r="M101" t="str">
            <v>PAGO ALQUILER CORRESPONDIENTE AL MES DE SEPTIEMBRE 2022, UNAP EL HIGUERO AZUA.</v>
          </cell>
        </row>
        <row r="102">
          <cell r="C102" t="str">
            <v>JUAN FRANCISCO LACHAPELLE ESPINAL</v>
          </cell>
          <cell r="D102" t="str">
            <v>26256</v>
          </cell>
          <cell r="E102">
            <v>44833</v>
          </cell>
          <cell r="L102">
            <v>45000</v>
          </cell>
          <cell r="M102" t="str">
            <v>PAGO ALQUILER CORRESPONDIENTE AL MES DE SEPTIEMBRE 2022,  GERENCIA DE AREA SAN JUAN.</v>
          </cell>
        </row>
        <row r="103">
          <cell r="C103" t="str">
            <v>NULO</v>
          </cell>
          <cell r="D103" t="str">
            <v>26257</v>
          </cell>
          <cell r="E103">
            <v>44833</v>
          </cell>
          <cell r="L103">
            <v>0</v>
          </cell>
          <cell r="M103" t="str">
            <v>NULO</v>
          </cell>
        </row>
        <row r="104">
          <cell r="C104" t="str">
            <v>JOHANNY MENDEZ</v>
          </cell>
          <cell r="D104" t="str">
            <v>26258</v>
          </cell>
          <cell r="E104">
            <v>44833</v>
          </cell>
          <cell r="L104">
            <v>5000</v>
          </cell>
          <cell r="M104" t="str">
            <v>PAGO CORRESPONIENTE AL MES DE SEPTIEMBRE 2022, A CONSERJE  CPN MIRADOR NORTE</v>
          </cell>
        </row>
        <row r="105">
          <cell r="C105" t="str">
            <v xml:space="preserve">CARGO BANCARIO </v>
          </cell>
          <cell r="E105">
            <v>44834</v>
          </cell>
          <cell r="L105">
            <v>7295.8</v>
          </cell>
          <cell r="M105" t="str">
            <v>COMISION BANCARIA MES DE SEPTIEMBRE 2022</v>
          </cell>
        </row>
      </sheetData>
      <sheetData sheetId="10"/>
      <sheetData sheetId="11"/>
      <sheetData sheetId="12"/>
      <sheetData sheetId="13"/>
      <sheetData sheetId="14"/>
      <sheetData sheetId="15"/>
      <sheetData sheetId="16"/>
      <sheetData sheetId="17"/>
      <sheetData sheetId="18"/>
      <sheetData sheetId="19"/>
      <sheetData sheetId="20">
        <row r="124">
          <cell r="F124">
            <v>9565547.2600000091</v>
          </cell>
        </row>
      </sheetData>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060DC6-C081-4E88-BE38-5012EEE62233}">
  <dimension ref="A1:H112"/>
  <sheetViews>
    <sheetView tabSelected="1" topLeftCell="A73" workbookViewId="0">
      <selection activeCell="D79" sqref="D79"/>
    </sheetView>
  </sheetViews>
  <sheetFormatPr baseColWidth="10" defaultColWidth="11.42578125" defaultRowHeight="11.25" x14ac:dyDescent="0.2"/>
  <cols>
    <col min="1" max="1" width="0.28515625" style="19" customWidth="1"/>
    <col min="2" max="3" width="17" style="25" customWidth="1"/>
    <col min="4" max="4" width="35.85546875" style="26" customWidth="1"/>
    <col min="5" max="5" width="42.140625" style="36" customWidth="1"/>
    <col min="6" max="6" width="22" style="36" customWidth="1"/>
    <col min="7" max="7" width="21.7109375" style="29" customWidth="1"/>
    <col min="8" max="8" width="22.7109375" style="29" customWidth="1"/>
    <col min="9" max="16384" width="11.42578125" style="25"/>
  </cols>
  <sheetData>
    <row r="1" spans="1:8" s="3" customFormat="1" ht="27" customHeight="1" x14ac:dyDescent="0.3">
      <c r="A1" s="1"/>
      <c r="B1" s="2" t="s">
        <v>0</v>
      </c>
      <c r="C1" s="2"/>
      <c r="D1" s="2"/>
      <c r="E1" s="2"/>
      <c r="F1" s="2"/>
      <c r="G1" s="2"/>
      <c r="H1" s="2"/>
    </row>
    <row r="2" spans="1:8" s="3" customFormat="1" ht="27" customHeight="1" x14ac:dyDescent="0.3">
      <c r="A2" s="1"/>
      <c r="B2" s="2" t="str">
        <f>[1]PORTADA!A11</f>
        <v>SERVICIO REGIONAL  DE SALUD VI EL VALLE</v>
      </c>
      <c r="C2" s="2"/>
      <c r="D2" s="2"/>
      <c r="E2" s="2"/>
      <c r="F2" s="2"/>
      <c r="G2" s="2"/>
      <c r="H2" s="2"/>
    </row>
    <row r="3" spans="1:8" s="3" customFormat="1" ht="21" customHeight="1" x14ac:dyDescent="0.35">
      <c r="A3" s="4" t="s">
        <v>1</v>
      </c>
      <c r="B3" s="4"/>
      <c r="C3" s="4"/>
      <c r="D3" s="4"/>
      <c r="E3" s="4"/>
      <c r="F3" s="4"/>
      <c r="G3" s="4"/>
      <c r="H3" s="4"/>
    </row>
    <row r="4" spans="1:8" s="3" customFormat="1" ht="27" customHeight="1" x14ac:dyDescent="0.35">
      <c r="A4" s="5"/>
      <c r="B4" s="6" t="str">
        <f>[1]PORTADA!A14</f>
        <v>BANCO DE RESERVAS CUENTA VENTA DE SERVICIOS (100-202867-9)</v>
      </c>
      <c r="C4" s="6"/>
      <c r="D4" s="6"/>
      <c r="E4" s="6"/>
      <c r="F4" s="6"/>
      <c r="G4" s="6"/>
      <c r="H4" s="6"/>
    </row>
    <row r="5" spans="1:8" s="3" customFormat="1" ht="21" customHeight="1" x14ac:dyDescent="0.35">
      <c r="A5" s="1"/>
      <c r="B5" s="4" t="str">
        <f>'[1]CHEQUE-TRANSF SEPTIEMBRE'!B5:O5</f>
        <v>DEL 1 AL 30 DE SEPTIEMBRE 2022</v>
      </c>
      <c r="C5" s="4"/>
      <c r="D5" s="4"/>
      <c r="E5" s="4"/>
      <c r="F5" s="4"/>
      <c r="G5" s="4"/>
      <c r="H5" s="4"/>
    </row>
    <row r="6" spans="1:8" s="11" customFormat="1" ht="30.75" customHeight="1" x14ac:dyDescent="0.25">
      <c r="A6" s="7"/>
      <c r="B6" s="8" t="s">
        <v>2</v>
      </c>
      <c r="C6" s="8" t="s">
        <v>3</v>
      </c>
      <c r="D6" s="8" t="s">
        <v>4</v>
      </c>
      <c r="E6" s="8" t="s">
        <v>5</v>
      </c>
      <c r="F6" s="9" t="s">
        <v>6</v>
      </c>
      <c r="G6" s="10" t="s">
        <v>7</v>
      </c>
      <c r="H6" s="9" t="s">
        <v>8</v>
      </c>
    </row>
    <row r="7" spans="1:8" s="11" customFormat="1" ht="30" x14ac:dyDescent="0.2">
      <c r="A7" s="12"/>
      <c r="B7" s="13">
        <v>44440</v>
      </c>
      <c r="C7" s="14"/>
      <c r="D7" s="15" t="s">
        <v>9</v>
      </c>
      <c r="E7" s="14" t="s">
        <v>10</v>
      </c>
      <c r="F7" s="16"/>
      <c r="G7" s="17"/>
      <c r="H7" s="18">
        <f>+'[1](VS)LIBRO BANCO AGOSTO'!F124</f>
        <v>9565547.2600000091</v>
      </c>
    </row>
    <row r="8" spans="1:8" s="11" customFormat="1" ht="90" x14ac:dyDescent="0.2">
      <c r="A8" s="12"/>
      <c r="B8" s="13">
        <f>+'[1]CHEQUE-TRANSF SEPTIEMBRE'!E7</f>
        <v>44806</v>
      </c>
      <c r="C8" s="14">
        <f>+'[1]CHEQUE-TRANSF SEPTIEMBRE'!D7</f>
        <v>278845199.31</v>
      </c>
      <c r="D8" s="15" t="str">
        <f>'[1]CHEQUE-TRANSF SEPTIEMBRE'!C7</f>
        <v>ERIDANIA TROPICO RESTAURANT , SRL</v>
      </c>
      <c r="E8" s="14" t="str">
        <f>'[1]CHEQUE-TRANSF SEPTIEMBRE'!M7</f>
        <v xml:space="preserve">PAGO FACTURA NO. B1500000228, COMPRA DE REFRIGERIO Y ALMUERZO, PARA CAPACITACION Y ACTUALIZACION AL PROGRAMA DE TUBERCULOSI AL PERSONAL DE ELEIAS PIÑA. </v>
      </c>
      <c r="F8" s="16">
        <f>'[1]CHEQUE-TRANSF SEPTIEMBRE'!F7</f>
        <v>0</v>
      </c>
      <c r="G8" s="17">
        <f>'[1]CHEQUE-TRANSF SEPTIEMBRE'!L7</f>
        <v>28728.81</v>
      </c>
      <c r="H8" s="18">
        <f>+H7+F8-G8</f>
        <v>9536818.4500000086</v>
      </c>
    </row>
    <row r="9" spans="1:8" s="11" customFormat="1" ht="60" x14ac:dyDescent="0.2">
      <c r="A9" s="12"/>
      <c r="B9" s="13">
        <f>+'[1]CHEQUE-TRANSF SEPTIEMBRE'!E8</f>
        <v>44806</v>
      </c>
      <c r="C9" s="14" t="str">
        <f>+'[1]CHEQUE-TRANSF SEPTIEMBRE'!D8</f>
        <v>26194</v>
      </c>
      <c r="D9" s="15" t="str">
        <f>'[1]CHEQUE-TRANSF SEPTIEMBRE'!C8</f>
        <v>ROLAINY VALDEZ</v>
      </c>
      <c r="E9" s="14" t="str">
        <f>'[1]CHEQUE-TRANSF SEPTIEMBRE'!M8</f>
        <v>PAGO EVALUACION DE HEMATOLIGA PARA PACIENTE DEL PROGRAMA TB PARA  CITA EN SANTO DOMINGO</v>
      </c>
      <c r="F9" s="16">
        <f>'[1]CHEQUE-TRANSF SEPTIEMBRE'!F8</f>
        <v>0</v>
      </c>
      <c r="G9" s="17">
        <f>'[1]CHEQUE-TRANSF SEPTIEMBRE'!L8</f>
        <v>2000</v>
      </c>
      <c r="H9" s="18">
        <f t="shared" ref="H9:H72" si="0">+H8+F9-G9</f>
        <v>9534818.4500000086</v>
      </c>
    </row>
    <row r="10" spans="1:8" s="11" customFormat="1" ht="120" x14ac:dyDescent="0.2">
      <c r="A10" s="12"/>
      <c r="B10" s="13">
        <f>+'[1]CHEQUE-TRANSF SEPTIEMBRE'!E9</f>
        <v>44809</v>
      </c>
      <c r="C10" s="14" t="str">
        <f>+'[1]CHEQUE-TRANSF SEPTIEMBRE'!D9</f>
        <v>26195</v>
      </c>
      <c r="D10" s="15" t="str">
        <f>'[1]CHEQUE-TRANSF SEPTIEMBRE'!C9</f>
        <v>JOSE ERNESTO OGANDO SANCHEZ</v>
      </c>
      <c r="E10" s="14" t="str">
        <f>'[1]CHEQUE-TRANSF SEPTIEMBRE'!M9</f>
        <v xml:space="preserve">PAGO POR SERVICIO PRESTADO POR 30 DIAS COMO AYUDANTE DE MANTENIMIENTO, PARA TRABAJOS DE CONDTRUCCION DE LOS PROTECTORES DE LOS AIRES EN FIBRA DE VIDRIO DEL  CAMION MERCDES BENZ DE ODONTOLOGIA , VER ANEXO. </v>
      </c>
      <c r="F10" s="16">
        <f>'[1]CHEQUE-TRANSF SEPTIEMBRE'!F9</f>
        <v>0</v>
      </c>
      <c r="G10" s="17">
        <f>'[1]CHEQUE-TRANSF SEPTIEMBRE'!L9</f>
        <v>8000</v>
      </c>
      <c r="H10" s="18">
        <f t="shared" si="0"/>
        <v>9526818.4500000086</v>
      </c>
    </row>
    <row r="11" spans="1:8" s="11" customFormat="1" ht="60" x14ac:dyDescent="0.2">
      <c r="A11" s="12"/>
      <c r="B11" s="13">
        <f>+'[1]CHEQUE-TRANSF SEPTIEMBRE'!E10</f>
        <v>44809</v>
      </c>
      <c r="C11" s="14" t="str">
        <f>+'[1]CHEQUE-TRANSF SEPTIEMBRE'!D10</f>
        <v>26196</v>
      </c>
      <c r="D11" s="15" t="str">
        <f>'[1]CHEQUE-TRANSF SEPTIEMBRE'!C10</f>
        <v xml:space="preserve">MARTIRES ZABALA VIOLA </v>
      </c>
      <c r="E11" s="14" t="str">
        <f>'[1]CHEQUE-TRANSF SEPTIEMBRE'!M10</f>
        <v>PAGO POR SERVICIOS PRESTADO POR 03 DIAS COMO OBRERO PARA TRABAJOS DE CONSTRUCCION DEL SERVICIO REGIONAL.</v>
      </c>
      <c r="F11" s="16">
        <f>'[1]CHEQUE-TRANSF SEPTIEMBRE'!F10</f>
        <v>0</v>
      </c>
      <c r="G11" s="17">
        <f>'[1]CHEQUE-TRANSF SEPTIEMBRE'!L10</f>
        <v>1500</v>
      </c>
      <c r="H11" s="18">
        <f t="shared" si="0"/>
        <v>9525318.4500000086</v>
      </c>
    </row>
    <row r="12" spans="1:8" s="11" customFormat="1" ht="90" x14ac:dyDescent="0.2">
      <c r="A12" s="12"/>
      <c r="B12" s="13">
        <f>+'[1]CHEQUE-TRANSF SEPTIEMBRE'!E11</f>
        <v>0</v>
      </c>
      <c r="C12" s="14" t="str">
        <f>+'[1]CHEQUE-TRANSF SEPTIEMBRE'!D11</f>
        <v>26197</v>
      </c>
      <c r="D12" s="15" t="str">
        <f>'[1]CHEQUE-TRANSF SEPTIEMBRE'!C11</f>
        <v xml:space="preserve">GERY WILLIAMS PEREZ DE LA CRUZ </v>
      </c>
      <c r="E12" s="14" t="str">
        <f>'[1]CHEQUE-TRANSF SEPTIEMBRE'!M11</f>
        <v>PAGO POR SERVICIOS PRESTADO POR 30 DIAS COMO FUMIGADOR PARA TRABAJOS DE OPERATIVO MEDICO SERVICIO REGIONSL.PARA TRABAJOS DE CONSTRUCCION DEL SERVICIO REGIONAL.</v>
      </c>
      <c r="F12" s="16">
        <f>'[1]CHEQUE-TRANSF SEPTIEMBRE'!F11</f>
        <v>0</v>
      </c>
      <c r="G12" s="17">
        <f>'[1]CHEQUE-TRANSF SEPTIEMBRE'!L11</f>
        <v>8000</v>
      </c>
      <c r="H12" s="18">
        <f t="shared" si="0"/>
        <v>9517318.4500000086</v>
      </c>
    </row>
    <row r="13" spans="1:8" s="11" customFormat="1" ht="75" x14ac:dyDescent="0.2">
      <c r="A13" s="12"/>
      <c r="B13" s="13">
        <f>+'[1]CHEQUE-TRANSF SEPTIEMBRE'!E12</f>
        <v>44809</v>
      </c>
      <c r="C13" s="14" t="str">
        <f>+'[1]CHEQUE-TRANSF SEPTIEMBRE'!D12</f>
        <v>26198</v>
      </c>
      <c r="D13" s="15" t="str">
        <f>'[1]CHEQUE-TRANSF SEPTIEMBRE'!C12</f>
        <v>JUÑAÑO SERVICIOS &amp; EVENTOS.</v>
      </c>
      <c r="E13" s="14" t="str">
        <f>'[1]CHEQUE-TRANSF SEPTIEMBRE'!M12</f>
        <v>PAGO FACTURAS NO. B1500000120,0119,0121,0115,0114,REFRIGERIO  Y ALMUERZO PARA ACTIVIDADES EN LA GERENCIA DE AREA AZUA, VER ANEXO.</v>
      </c>
      <c r="F13" s="16">
        <f>'[1]CHEQUE-TRANSF SEPTIEMBRE'!F12</f>
        <v>0</v>
      </c>
      <c r="G13" s="17">
        <f>'[1]CHEQUE-TRANSF SEPTIEMBRE'!L12</f>
        <v>26679.3</v>
      </c>
      <c r="H13" s="18">
        <f t="shared" si="0"/>
        <v>9490639.1500000078</v>
      </c>
    </row>
    <row r="14" spans="1:8" s="11" customFormat="1" ht="75" x14ac:dyDescent="0.2">
      <c r="A14" s="12"/>
      <c r="B14" s="13">
        <f>+'[1]CHEQUE-TRANSF SEPTIEMBRE'!E13</f>
        <v>44811</v>
      </c>
      <c r="C14" s="14" t="str">
        <f>+'[1]CHEQUE-TRANSF SEPTIEMBRE'!D13</f>
        <v>26199</v>
      </c>
      <c r="D14" s="15" t="str">
        <f>'[1]CHEQUE-TRANSF SEPTIEMBRE'!C13</f>
        <v xml:space="preserve">PEDRO ALEXI MIRANDA </v>
      </c>
      <c r="E14" s="14" t="str">
        <f>'[1]CHEQUE-TRANSF SEPTIEMBRE'!M13</f>
        <v>PAGO SERVICIOS PRESTADO COMO TORNERO POR 7 DIAS, PARA LA REPARACION DE LA BOMBA DE LA  CAMIONETA MITSUBISHI DEL SERVICIO REGIONAL</v>
      </c>
      <c r="F14" s="16">
        <f>'[1]CHEQUE-TRANSF SEPTIEMBRE'!F13</f>
        <v>0</v>
      </c>
      <c r="G14" s="17">
        <f>'[1]CHEQUE-TRANSF SEPTIEMBRE'!L13</f>
        <v>1300</v>
      </c>
      <c r="H14" s="18">
        <f t="shared" si="0"/>
        <v>9489339.1500000078</v>
      </c>
    </row>
    <row r="15" spans="1:8" s="11" customFormat="1" ht="15" x14ac:dyDescent="0.2">
      <c r="A15" s="12"/>
      <c r="B15" s="13">
        <f>+'[1]CHEQUE-TRANSF SEPTIEMBRE'!E14</f>
        <v>44811</v>
      </c>
      <c r="C15" s="14" t="str">
        <f>+'[1]CHEQUE-TRANSF SEPTIEMBRE'!D14</f>
        <v>26200</v>
      </c>
      <c r="D15" s="15" t="str">
        <f>'[1]CHEQUE-TRANSF SEPTIEMBRE'!C14</f>
        <v>NULO</v>
      </c>
      <c r="E15" s="14" t="str">
        <f>'[1]CHEQUE-TRANSF SEPTIEMBRE'!M14</f>
        <v>NULO</v>
      </c>
      <c r="F15" s="16">
        <f>'[1]CHEQUE-TRANSF SEPTIEMBRE'!F14</f>
        <v>0</v>
      </c>
      <c r="G15" s="17">
        <f>'[1]CHEQUE-TRANSF SEPTIEMBRE'!L14</f>
        <v>0</v>
      </c>
      <c r="H15" s="18">
        <f t="shared" si="0"/>
        <v>9489339.1500000078</v>
      </c>
    </row>
    <row r="16" spans="1:8" s="11" customFormat="1" ht="105" x14ac:dyDescent="0.2">
      <c r="A16" s="12"/>
      <c r="B16" s="13">
        <f>+'[1]CHEQUE-TRANSF SEPTIEMBRE'!E15</f>
        <v>44811</v>
      </c>
      <c r="C16" s="14" t="str">
        <f>+'[1]CHEQUE-TRANSF SEPTIEMBRE'!D15</f>
        <v>26201</v>
      </c>
      <c r="D16" s="15" t="str">
        <f>'[1]CHEQUE-TRANSF SEPTIEMBRE'!C15</f>
        <v>MANUEL EMILIO ZABALA FAMILIA</v>
      </c>
      <c r="E16" s="14" t="str">
        <f>'[1]CHEQUE-TRANSF SEPTIEMBRE'!M15</f>
        <v>PAGO POR SERVICIOS PRESTADO COMO VIGILANTE POR 30 DIAS  CUSTODIAR LOS MATERIALES E INFRAESTRUCUTRA EN REPARACION DEL CPN LOS COPEYES DEL SERVICIOS REGIONAL, VER ANEXO.</v>
      </c>
      <c r="F16" s="16">
        <f>'[1]CHEQUE-TRANSF SEPTIEMBRE'!F15</f>
        <v>0</v>
      </c>
      <c r="G16" s="17">
        <f>'[1]CHEQUE-TRANSF SEPTIEMBRE'!L15</f>
        <v>8000</v>
      </c>
      <c r="H16" s="18">
        <f t="shared" si="0"/>
        <v>9481339.1500000078</v>
      </c>
    </row>
    <row r="17" spans="1:8" s="11" customFormat="1" ht="60" x14ac:dyDescent="0.2">
      <c r="A17" s="12"/>
      <c r="B17" s="13">
        <f>+'[1]CHEQUE-TRANSF SEPTIEMBRE'!E16</f>
        <v>44811</v>
      </c>
      <c r="C17" s="14" t="str">
        <f>+'[1]CHEQUE-TRANSF SEPTIEMBRE'!D16</f>
        <v>27932301699</v>
      </c>
      <c r="D17" s="15" t="str">
        <f>'[1]CHEQUE-TRANSF SEPTIEMBRE'!C16</f>
        <v>AUTO REPUESTOS ASODECO</v>
      </c>
      <c r="E17" s="14" t="str">
        <f>'[1]CHEQUE-TRANSF SEPTIEMBRE'!M16</f>
        <v>PAGO FACTURA NO.B1500000263, COMPRA DE REPUESTO, PARA USO EN LA CMIONETA DE AZUA VER ANEXO.</v>
      </c>
      <c r="F17" s="16">
        <f>'[1]CHEQUE-TRANSF SEPTIEMBRE'!F16</f>
        <v>0</v>
      </c>
      <c r="G17" s="17">
        <f>'[1]CHEQUE-TRANSF SEPTIEMBRE'!L16</f>
        <v>6703.39</v>
      </c>
      <c r="H17" s="18">
        <f t="shared" si="0"/>
        <v>9474635.7600000072</v>
      </c>
    </row>
    <row r="18" spans="1:8" s="11" customFormat="1" ht="45" x14ac:dyDescent="0.2">
      <c r="A18" s="12"/>
      <c r="B18" s="13">
        <f>+'[1]CHEQUE-TRANSF SEPTIEMBRE'!E17</f>
        <v>44812</v>
      </c>
      <c r="C18" s="14" t="str">
        <f>+'[1]CHEQUE-TRANSF SEPTIEMBRE'!D17</f>
        <v>26202</v>
      </c>
      <c r="D18" s="15" t="str">
        <f>'[1]CHEQUE-TRANSF SEPTIEMBRE'!C17</f>
        <v>ROBERTO ANTONIO RAMIREZ</v>
      </c>
      <c r="E18" s="14" t="str">
        <f>'[1]CHEQUE-TRANSF SEPTIEMBRE'!M17</f>
        <v>PAGO TRANSPORTE  A PACIENTE DEL PROGRAMA TB PARA CITA EN SANTO DOMINGO VER ANEXO.</v>
      </c>
      <c r="F18" s="16">
        <f>'[1]CHEQUE-TRANSF SEPTIEMBRE'!F17</f>
        <v>0</v>
      </c>
      <c r="G18" s="17">
        <f>'[1]CHEQUE-TRANSF SEPTIEMBRE'!L17</f>
        <v>1500</v>
      </c>
      <c r="H18" s="18">
        <f t="shared" si="0"/>
        <v>9473135.7600000072</v>
      </c>
    </row>
    <row r="19" spans="1:8" s="11" customFormat="1" ht="45" x14ac:dyDescent="0.2">
      <c r="A19" s="12"/>
      <c r="B19" s="13">
        <f>+'[1]CHEQUE-TRANSF SEPTIEMBRE'!E18</f>
        <v>44812</v>
      </c>
      <c r="C19" s="14" t="str">
        <f>+'[1]CHEQUE-TRANSF SEPTIEMBRE'!D18</f>
        <v>26203</v>
      </c>
      <c r="D19" s="15" t="str">
        <f>'[1]CHEQUE-TRANSF SEPTIEMBRE'!C18</f>
        <v>HEIDY MARLENNY PINALES</v>
      </c>
      <c r="E19" s="14" t="str">
        <f>'[1]CHEQUE-TRANSF SEPTIEMBRE'!M18</f>
        <v>PAGO TRANSPORTE  A PACIENTE DEL PROGRAMA TB PARA CITA EN SANTO DOMINGO VER ANEXO.</v>
      </c>
      <c r="F19" s="16">
        <f>'[1]CHEQUE-TRANSF SEPTIEMBRE'!F18</f>
        <v>0</v>
      </c>
      <c r="G19" s="17">
        <f>'[1]CHEQUE-TRANSF SEPTIEMBRE'!L18</f>
        <v>1500</v>
      </c>
      <c r="H19" s="18">
        <f t="shared" si="0"/>
        <v>9471635.7600000072</v>
      </c>
    </row>
    <row r="20" spans="1:8" s="11" customFormat="1" ht="45" x14ac:dyDescent="0.2">
      <c r="A20" s="12"/>
      <c r="B20" s="13">
        <f>+'[1]CHEQUE-TRANSF SEPTIEMBRE'!E19</f>
        <v>44812</v>
      </c>
      <c r="C20" s="14" t="str">
        <f>+'[1]CHEQUE-TRANSF SEPTIEMBRE'!D19</f>
        <v>26204</v>
      </c>
      <c r="D20" s="15" t="str">
        <f>'[1]CHEQUE-TRANSF SEPTIEMBRE'!C19</f>
        <v>JUAN CARLOS AQUINO PEREZ</v>
      </c>
      <c r="E20" s="14" t="str">
        <f>'[1]CHEQUE-TRANSF SEPTIEMBRE'!M19</f>
        <v>PAGO TRANSPORTE  A PACIENTE DEL PROGRAMA TB PARA  CITA EN SANTO DOMINGO VER ANEXO.</v>
      </c>
      <c r="F20" s="16">
        <f>'[1]CHEQUE-TRANSF SEPTIEMBRE'!F19</f>
        <v>0</v>
      </c>
      <c r="G20" s="17">
        <f>'[1]CHEQUE-TRANSF SEPTIEMBRE'!L19</f>
        <v>2500</v>
      </c>
      <c r="H20" s="18">
        <f t="shared" si="0"/>
        <v>9469135.7600000072</v>
      </c>
    </row>
    <row r="21" spans="1:8" s="11" customFormat="1" ht="90" x14ac:dyDescent="0.2">
      <c r="A21" s="12"/>
      <c r="B21" s="13">
        <f>+'[1]CHEQUE-TRANSF SEPTIEMBRE'!E20</f>
        <v>44812</v>
      </c>
      <c r="C21" s="14" t="str">
        <f>+'[1]CHEQUE-TRANSF SEPTIEMBRE'!D20</f>
        <v>26205</v>
      </c>
      <c r="D21" s="15" t="str">
        <f>'[1]CHEQUE-TRANSF SEPTIEMBRE'!C20</f>
        <v>ROBERTO ANTONIO RAMIREZ</v>
      </c>
      <c r="E21" s="14" t="str">
        <f>'[1]CHEQUE-TRANSF SEPTIEMBRE'!M20</f>
        <v>PAGO TRANSPORTE  A PACIENTE DEL PROGRAMA TB PARA  PARA QUE PUEDA LLEVAR SU HIJO  JOSUE REMIREZ(MENOR) Y SUS HERMANOS PARA CITA  EN SANTO DOMINGO VER ANEXO.</v>
      </c>
      <c r="F21" s="16">
        <f>'[1]CHEQUE-TRANSF SEPTIEMBRE'!F20</f>
        <v>0</v>
      </c>
      <c r="G21" s="17">
        <f>'[1]CHEQUE-TRANSF SEPTIEMBRE'!L20</f>
        <v>3500</v>
      </c>
      <c r="H21" s="18">
        <f t="shared" si="0"/>
        <v>9465635.7600000072</v>
      </c>
    </row>
    <row r="22" spans="1:8" s="11" customFormat="1" ht="75" x14ac:dyDescent="0.2">
      <c r="A22" s="12"/>
      <c r="B22" s="13">
        <f>+'[1]CHEQUE-TRANSF SEPTIEMBRE'!E21</f>
        <v>44812</v>
      </c>
      <c r="C22" s="14" t="str">
        <f>+'[1]CHEQUE-TRANSF SEPTIEMBRE'!D21</f>
        <v>26206</v>
      </c>
      <c r="D22" s="15" t="str">
        <f>'[1]CHEQUE-TRANSF SEPTIEMBRE'!C21</f>
        <v>ROBERTO ANTONIO RAMIREZ</v>
      </c>
      <c r="E22" s="14" t="str">
        <f>'[1]CHEQUE-TRANSF SEPTIEMBRE'!M21</f>
        <v>PAGO TRATAMIENTO A PACIENTE PROGRAMA TB QUE SU HIJO JOSUE RAMIREZ(MENOR ) QUIEN ESTA PRESENTADO SINTOMOLOGIA AL TRATAMIENTO TB, VER ANEXO.</v>
      </c>
      <c r="F22" s="16">
        <f>'[1]CHEQUE-TRANSF SEPTIEMBRE'!F21</f>
        <v>0</v>
      </c>
      <c r="G22" s="17">
        <f>'[1]CHEQUE-TRANSF SEPTIEMBRE'!L21</f>
        <v>4192</v>
      </c>
      <c r="H22" s="18">
        <f t="shared" si="0"/>
        <v>9461443.7600000072</v>
      </c>
    </row>
    <row r="23" spans="1:8" s="11" customFormat="1" ht="60" x14ac:dyDescent="0.2">
      <c r="A23" s="12"/>
      <c r="B23" s="13">
        <f>+'[1]CHEQUE-TRANSF SEPTIEMBRE'!E22</f>
        <v>44812</v>
      </c>
      <c r="C23" s="14" t="str">
        <f>+'[1]CHEQUE-TRANSF SEPTIEMBRE'!D22</f>
        <v>26207</v>
      </c>
      <c r="D23" s="15" t="str">
        <f>'[1]CHEQUE-TRANSF SEPTIEMBRE'!C22</f>
        <v>SUGEY CUSTODIO</v>
      </c>
      <c r="E23" s="14" t="str">
        <f>'[1]CHEQUE-TRANSF SEPTIEMBRE'!M22</f>
        <v>PAGO TRNASPORTE DEL PROGRAMA TB PARA QUE PUEDA ASISTIR SU HIJO LUISITO A SU CITA EN SANTO DOMIGO, VER ANEXO.</v>
      </c>
      <c r="F23" s="16">
        <f>'[1]CHEQUE-TRANSF SEPTIEMBRE'!F22</f>
        <v>0</v>
      </c>
      <c r="G23" s="17">
        <f>'[1]CHEQUE-TRANSF SEPTIEMBRE'!L22</f>
        <v>2000</v>
      </c>
      <c r="H23" s="18">
        <f t="shared" si="0"/>
        <v>9459443.7600000072</v>
      </c>
    </row>
    <row r="24" spans="1:8" s="11" customFormat="1" ht="60" x14ac:dyDescent="0.2">
      <c r="A24" s="12"/>
      <c r="B24" s="13">
        <f>+'[1]CHEQUE-TRANSF SEPTIEMBRE'!E23</f>
        <v>44812</v>
      </c>
      <c r="C24" s="14" t="str">
        <f>+'[1]CHEQUE-TRANSF SEPTIEMBRE'!D23</f>
        <v>279532438862</v>
      </c>
      <c r="D24" s="15" t="str">
        <f>'[1]CHEQUE-TRANSF SEPTIEMBRE'!C23</f>
        <v>AUTO REPUESTOS ASODECO</v>
      </c>
      <c r="E24" s="14" t="str">
        <f>'[1]CHEQUE-TRANSF SEPTIEMBRE'!M23</f>
        <v>PAGO FACTURA NO. B1500000265, COMPRA DE REPUESTO PARA USO EN GUAGUA HILUX PLACA EL05509 DE LA GERENCIA DE AREA I AZUA.</v>
      </c>
      <c r="F24" s="16">
        <f>'[1]CHEQUE-TRANSF SEPTIEMBRE'!F23</f>
        <v>0</v>
      </c>
      <c r="G24" s="17">
        <f>'[1]CHEQUE-TRANSF SEPTIEMBRE'!L23</f>
        <v>43763.56</v>
      </c>
      <c r="H24" s="18">
        <f t="shared" si="0"/>
        <v>9415680.2000000067</v>
      </c>
    </row>
    <row r="25" spans="1:8" s="11" customFormat="1" ht="105" x14ac:dyDescent="0.2">
      <c r="A25" s="12"/>
      <c r="B25" s="13">
        <f>+'[1]CHEQUE-TRANSF SEPTIEMBRE'!E24</f>
        <v>44816</v>
      </c>
      <c r="C25" s="14" t="str">
        <f>+'[1]CHEQUE-TRANSF SEPTIEMBRE'!D24</f>
        <v>26208</v>
      </c>
      <c r="D25" s="15" t="str">
        <f>'[1]CHEQUE-TRANSF SEPTIEMBRE'!C24</f>
        <v>JUNIOR  YANCARLOS MONTILLA LORA</v>
      </c>
      <c r="E25" s="14" t="str">
        <f>'[1]CHEQUE-TRANSF SEPTIEMBRE'!M24</f>
        <v>PAGO FACTURA NO. B1500000093,0085,0086, REPARACION Y COMPRA DE REPUESTO PARA USO EN LOS VEHICULOS DE LA  OFICINA REGIONAL DE SALUD EL VALLE, VER ANEXO.</v>
      </c>
      <c r="F25" s="16">
        <f>'[1]CHEQUE-TRANSF SEPTIEMBRE'!F24</f>
        <v>0</v>
      </c>
      <c r="G25" s="17">
        <f>'[1]CHEQUE-TRANSF SEPTIEMBRE'!L24</f>
        <v>34917</v>
      </c>
      <c r="H25" s="18">
        <f t="shared" si="0"/>
        <v>9380763.2000000067</v>
      </c>
    </row>
    <row r="26" spans="1:8" s="11" customFormat="1" ht="60" x14ac:dyDescent="0.2">
      <c r="A26" s="12"/>
      <c r="B26" s="13">
        <f>+'[1]CHEQUE-TRANSF SEPTIEMBRE'!E25</f>
        <v>44816</v>
      </c>
      <c r="C26" s="14" t="str">
        <f>+'[1]CHEQUE-TRANSF SEPTIEMBRE'!D25</f>
        <v>26209</v>
      </c>
      <c r="D26" s="15" t="str">
        <f>'[1]CHEQUE-TRANSF SEPTIEMBRE'!C25</f>
        <v>LUIS ERNESTO MATOS</v>
      </c>
      <c r="E26" s="14" t="str">
        <f>'[1]CHEQUE-TRANSF SEPTIEMBRE'!M25</f>
        <v>PAGO TRABAJO REALIZADO ,EXCAVACION Y ROTURA DE CALLE PARA REPARAR PLOMERIA EN GERENCIA DE AREA II SAN JUAN.</v>
      </c>
      <c r="F26" s="16">
        <f>'[1]CHEQUE-TRANSF SEPTIEMBRE'!F25</f>
        <v>0</v>
      </c>
      <c r="G26" s="17">
        <f>'[1]CHEQUE-TRANSF SEPTIEMBRE'!L25</f>
        <v>5000</v>
      </c>
      <c r="H26" s="18">
        <f t="shared" si="0"/>
        <v>9375763.2000000067</v>
      </c>
    </row>
    <row r="27" spans="1:8" s="11" customFormat="1" ht="75" x14ac:dyDescent="0.2">
      <c r="A27" s="12"/>
      <c r="B27" s="13">
        <f>+'[1]CHEQUE-TRANSF SEPTIEMBRE'!E26</f>
        <v>44825</v>
      </c>
      <c r="C27" s="14" t="str">
        <f>+'[1]CHEQUE-TRANSF SEPTIEMBRE'!D26</f>
        <v>28080360693</v>
      </c>
      <c r="D27" s="15" t="str">
        <f>'[1]CHEQUE-TRANSF SEPTIEMBRE'!C26</f>
        <v>RALANZA, ERL.</v>
      </c>
      <c r="E27" s="14" t="str">
        <f>'[1]CHEQUE-TRANSF SEPTIEMBRE'!M26</f>
        <v>PAGO FACTURAS NO. B1500000504, 498,COMPRA DE INSUMOS Y ANALIZADOR DE QUIMICA PARA EL CENTRO DE DIAGNOSTICO SAN JUAN.</v>
      </c>
      <c r="F27" s="16">
        <f>'[1]CHEQUE-TRANSF SEPTIEMBRE'!F26</f>
        <v>0</v>
      </c>
      <c r="G27" s="17">
        <f>'[1]CHEQUE-TRANSF SEPTIEMBRE'!L26</f>
        <v>595846.18000000005</v>
      </c>
      <c r="H27" s="18">
        <f t="shared" si="0"/>
        <v>8779917.020000007</v>
      </c>
    </row>
    <row r="28" spans="1:8" s="11" customFormat="1" ht="45" x14ac:dyDescent="0.2">
      <c r="A28" s="12"/>
      <c r="B28" s="13">
        <f>+'[1]CHEQUE-TRANSF SEPTIEMBRE'!E27</f>
        <v>44826</v>
      </c>
      <c r="C28" s="14" t="str">
        <f>+'[1]CHEQUE-TRANSF SEPTIEMBRE'!D27</f>
        <v>26210</v>
      </c>
      <c r="D28" s="15" t="str">
        <f>'[1]CHEQUE-TRANSF SEPTIEMBRE'!C27</f>
        <v>RENE DE LOS SANTOS PEREZ</v>
      </c>
      <c r="E28" s="14" t="str">
        <f>'[1]CHEQUE-TRANSF SEPTIEMBRE'!M27</f>
        <v>PAGO CORRESPONDIENTE  AL MES DE JUNIO 2022, A PINTOR OFICINA REGIONAL EL VALLE VER ANEXO.</v>
      </c>
      <c r="F28" s="16">
        <f>'[1]CHEQUE-TRANSF SEPTIEMBRE'!F27</f>
        <v>0</v>
      </c>
      <c r="G28" s="17">
        <f>'[1]CHEQUE-TRANSF SEPTIEMBRE'!L27</f>
        <v>10000</v>
      </c>
      <c r="H28" s="18">
        <f t="shared" si="0"/>
        <v>8769917.020000007</v>
      </c>
    </row>
    <row r="29" spans="1:8" s="11" customFormat="1" ht="45" x14ac:dyDescent="0.2">
      <c r="A29" s="12"/>
      <c r="B29" s="13">
        <f>+'[1]CHEQUE-TRANSF SEPTIEMBRE'!E28</f>
        <v>44826</v>
      </c>
      <c r="C29" s="14" t="str">
        <f>+'[1]CHEQUE-TRANSF SEPTIEMBRE'!D28</f>
        <v>26211</v>
      </c>
      <c r="D29" s="15" t="str">
        <f>'[1]CHEQUE-TRANSF SEPTIEMBRE'!C28</f>
        <v>RENE DE LOS SANTOS PEREZ</v>
      </c>
      <c r="E29" s="14" t="str">
        <f>'[1]CHEQUE-TRANSF SEPTIEMBRE'!M28</f>
        <v>PAGO CORRESPONDIENTE  AL MES DE JULIO 2022, A PINTOR OFICINA REGIONAL EL VALLE VER ANEXO.</v>
      </c>
      <c r="F29" s="16">
        <f>'[1]CHEQUE-TRANSF SEPTIEMBRE'!F28</f>
        <v>0</v>
      </c>
      <c r="G29" s="17">
        <f>'[1]CHEQUE-TRANSF SEPTIEMBRE'!L28</f>
        <v>10000</v>
      </c>
      <c r="H29" s="18">
        <f t="shared" si="0"/>
        <v>8759917.020000007</v>
      </c>
    </row>
    <row r="30" spans="1:8" s="11" customFormat="1" ht="45" x14ac:dyDescent="0.2">
      <c r="A30" s="12"/>
      <c r="B30" s="13">
        <f>+'[1]CHEQUE-TRANSF SEPTIEMBRE'!E29</f>
        <v>44826</v>
      </c>
      <c r="C30" s="14" t="str">
        <f>+'[1]CHEQUE-TRANSF SEPTIEMBRE'!D29</f>
        <v>26212</v>
      </c>
      <c r="D30" s="15" t="str">
        <f>'[1]CHEQUE-TRANSF SEPTIEMBRE'!C29</f>
        <v>RENE DE LOS SANTOS PEREZ</v>
      </c>
      <c r="E30" s="14" t="str">
        <f>'[1]CHEQUE-TRANSF SEPTIEMBRE'!M29</f>
        <v>PAGO CORRESPONDIENTE  AL MES DE AGOSTO 2022, A PINTOR OFICINA REGIONAL EL VALLE VER ANEXO.</v>
      </c>
      <c r="F30" s="16">
        <f>'[1]CHEQUE-TRANSF SEPTIEMBRE'!F29</f>
        <v>0</v>
      </c>
      <c r="G30" s="17">
        <f>'[1]CHEQUE-TRANSF SEPTIEMBRE'!L29</f>
        <v>10000</v>
      </c>
      <c r="H30" s="18">
        <f t="shared" si="0"/>
        <v>8749917.020000007</v>
      </c>
    </row>
    <row r="31" spans="1:8" s="11" customFormat="1" ht="75" x14ac:dyDescent="0.2">
      <c r="A31" s="12"/>
      <c r="B31" s="13">
        <f>+'[1]CHEQUE-TRANSF SEPTIEMBRE'!E30</f>
        <v>44826</v>
      </c>
      <c r="C31" s="14" t="str">
        <f>+'[1]CHEQUE-TRANSF SEPTIEMBRE'!D30</f>
        <v>26213</v>
      </c>
      <c r="D31" s="15" t="str">
        <f>'[1]CHEQUE-TRANSF SEPTIEMBRE'!C30</f>
        <v>DANILO MESA RODRIGUEZ</v>
      </c>
      <c r="E31" s="14" t="str">
        <f>'[1]CHEQUE-TRANSF SEPTIEMBRE'!M30</f>
        <v>PAGO CORRESPONDIENTE AL MES DE AGOSTO 2022, A ELECTRICISTA AUTOMOTRIZ DE A OFICINA REGIONAL SRS EL VALLE VER ANEXO.</v>
      </c>
      <c r="F31" s="16">
        <f>'[1]CHEQUE-TRANSF SEPTIEMBRE'!F30</f>
        <v>0</v>
      </c>
      <c r="G31" s="17">
        <f>'[1]CHEQUE-TRANSF SEPTIEMBRE'!L30</f>
        <v>3200</v>
      </c>
      <c r="H31" s="18">
        <f t="shared" si="0"/>
        <v>8746717.020000007</v>
      </c>
    </row>
    <row r="32" spans="1:8" s="11" customFormat="1" ht="75" x14ac:dyDescent="0.2">
      <c r="A32" s="12"/>
      <c r="B32" s="13">
        <f>+'[1]CHEQUE-TRANSF SEPTIEMBRE'!E31</f>
        <v>44826</v>
      </c>
      <c r="C32" s="14" t="str">
        <f>+'[1]CHEQUE-TRANSF SEPTIEMBRE'!D31</f>
        <v>26214</v>
      </c>
      <c r="D32" s="15" t="str">
        <f>'[1]CHEQUE-TRANSF SEPTIEMBRE'!C31</f>
        <v>JOSE FRANCISCO SOLIS CABRL</v>
      </c>
      <c r="E32" s="14" t="str">
        <f>'[1]CHEQUE-TRANSF SEPTIEMBRE'!M31</f>
        <v>COGO CORRESPONDIENTE AL MES DE JUNIO 2022, A AYUDANTE DE MANTENIMIENTO DE OFICINA REGIONAL SRS EL VALLE, VER ANEXO.</v>
      </c>
      <c r="F32" s="16">
        <f>'[1]CHEQUE-TRANSF SEPTIEMBRE'!F31</f>
        <v>0</v>
      </c>
      <c r="G32" s="17">
        <f>'[1]CHEQUE-TRANSF SEPTIEMBRE'!L31</f>
        <v>15000</v>
      </c>
      <c r="H32" s="18">
        <f t="shared" si="0"/>
        <v>8731717.020000007</v>
      </c>
    </row>
    <row r="33" spans="1:8" s="11" customFormat="1" ht="75" x14ac:dyDescent="0.2">
      <c r="A33" s="12"/>
      <c r="B33" s="13">
        <f>+'[1]CHEQUE-TRANSF SEPTIEMBRE'!E32</f>
        <v>44826</v>
      </c>
      <c r="C33" s="14" t="str">
        <f>+'[1]CHEQUE-TRANSF SEPTIEMBRE'!D32</f>
        <v>26215</v>
      </c>
      <c r="D33" s="15" t="str">
        <f>'[1]CHEQUE-TRANSF SEPTIEMBRE'!C32</f>
        <v>JOSE FRANCISCO SOLIS CABRL</v>
      </c>
      <c r="E33" s="14" t="str">
        <f>'[1]CHEQUE-TRANSF SEPTIEMBRE'!M32</f>
        <v>COGO CORRESPONDIENTE AL MES DE JULIO 2022, A AYUDANTE DE MANTENIMIENTO DE OFICINA REGIONAL SRS EL VALLE, VER ANEXO.</v>
      </c>
      <c r="F33" s="16">
        <f>'[1]CHEQUE-TRANSF SEPTIEMBRE'!F32</f>
        <v>0</v>
      </c>
      <c r="G33" s="17">
        <f>'[1]CHEQUE-TRANSF SEPTIEMBRE'!L32</f>
        <v>15000</v>
      </c>
      <c r="H33" s="18">
        <f t="shared" si="0"/>
        <v>8716717.020000007</v>
      </c>
    </row>
    <row r="34" spans="1:8" s="11" customFormat="1" ht="30" x14ac:dyDescent="0.2">
      <c r="A34" s="12"/>
      <c r="B34" s="13">
        <f>+'[1]CHEQUE-TRANSF SEPTIEMBRE'!E33</f>
        <v>44827</v>
      </c>
      <c r="C34" s="14" t="str">
        <f>+'[1]CHEQUE-TRANSF SEPTIEMBRE'!D33</f>
        <v>4524000000106</v>
      </c>
      <c r="D34" s="15" t="str">
        <f>'[1]CHEQUE-TRANSF SEPTIEMBRE'!C33</f>
        <v xml:space="preserve">TRANSFERENCIA </v>
      </c>
      <c r="E34" s="14" t="str">
        <f>'[1]CHEQUE-TRANSF SEPTIEMBRE'!M33</f>
        <v>TRANSFERENCIA POR FACTURACION SENASA.</v>
      </c>
      <c r="F34" s="16">
        <f>'[1]CHEQUE-TRANSF SEPTIEMBRE'!F33</f>
        <v>1102617.3999999999</v>
      </c>
      <c r="G34" s="17">
        <f>'[1]CHEQUE-TRANSF SEPTIEMBRE'!L33</f>
        <v>0</v>
      </c>
      <c r="H34" s="18">
        <f t="shared" si="0"/>
        <v>9819334.4200000074</v>
      </c>
    </row>
    <row r="35" spans="1:8" s="11" customFormat="1" ht="90" x14ac:dyDescent="0.2">
      <c r="A35" s="12"/>
      <c r="B35" s="13">
        <f>+'[1]CHEQUE-TRANSF SEPTIEMBRE'!E34</f>
        <v>44827</v>
      </c>
      <c r="C35" s="14" t="str">
        <f>+'[1]CHEQUE-TRANSF SEPTIEMBRE'!D34</f>
        <v>28108732699</v>
      </c>
      <c r="D35" s="15" t="str">
        <f>'[1]CHEQUE-TRANSF SEPTIEMBRE'!C34</f>
        <v>GAS IRABON SRL.</v>
      </c>
      <c r="E35" s="14" t="str">
        <f>'[1]CHEQUE-TRANSF SEPTIEMBRE'!M34</f>
        <v>PAGOA FACTURAS NO. B1500000768, Y 765,COMPRA DE GAS PARA USO EN LOS PROGRAMA DE INMUNIZACION Y USO DOMESTICO DE LA GERENCIA DE AREA I AZUA VER ANEXOS.</v>
      </c>
      <c r="F35" s="16">
        <f>'[1]CHEQUE-TRANSF SEPTIEMBRE'!F34</f>
        <v>0</v>
      </c>
      <c r="G35" s="17">
        <f>'[1]CHEQUE-TRANSF SEPTIEMBRE'!L34</f>
        <v>139154.86000000002</v>
      </c>
      <c r="H35" s="18">
        <f t="shared" si="0"/>
        <v>9680179.560000008</v>
      </c>
    </row>
    <row r="36" spans="1:8" s="11" customFormat="1" ht="105" x14ac:dyDescent="0.2">
      <c r="A36" s="12"/>
      <c r="B36" s="13">
        <f>+'[1]CHEQUE-TRANSF SEPTIEMBRE'!E35</f>
        <v>44827</v>
      </c>
      <c r="C36" s="14" t="str">
        <f>+'[1]CHEQUE-TRANSF SEPTIEMBRE'!D35</f>
        <v>28108596297</v>
      </c>
      <c r="D36" s="15" t="str">
        <f>'[1]CHEQUE-TRANSF SEPTIEMBRE'!C35</f>
        <v>AUTO REPUESTOS ASODECO</v>
      </c>
      <c r="E36" s="14" t="str">
        <f>'[1]CHEQUE-TRANSF SEPTIEMBRE'!M35</f>
        <v>PAGO FACTURA NO. B1500000266, COMPRA DE ARTICULOS DE RESPUESTOS, PARA EL MANTENIMIENTO DE LA GUAGUA  ISUZU DORADA PLACA : EL05514 DEL AREA DE TRANSPORTACION SRS EL VALLE.</v>
      </c>
      <c r="F36" s="16">
        <f>'[1]CHEQUE-TRANSF SEPTIEMBRE'!F35</f>
        <v>0</v>
      </c>
      <c r="G36" s="17">
        <f>'[1]CHEQUE-TRANSF SEPTIEMBRE'!L35</f>
        <v>13119.49</v>
      </c>
      <c r="H36" s="18">
        <f t="shared" si="0"/>
        <v>9667060.0700000077</v>
      </c>
    </row>
    <row r="37" spans="1:8" s="11" customFormat="1" ht="90" x14ac:dyDescent="0.2">
      <c r="A37" s="12"/>
      <c r="B37" s="13">
        <f>+'[1]CHEQUE-TRANSF SEPTIEMBRE'!E36</f>
        <v>44827</v>
      </c>
      <c r="C37" s="14" t="str">
        <f>+'[1]CHEQUE-TRANSF SEPTIEMBRE'!D36</f>
        <v>28108510295</v>
      </c>
      <c r="D37" s="15" t="str">
        <f>'[1]CHEQUE-TRANSF SEPTIEMBRE'!C36</f>
        <v>DOSITEC PHARMA SRL.</v>
      </c>
      <c r="E37" s="14" t="str">
        <f>'[1]CHEQUE-TRANSF SEPTIEMBRE'!M36</f>
        <v>PAGO FACTURA NO. B1500000231, COMPRA DE MANDIL GENERICO Y DOSIMETROS PARA USO EN EL AREA DE RAYOS X LOS CENTROS DE DIAGNOSTICO AZUA, SAN JUAN Y LAS MATAS DE FARFAN.</v>
      </c>
      <c r="F37" s="16">
        <f>'[1]CHEQUE-TRANSF SEPTIEMBRE'!F36</f>
        <v>0</v>
      </c>
      <c r="G37" s="17">
        <f>'[1]CHEQUE-TRANSF SEPTIEMBRE'!L36</f>
        <v>123396</v>
      </c>
      <c r="H37" s="18">
        <f t="shared" si="0"/>
        <v>9543664.0700000077</v>
      </c>
    </row>
    <row r="38" spans="1:8" s="11" customFormat="1" ht="90" x14ac:dyDescent="0.2">
      <c r="A38" s="12"/>
      <c r="B38" s="13">
        <f>+'[1]CHEQUE-TRANSF SEPTIEMBRE'!E37</f>
        <v>44827</v>
      </c>
      <c r="C38" s="14" t="str">
        <f>+'[1]CHEQUE-TRANSF SEPTIEMBRE'!D37</f>
        <v>28108433990</v>
      </c>
      <c r="D38" s="15" t="str">
        <f>'[1]CHEQUE-TRANSF SEPTIEMBRE'!C37</f>
        <v xml:space="preserve">JOSE ADRIANO MONTES DE OCA </v>
      </c>
      <c r="E38" s="14" t="str">
        <f>'[1]CHEQUE-TRANSF SEPTIEMBRE'!M37</f>
        <v>PAGO PAGO FACTURA NO. B1500005096, COMPRA DE COMBUSTIBLE PARA LOS  DIFERENTES VEHICULOS DEL SERVICIO REGIONAL DE SALUD EL VALLE Y GERENCIA DE AREA II</v>
      </c>
      <c r="F38" s="16">
        <f>'[1]CHEQUE-TRANSF SEPTIEMBRE'!F37</f>
        <v>0</v>
      </c>
      <c r="G38" s="17">
        <f>'[1]CHEQUE-TRANSF SEPTIEMBRE'!L37</f>
        <v>773467.85000000009</v>
      </c>
      <c r="H38" s="18">
        <f t="shared" si="0"/>
        <v>8770196.2200000081</v>
      </c>
    </row>
    <row r="39" spans="1:8" s="11" customFormat="1" ht="90" x14ac:dyDescent="0.2">
      <c r="A39" s="12"/>
      <c r="B39" s="13">
        <f>+'[1]CHEQUE-TRANSF SEPTIEMBRE'!E38</f>
        <v>44827</v>
      </c>
      <c r="C39" s="14" t="str">
        <f>+'[1]CHEQUE-TRANSF SEPTIEMBRE'!D38</f>
        <v>26216</v>
      </c>
      <c r="D39" s="15" t="str">
        <f>'[1]CHEQUE-TRANSF SEPTIEMBRE'!C38</f>
        <v>EIYSEM MULTISERVICIES SRL</v>
      </c>
      <c r="E39" s="14" t="str">
        <f>'[1]CHEQUE-TRANSF SEPTIEMBRE'!M38</f>
        <v>PAGO FACTURAS NO. B1500000326,325,319,0314,0316,0303,0305,0304,0302, Y 0301, PAGO REPARACION Y MANTENIMIENTO DE AIRES ACONDICIONADOS DE LOS CENTROS DIAGNOSTICO.</v>
      </c>
      <c r="F39" s="16">
        <f>'[1]CHEQUE-TRANSF SEPTIEMBRE'!F38</f>
        <v>0</v>
      </c>
      <c r="G39" s="17">
        <f>'[1]CHEQUE-TRANSF SEPTIEMBRE'!L38</f>
        <v>215378</v>
      </c>
      <c r="H39" s="18">
        <f t="shared" si="0"/>
        <v>8554818.2200000081</v>
      </c>
    </row>
    <row r="40" spans="1:8" s="11" customFormat="1" ht="75" x14ac:dyDescent="0.2">
      <c r="A40" s="12"/>
      <c r="B40" s="13">
        <f>+'[1]CHEQUE-TRANSF SEPTIEMBRE'!E39</f>
        <v>44827</v>
      </c>
      <c r="C40" s="14" t="str">
        <f>+'[1]CHEQUE-TRANSF SEPTIEMBRE'!D39</f>
        <v>26217</v>
      </c>
      <c r="D40" s="15" t="str">
        <f>'[1]CHEQUE-TRANSF SEPTIEMBRE'!C39</f>
        <v>CINTHIA MARTINA MATEO HOLGUIN</v>
      </c>
      <c r="E40" s="14" t="str">
        <f>'[1]CHEQUE-TRANSF SEPTIEMBRE'!M39</f>
        <v xml:space="preserve">PAGO 50% DE LA FACTURA DE LA ELECTRICIDAD DE LOS MESES AGOSTO Y SEPTIEMBRE, 2022, A UNAP DE CRISTO REY SAN JUAN DE LA MAGUANA </v>
      </c>
      <c r="F40" s="16">
        <f>'[1]CHEQUE-TRANSF SEPTIEMBRE'!F39</f>
        <v>0</v>
      </c>
      <c r="G40" s="17">
        <f>'[1]CHEQUE-TRANSF SEPTIEMBRE'!L39</f>
        <v>1779.85</v>
      </c>
      <c r="H40" s="18">
        <f t="shared" si="0"/>
        <v>8553038.3700000085</v>
      </c>
    </row>
    <row r="41" spans="1:8" s="11" customFormat="1" ht="60" x14ac:dyDescent="0.2">
      <c r="A41" s="12"/>
      <c r="B41" s="13">
        <f>+'[1]CHEQUE-TRANSF SEPTIEMBRE'!E40</f>
        <v>44831</v>
      </c>
      <c r="C41" s="14" t="str">
        <f>+'[1]CHEQUE-TRANSF SEPTIEMBRE'!D40</f>
        <v>26218</v>
      </c>
      <c r="D41" s="15" t="str">
        <f>'[1]CHEQUE-TRANSF SEPTIEMBRE'!C40</f>
        <v>QUERIDO RODRIGUEZ RAMIREZ</v>
      </c>
      <c r="E41" s="14" t="str">
        <f>'[1]CHEQUE-TRANSF SEPTIEMBRE'!M40</f>
        <v>PAGO COMPRRA DE MEDICAMENTO PARA PACIENTE DEL PROGRAMA DE TB PARA  QUE EL MISMO PUEDA LLEVAR SU TRATAMIENTO.</v>
      </c>
      <c r="F41" s="16">
        <f>'[1]CHEQUE-TRANSF SEPTIEMBRE'!F40</f>
        <v>0</v>
      </c>
      <c r="G41" s="17">
        <f>'[1]CHEQUE-TRANSF SEPTIEMBRE'!L40</f>
        <v>1550</v>
      </c>
      <c r="H41" s="18">
        <f t="shared" si="0"/>
        <v>8551488.3700000085</v>
      </c>
    </row>
    <row r="42" spans="1:8" s="11" customFormat="1" ht="45" x14ac:dyDescent="0.2">
      <c r="A42" s="12"/>
      <c r="B42" s="13">
        <f>+'[1]CHEQUE-TRANSF SEPTIEMBRE'!E41</f>
        <v>44831</v>
      </c>
      <c r="C42" s="14" t="str">
        <f>+'[1]CHEQUE-TRANSF SEPTIEMBRE'!D41</f>
        <v>26219</v>
      </c>
      <c r="D42" s="15" t="str">
        <f>'[1]CHEQUE-TRANSF SEPTIEMBRE'!C41</f>
        <v>ELIAS LORENZO FELIZ</v>
      </c>
      <c r="E42" s="14" t="str">
        <f>'[1]CHEQUE-TRANSF SEPTIEMBRE'!M41</f>
        <v>PAGO COMPLETIVO REPARACION CPN LOS OCPEYES DE LA REGIONAL DE SALUD EL VALLE.</v>
      </c>
      <c r="F42" s="16">
        <f>'[1]CHEQUE-TRANSF SEPTIEMBRE'!F41</f>
        <v>0</v>
      </c>
      <c r="G42" s="17">
        <f>'[1]CHEQUE-TRANSF SEPTIEMBRE'!L41</f>
        <v>128250</v>
      </c>
      <c r="H42" s="18">
        <f t="shared" si="0"/>
        <v>8423238.3700000085</v>
      </c>
    </row>
    <row r="43" spans="1:8" s="11" customFormat="1" ht="30" x14ac:dyDescent="0.2">
      <c r="A43" s="12"/>
      <c r="B43" s="13">
        <f>+'[1]CHEQUE-TRANSF SEPTIEMBRE'!E42</f>
        <v>44832</v>
      </c>
      <c r="C43" s="14">
        <f>+'[1]CHEQUE-TRANSF SEPTIEMBRE'!D42</f>
        <v>0</v>
      </c>
      <c r="D43" s="15" t="str">
        <f>'[1]CHEQUE-TRANSF SEPTIEMBRE'!C42</f>
        <v>NOMINA ELECTRONICA</v>
      </c>
      <c r="E43" s="14" t="str">
        <f>'[1]CHEQUE-TRANSF SEPTIEMBRE'!M42</f>
        <v>PAGO NOMINA ELECTRONICA MES DE SEPTIEMBRE 2022</v>
      </c>
      <c r="F43" s="16">
        <f>'[1]CHEQUE-TRANSF SEPTIEMBRE'!F42</f>
        <v>0</v>
      </c>
      <c r="G43" s="17">
        <f>'[1]CHEQUE-TRANSF SEPTIEMBRE'!L42</f>
        <v>1785284.51</v>
      </c>
      <c r="H43" s="18">
        <f t="shared" si="0"/>
        <v>6637953.8600000087</v>
      </c>
    </row>
    <row r="44" spans="1:8" s="11" customFormat="1" ht="30" x14ac:dyDescent="0.2">
      <c r="A44" s="12"/>
      <c r="B44" s="13">
        <f>+'[1]CHEQUE-TRANSF SEPTIEMBRE'!E43</f>
        <v>44832</v>
      </c>
      <c r="C44" s="14">
        <f>+'[1]CHEQUE-TRANSF SEPTIEMBRE'!D43</f>
        <v>0</v>
      </c>
      <c r="D44" s="15" t="str">
        <f>'[1]CHEQUE-TRANSF SEPTIEMBRE'!C43</f>
        <v>ALQUILER ELECTRONICO</v>
      </c>
      <c r="E44" s="14" t="str">
        <f>'[1]CHEQUE-TRANSF SEPTIEMBRE'!M43</f>
        <v>PAGO ALQUILER ELECTRONICO MES DE SEPTIEMBRE</v>
      </c>
      <c r="F44" s="16">
        <f>'[1]CHEQUE-TRANSF SEPTIEMBRE'!F43</f>
        <v>0</v>
      </c>
      <c r="G44" s="17">
        <f>'[1]CHEQUE-TRANSF SEPTIEMBRE'!L43</f>
        <v>195344.97</v>
      </c>
      <c r="H44" s="18">
        <f t="shared" si="0"/>
        <v>6442608.890000009</v>
      </c>
    </row>
    <row r="45" spans="1:8" s="11" customFormat="1" ht="45" x14ac:dyDescent="0.2">
      <c r="A45" s="12"/>
      <c r="B45" s="13">
        <f>+'[1]CHEQUE-TRANSF SEPTIEMBRE'!E44</f>
        <v>44832</v>
      </c>
      <c r="C45" s="14" t="str">
        <f>+'[1]CHEQUE-TRANSF SEPTIEMBRE'!D44</f>
        <v>2816247935</v>
      </c>
      <c r="D45" s="15" t="str">
        <f>'[1]CHEQUE-TRANSF SEPTIEMBRE'!C44</f>
        <v>EDESUR</v>
      </c>
      <c r="E45" s="14" t="str">
        <f>'[1]CHEQUE-TRANSF SEPTIEMBRE'!M44</f>
        <v>PAGO SERVICIO ENERGETICO GERENCIA DE AREA II MES DE SEPTIEMBRE 2022</v>
      </c>
      <c r="F45" s="16">
        <f>'[1]CHEQUE-TRANSF SEPTIEMBRE'!F44</f>
        <v>0</v>
      </c>
      <c r="G45" s="17">
        <f>'[1]CHEQUE-TRANSF SEPTIEMBRE'!L44</f>
        <v>672.02</v>
      </c>
      <c r="H45" s="18">
        <f t="shared" si="0"/>
        <v>6441936.8700000094</v>
      </c>
    </row>
    <row r="46" spans="1:8" s="11" customFormat="1" ht="45" x14ac:dyDescent="0.2">
      <c r="A46" s="12"/>
      <c r="B46" s="13">
        <f>+'[1]CHEQUE-TRANSF SEPTIEMBRE'!E45</f>
        <v>44832</v>
      </c>
      <c r="C46" s="14" t="str">
        <f>+'[1]CHEQUE-TRANSF SEPTIEMBRE'!D45</f>
        <v>28162156477</v>
      </c>
      <c r="D46" s="15" t="str">
        <f>'[1]CHEQUE-TRANSF SEPTIEMBRE'!C45</f>
        <v>EDESUR</v>
      </c>
      <c r="E46" s="14" t="str">
        <f>'[1]CHEQUE-TRANSF SEPTIEMBRE'!M45</f>
        <v>PAGO SERVICIO ENERGETICO ALMACEN DE MEDICAMENTOS MES DE SEPTIEMBRE 2022</v>
      </c>
      <c r="F46" s="16">
        <f>'[1]CHEQUE-TRANSF SEPTIEMBRE'!F45</f>
        <v>0</v>
      </c>
      <c r="G46" s="17">
        <f>'[1]CHEQUE-TRANSF SEPTIEMBRE'!L45</f>
        <v>40197.08</v>
      </c>
      <c r="H46" s="18">
        <f t="shared" si="0"/>
        <v>6401739.7900000094</v>
      </c>
    </row>
    <row r="47" spans="1:8" s="11" customFormat="1" ht="45" x14ac:dyDescent="0.2">
      <c r="A47" s="12"/>
      <c r="B47" s="13">
        <f>+'[1]CHEQUE-TRANSF SEPTIEMBRE'!E46</f>
        <v>44832</v>
      </c>
      <c r="C47" s="14" t="str">
        <f>+'[1]CHEQUE-TRANSF SEPTIEMBRE'!D46</f>
        <v>28176685</v>
      </c>
      <c r="D47" s="15" t="str">
        <f>'[1]CHEQUE-TRANSF SEPTIEMBRE'!C46</f>
        <v>EDESUR</v>
      </c>
      <c r="E47" s="14" t="str">
        <f>'[1]CHEQUE-TRANSF SEPTIEMBRE'!M46</f>
        <v>PAGO SERVICIO ENERGETICO UNAP MIRADOR NORTE MES DE SEPTIEMBRE 2022</v>
      </c>
      <c r="F47" s="16">
        <f>'[1]CHEQUE-TRANSF SEPTIEMBRE'!F46</f>
        <v>0</v>
      </c>
      <c r="G47" s="17">
        <f>'[1]CHEQUE-TRANSF SEPTIEMBRE'!L46</f>
        <v>1396.1</v>
      </c>
      <c r="H47" s="18">
        <f t="shared" si="0"/>
        <v>6400343.6900000097</v>
      </c>
    </row>
    <row r="48" spans="1:8" s="11" customFormat="1" ht="45" x14ac:dyDescent="0.2">
      <c r="A48" s="12"/>
      <c r="B48" s="13">
        <f>+'[1]CHEQUE-TRANSF SEPTIEMBRE'!E47</f>
        <v>44832</v>
      </c>
      <c r="C48" s="14" t="str">
        <f>+'[1]CHEQUE-TRANSF SEPTIEMBRE'!D47</f>
        <v>281621914410</v>
      </c>
      <c r="D48" s="15" t="str">
        <f>'[1]CHEQUE-TRANSF SEPTIEMBRE'!C47</f>
        <v>EDESUR</v>
      </c>
      <c r="E48" s="14" t="str">
        <f>'[1]CHEQUE-TRANSF SEPTIEMBRE'!M47</f>
        <v>PAGO SERVICIO ENERGETICO UNAP LOS CARTONES MES DE SEPTIEMBRE 2022</v>
      </c>
      <c r="F48" s="16">
        <f>'[1]CHEQUE-TRANSF SEPTIEMBRE'!F47</f>
        <v>0</v>
      </c>
      <c r="G48" s="17">
        <f>'[1]CHEQUE-TRANSF SEPTIEMBRE'!L47</f>
        <v>411.15</v>
      </c>
      <c r="H48" s="18">
        <f t="shared" si="0"/>
        <v>6399932.5400000094</v>
      </c>
    </row>
    <row r="49" spans="1:8" s="11" customFormat="1" ht="45" x14ac:dyDescent="0.2">
      <c r="A49" s="12"/>
      <c r="B49" s="13">
        <f>+'[1]CHEQUE-TRANSF SEPTIEMBRE'!E48</f>
        <v>44832</v>
      </c>
      <c r="C49" s="14" t="str">
        <f>+'[1]CHEQUE-TRANSF SEPTIEMBRE'!D48</f>
        <v>28162221910</v>
      </c>
      <c r="D49" s="15" t="str">
        <f>'[1]CHEQUE-TRANSF SEPTIEMBRE'!C48</f>
        <v>EDESUR</v>
      </c>
      <c r="E49" s="14" t="str">
        <f>'[1]CHEQUE-TRANSF SEPTIEMBRE'!M48</f>
        <v>PAGO SERVICIO ENERGETICO UNAP VILLA OCOA MES DE SEPTIEMBRE 2022</v>
      </c>
      <c r="F49" s="16">
        <f>'[1]CHEQUE-TRANSF SEPTIEMBRE'!F48</f>
        <v>0</v>
      </c>
      <c r="G49" s="17">
        <f>'[1]CHEQUE-TRANSF SEPTIEMBRE'!L48</f>
        <v>1284.1400000000001</v>
      </c>
      <c r="H49" s="18">
        <f t="shared" si="0"/>
        <v>6398648.4000000097</v>
      </c>
    </row>
    <row r="50" spans="1:8" s="11" customFormat="1" ht="45" x14ac:dyDescent="0.2">
      <c r="A50" s="12"/>
      <c r="B50" s="13">
        <f>+'[1]CHEQUE-TRANSF SEPTIEMBRE'!E49</f>
        <v>44832</v>
      </c>
      <c r="C50" s="14" t="str">
        <f>+'[1]CHEQUE-TRANSF SEPTIEMBRE'!D49</f>
        <v>28162236830</v>
      </c>
      <c r="D50" s="15" t="str">
        <f>'[1]CHEQUE-TRANSF SEPTIEMBRE'!C49</f>
        <v>EDESUR</v>
      </c>
      <c r="E50" s="14" t="str">
        <f>'[1]CHEQUE-TRANSF SEPTIEMBRE'!M49</f>
        <v>PAGO SERVICIO ENERGETICO UNAP LA CUCHILLA MES DE SEPTIEMBRE 2022</v>
      </c>
      <c r="F50" s="16">
        <f>'[1]CHEQUE-TRANSF SEPTIEMBRE'!F49</f>
        <v>0</v>
      </c>
      <c r="G50" s="17">
        <f>'[1]CHEQUE-TRANSF SEPTIEMBRE'!L49</f>
        <v>1536.16</v>
      </c>
      <c r="H50" s="18">
        <f t="shared" si="0"/>
        <v>6397112.2400000095</v>
      </c>
    </row>
    <row r="51" spans="1:8" s="11" customFormat="1" ht="45" x14ac:dyDescent="0.2">
      <c r="A51" s="12"/>
      <c r="B51" s="13">
        <f>+'[1]CHEQUE-TRANSF SEPTIEMBRE'!E50</f>
        <v>44832</v>
      </c>
      <c r="C51" s="14" t="str">
        <f>+'[1]CHEQUE-TRANSF SEPTIEMBRE'!D50</f>
        <v>28162306703</v>
      </c>
      <c r="D51" s="15" t="str">
        <f>'[1]CHEQUE-TRANSF SEPTIEMBRE'!C50</f>
        <v>EDESUR</v>
      </c>
      <c r="E51" s="14" t="str">
        <f>'[1]CHEQUE-TRANSF SEPTIEMBRE'!M50</f>
        <v>PAGO SERVICIO ENERGETICO UNAP LA YAYAS DE VIAJAMA MES DE SEPTIEMBRE 2022</v>
      </c>
      <c r="F51" s="16">
        <f>'[1]CHEQUE-TRANSF SEPTIEMBRE'!F50</f>
        <v>0</v>
      </c>
      <c r="G51" s="17">
        <f>'[1]CHEQUE-TRANSF SEPTIEMBRE'!L50</f>
        <v>706.5</v>
      </c>
      <c r="H51" s="18">
        <f t="shared" si="0"/>
        <v>6396405.7400000095</v>
      </c>
    </row>
    <row r="52" spans="1:8" s="11" customFormat="1" ht="45" x14ac:dyDescent="0.2">
      <c r="A52" s="12"/>
      <c r="B52" s="13">
        <f>+'[1]CHEQUE-TRANSF SEPTIEMBRE'!E51</f>
        <v>44832</v>
      </c>
      <c r="C52" s="14" t="str">
        <f>+'[1]CHEQUE-TRANSF SEPTIEMBRE'!D51</f>
        <v>28162327629</v>
      </c>
      <c r="D52" s="15" t="str">
        <f>'[1]CHEQUE-TRANSF SEPTIEMBRE'!C51</f>
        <v>EDESUR</v>
      </c>
      <c r="E52" s="14" t="str">
        <f>'[1]CHEQUE-TRANSF SEPTIEMBRE'!M51</f>
        <v>PAGO SERVICIO ENERGETICO UNAP  SANTA ANA  MES DE SEPTIEMBRE 2022</v>
      </c>
      <c r="F52" s="16">
        <f>'[1]CHEQUE-TRANSF SEPTIEMBRE'!F51</f>
        <v>0</v>
      </c>
      <c r="G52" s="17">
        <f>'[1]CHEQUE-TRANSF SEPTIEMBRE'!L51</f>
        <v>193.35</v>
      </c>
      <c r="H52" s="18">
        <f t="shared" si="0"/>
        <v>6396212.3900000099</v>
      </c>
    </row>
    <row r="53" spans="1:8" s="11" customFormat="1" ht="45" x14ac:dyDescent="0.2">
      <c r="A53" s="12"/>
      <c r="B53" s="13">
        <f>+'[1]CHEQUE-TRANSF SEPTIEMBRE'!E52</f>
        <v>44832</v>
      </c>
      <c r="C53" s="14" t="str">
        <f>+'[1]CHEQUE-TRANSF SEPTIEMBRE'!D52</f>
        <v>28162345282</v>
      </c>
      <c r="D53" s="15" t="str">
        <f>'[1]CHEQUE-TRANSF SEPTIEMBRE'!C52</f>
        <v>EDESUR</v>
      </c>
      <c r="E53" s="14" t="str">
        <f>'[1]CHEQUE-TRANSF SEPTIEMBRE'!M52</f>
        <v>PAGO SERVICIO ENERGETICO UNAP  EL JOVITO  MES DE SEPTIEMBRE 2022</v>
      </c>
      <c r="F53" s="16">
        <f>'[1]CHEQUE-TRANSF SEPTIEMBRE'!F52</f>
        <v>0</v>
      </c>
      <c r="G53" s="17">
        <f>'[1]CHEQUE-TRANSF SEPTIEMBRE'!L52</f>
        <v>1051.3</v>
      </c>
      <c r="H53" s="18">
        <f t="shared" si="0"/>
        <v>6395161.0900000101</v>
      </c>
    </row>
    <row r="54" spans="1:8" s="11" customFormat="1" ht="45" x14ac:dyDescent="0.2">
      <c r="A54" s="12"/>
      <c r="B54" s="13">
        <f>+'[1]CHEQUE-TRANSF SEPTIEMBRE'!E53</f>
        <v>44832</v>
      </c>
      <c r="C54" s="14" t="str">
        <f>+'[1]CHEQUE-TRANSF SEPTIEMBRE'!D53</f>
        <v>28162378521</v>
      </c>
      <c r="D54" s="15" t="str">
        <f>'[1]CHEQUE-TRANSF SEPTIEMBRE'!C53</f>
        <v>EDESUR</v>
      </c>
      <c r="E54" s="14" t="str">
        <f>'[1]CHEQUE-TRANSF SEPTIEMBRE'!M53</f>
        <v>PAGO SERVICIO ENERGETICO UNAP LOS PARCELEROS  MES DE SEPTIEMBRE 2022</v>
      </c>
      <c r="F54" s="16">
        <f>'[1]CHEQUE-TRANSF SEPTIEMBRE'!F53</f>
        <v>0</v>
      </c>
      <c r="G54" s="17">
        <f>'[1]CHEQUE-TRANSF SEPTIEMBRE'!L53</f>
        <v>193.35</v>
      </c>
      <c r="H54" s="18">
        <f t="shared" si="0"/>
        <v>6394967.7400000105</v>
      </c>
    </row>
    <row r="55" spans="1:8" s="11" customFormat="1" ht="45" x14ac:dyDescent="0.2">
      <c r="A55" s="12"/>
      <c r="B55" s="13">
        <f>+'[1]CHEQUE-TRANSF SEPTIEMBRE'!E54</f>
        <v>44832</v>
      </c>
      <c r="C55" s="14" t="str">
        <f>+'[1]CHEQUE-TRANSF SEPTIEMBRE'!D54</f>
        <v>28162401023</v>
      </c>
      <c r="D55" s="15" t="str">
        <f>'[1]CHEQUE-TRANSF SEPTIEMBRE'!C54</f>
        <v>EDESUR</v>
      </c>
      <c r="E55" s="14" t="str">
        <f>'[1]CHEQUE-TRANSF SEPTIEMBRE'!M54</f>
        <v>PAGO SERVICIO ENERGETICO APARTAMENTO DE MEDICO BANICA  MES DE SEPTIEMBRE 2022</v>
      </c>
      <c r="F55" s="16">
        <f>'[1]CHEQUE-TRANSF SEPTIEMBRE'!F54</f>
        <v>0</v>
      </c>
      <c r="G55" s="17">
        <f>'[1]CHEQUE-TRANSF SEPTIEMBRE'!L54</f>
        <v>154.82</v>
      </c>
      <c r="H55" s="18">
        <f t="shared" si="0"/>
        <v>6394812.9200000102</v>
      </c>
    </row>
    <row r="56" spans="1:8" s="11" customFormat="1" ht="45" x14ac:dyDescent="0.2">
      <c r="A56" s="12"/>
      <c r="B56" s="13">
        <f>+'[1]CHEQUE-TRANSF SEPTIEMBRE'!E55</f>
        <v>44832</v>
      </c>
      <c r="C56" s="14" t="str">
        <f>+'[1]CHEQUE-TRANSF SEPTIEMBRE'!D55</f>
        <v>28162427935</v>
      </c>
      <c r="D56" s="15" t="str">
        <f>'[1]CHEQUE-TRANSF SEPTIEMBRE'!C55</f>
        <v>EDESUR</v>
      </c>
      <c r="E56" s="14" t="str">
        <f>'[1]CHEQUE-TRANSF SEPTIEMBRE'!M55</f>
        <v>PAGO SERVICIO ENERGETICO GERENCIA DE AREA II  MES DE SEPTIEMBRE 2023</v>
      </c>
      <c r="F56" s="16">
        <f>'[1]CHEQUE-TRANSF SEPTIEMBRE'!F55</f>
        <v>0</v>
      </c>
      <c r="G56" s="17">
        <f>'[1]CHEQUE-TRANSF SEPTIEMBRE'!L55</f>
        <v>10886.39</v>
      </c>
      <c r="H56" s="18">
        <f t="shared" si="0"/>
        <v>6383926.5300000105</v>
      </c>
    </row>
    <row r="57" spans="1:8" s="11" customFormat="1" ht="60" x14ac:dyDescent="0.2">
      <c r="A57" s="12"/>
      <c r="B57" s="13">
        <f>+'[1]CHEQUE-TRANSF SEPTIEMBRE'!E56</f>
        <v>44832</v>
      </c>
      <c r="C57" s="14" t="str">
        <f>+'[1]CHEQUE-TRANSF SEPTIEMBRE'!D56</f>
        <v>281625148.24</v>
      </c>
      <c r="D57" s="15" t="str">
        <f>'[1]CHEQUE-TRANSF SEPTIEMBRE'!C56</f>
        <v>CLARO</v>
      </c>
      <c r="E57" s="14" t="str">
        <f>'[1]CHEQUE-TRANSF SEPTIEMBRE'!M56</f>
        <v>PAGO SERVICIO TELEFONICO OFICINA REGIONAL, CENTRO DE DIAGNOSTICO LAS MATAS Y CENRAL TELEFONICA.</v>
      </c>
      <c r="F57" s="16">
        <f>'[1]CHEQUE-TRANSF SEPTIEMBRE'!F56</f>
        <v>0</v>
      </c>
      <c r="G57" s="17">
        <f>'[1]CHEQUE-TRANSF SEPTIEMBRE'!L56</f>
        <v>39095.99</v>
      </c>
      <c r="H57" s="18">
        <f t="shared" si="0"/>
        <v>6344830.5400000103</v>
      </c>
    </row>
    <row r="58" spans="1:8" s="11" customFormat="1" ht="45" x14ac:dyDescent="0.2">
      <c r="A58" s="12"/>
      <c r="B58" s="13">
        <f>+'[1]CHEQUE-TRANSF SEPTIEMBRE'!E57</f>
        <v>44832</v>
      </c>
      <c r="C58" s="14" t="str">
        <f>+'[1]CHEQUE-TRANSF SEPTIEMBRE'!D57</f>
        <v>28162561257</v>
      </c>
      <c r="D58" s="15" t="str">
        <f>'[1]CHEQUE-TRANSF SEPTIEMBRE'!C57</f>
        <v>CLARO</v>
      </c>
      <c r="E58" s="14" t="str">
        <f>'[1]CHEQUE-TRANSF SEPTIEMBRE'!M57</f>
        <v>PAGO SERVICIO TELEFONICO ,Y  CENTRO DE DIAGNOSTICO SAN JUAN.</v>
      </c>
      <c r="F58" s="16">
        <f>'[1]CHEQUE-TRANSF SEPTIEMBRE'!F57</f>
        <v>0</v>
      </c>
      <c r="G58" s="17">
        <f>'[1]CHEQUE-TRANSF SEPTIEMBRE'!L57</f>
        <v>5972.2</v>
      </c>
      <c r="H58" s="18">
        <f t="shared" si="0"/>
        <v>6338858.3400000101</v>
      </c>
    </row>
    <row r="59" spans="1:8" s="11" customFormat="1" ht="45" x14ac:dyDescent="0.2">
      <c r="A59" s="12"/>
      <c r="B59" s="13">
        <f>+'[1]CHEQUE-TRANSF SEPTIEMBRE'!E58</f>
        <v>44832</v>
      </c>
      <c r="C59" s="14" t="str">
        <f>+'[1]CHEQUE-TRANSF SEPTIEMBRE'!D58</f>
        <v>28162585294</v>
      </c>
      <c r="D59" s="15" t="str">
        <f>'[1]CHEQUE-TRANSF SEPTIEMBRE'!C58</f>
        <v>CLARO</v>
      </c>
      <c r="E59" s="14" t="str">
        <f>'[1]CHEQUE-TRANSF SEPTIEMBRE'!M58</f>
        <v>PAGO SERVICIO TELEFONICO ALAMACEN DE MEDICAMENTOS, Y  GERENCIA DE AREA II.</v>
      </c>
      <c r="F59" s="16">
        <f>'[1]CHEQUE-TRANSF SEPTIEMBRE'!F58</f>
        <v>0</v>
      </c>
      <c r="G59" s="17">
        <f>'[1]CHEQUE-TRANSF SEPTIEMBRE'!L58</f>
        <v>4758</v>
      </c>
      <c r="H59" s="18">
        <f t="shared" si="0"/>
        <v>6334100.3400000101</v>
      </c>
    </row>
    <row r="60" spans="1:8" s="11" customFormat="1" ht="30" x14ac:dyDescent="0.2">
      <c r="A60" s="12"/>
      <c r="B60" s="13">
        <f>+'[1]CHEQUE-TRANSF SEPTIEMBRE'!E59</f>
        <v>44832</v>
      </c>
      <c r="C60" s="14" t="str">
        <f>+'[1]CHEQUE-TRANSF SEPTIEMBRE'!D59</f>
        <v>28162610314</v>
      </c>
      <c r="D60" s="15" t="str">
        <f>'[1]CHEQUE-TRANSF SEPTIEMBRE'!C59</f>
        <v>CLARO</v>
      </c>
      <c r="E60" s="14" t="str">
        <f>'[1]CHEQUE-TRANSF SEPTIEMBRE'!M59</f>
        <v>PAGO SERVICIO TELEFONICO  GERENCIA DE AREA I AZUA .</v>
      </c>
      <c r="F60" s="16">
        <f>'[1]CHEQUE-TRANSF SEPTIEMBRE'!F59</f>
        <v>0</v>
      </c>
      <c r="G60" s="17">
        <f>'[1]CHEQUE-TRANSF SEPTIEMBRE'!L59</f>
        <v>5948.61</v>
      </c>
      <c r="H60" s="18">
        <f t="shared" si="0"/>
        <v>6328151.7300000098</v>
      </c>
    </row>
    <row r="61" spans="1:8" s="11" customFormat="1" ht="45" x14ac:dyDescent="0.2">
      <c r="A61" s="12"/>
      <c r="B61" s="13">
        <f>+'[1]CHEQUE-TRANSF SEPTIEMBRE'!E60</f>
        <v>44832</v>
      </c>
      <c r="C61" s="14" t="str">
        <f>+'[1]CHEQUE-TRANSF SEPTIEMBRE'!D60</f>
        <v>28162635347</v>
      </c>
      <c r="D61" s="15" t="str">
        <f>'[1]CHEQUE-TRANSF SEPTIEMBRE'!C60</f>
        <v>CLARO</v>
      </c>
      <c r="E61" s="14" t="str">
        <f>'[1]CHEQUE-TRANSF SEPTIEMBRE'!M60</f>
        <v xml:space="preserve">PAGO SERVICIO DE INTERNET EL CERCADO Y EMERGENCIA Y DESASTRE </v>
      </c>
      <c r="F61" s="16">
        <f>'[1]CHEQUE-TRANSF SEPTIEMBRE'!F60</f>
        <v>0</v>
      </c>
      <c r="G61" s="17">
        <f>'[1]CHEQUE-TRANSF SEPTIEMBRE'!L60</f>
        <v>2587</v>
      </c>
      <c r="H61" s="18">
        <f t="shared" si="0"/>
        <v>6325564.7300000098</v>
      </c>
    </row>
    <row r="62" spans="1:8" s="11" customFormat="1" ht="45" x14ac:dyDescent="0.2">
      <c r="A62" s="12"/>
      <c r="B62" s="13">
        <f>+'[1]CHEQUE-TRANSF SEPTIEMBRE'!E61</f>
        <v>44832</v>
      </c>
      <c r="C62" s="14" t="str">
        <f>+'[1]CHEQUE-TRANSF SEPTIEMBRE'!D61</f>
        <v>28162657019</v>
      </c>
      <c r="D62" s="15" t="str">
        <f>'[1]CHEQUE-TRANSF SEPTIEMBRE'!C61</f>
        <v>CLARO</v>
      </c>
      <c r="E62" s="14" t="str">
        <f>'[1]CHEQUE-TRANSF SEPTIEMBRE'!M61</f>
        <v>PAGO SERVICIO DE INTERNET AL ANALISTA DE CALIDAD OFICINA REGIONAL</v>
      </c>
      <c r="F62" s="16">
        <f>'[1]CHEQUE-TRANSF SEPTIEMBRE'!F61</f>
        <v>0</v>
      </c>
      <c r="G62" s="17">
        <f>'[1]CHEQUE-TRANSF SEPTIEMBRE'!L61</f>
        <v>1293.5</v>
      </c>
      <c r="H62" s="18">
        <f t="shared" si="0"/>
        <v>6324271.2300000098</v>
      </c>
    </row>
    <row r="63" spans="1:8" s="11" customFormat="1" ht="30" x14ac:dyDescent="0.2">
      <c r="A63" s="12"/>
      <c r="B63" s="13">
        <f>+'[1]CHEQUE-TRANSF SEPTIEMBRE'!E62</f>
        <v>44832</v>
      </c>
      <c r="C63" s="14" t="str">
        <f>+'[1]CHEQUE-TRANSF SEPTIEMBRE'!D62</f>
        <v>28162751427</v>
      </c>
      <c r="D63" s="15" t="str">
        <f>'[1]CHEQUE-TRANSF SEPTIEMBRE'!C62</f>
        <v>CLARO</v>
      </c>
      <c r="E63" s="14" t="str">
        <f>'[1]CHEQUE-TRANSF SEPTIEMBRE'!M62</f>
        <v>PAGO SERVICIO DE INERTNET VARIOS.</v>
      </c>
      <c r="F63" s="16">
        <f>'[1]CHEQUE-TRANSF SEPTIEMBRE'!F62</f>
        <v>0</v>
      </c>
      <c r="G63" s="17">
        <f>'[1]CHEQUE-TRANSF SEPTIEMBRE'!L62</f>
        <v>11641.5</v>
      </c>
      <c r="H63" s="18">
        <f t="shared" si="0"/>
        <v>6312629.7300000098</v>
      </c>
    </row>
    <row r="64" spans="1:8" s="11" customFormat="1" ht="30" x14ac:dyDescent="0.2">
      <c r="A64" s="12"/>
      <c r="B64" s="13">
        <f>+'[1]CHEQUE-TRANSF SEPTIEMBRE'!E63</f>
        <v>44832</v>
      </c>
      <c r="C64" s="14" t="str">
        <f>+'[1]CHEQUE-TRANSF SEPTIEMBRE'!D63</f>
        <v>28162780506</v>
      </c>
      <c r="D64" s="15" t="str">
        <f>'[1]CHEQUE-TRANSF SEPTIEMBRE'!C63</f>
        <v>CLARO</v>
      </c>
      <c r="E64" s="14" t="str">
        <f>'[1]CHEQUE-TRANSF SEPTIEMBRE'!M63</f>
        <v xml:space="preserve">SERVICIO TELEFONICO CENTRO DE DIAGNOSTICO AZUA. </v>
      </c>
      <c r="F64" s="16">
        <f>'[1]CHEQUE-TRANSF SEPTIEMBRE'!F63</f>
        <v>0</v>
      </c>
      <c r="G64" s="17">
        <f>'[1]CHEQUE-TRANSF SEPTIEMBRE'!L63</f>
        <v>8062.41</v>
      </c>
      <c r="H64" s="18">
        <f t="shared" si="0"/>
        <v>6304567.3200000096</v>
      </c>
    </row>
    <row r="65" spans="1:8" s="11" customFormat="1" ht="30" x14ac:dyDescent="0.2">
      <c r="A65" s="12"/>
      <c r="B65" s="13">
        <f>+'[1]CHEQUE-TRANSF SEPTIEMBRE'!E64</f>
        <v>44832</v>
      </c>
      <c r="C65" s="14" t="str">
        <f>+'[1]CHEQUE-TRANSF SEPTIEMBRE'!D64</f>
        <v>28162808573</v>
      </c>
      <c r="D65" s="15" t="str">
        <f>'[1]CHEQUE-TRANSF SEPTIEMBRE'!C64</f>
        <v>CLARO</v>
      </c>
      <c r="E65" s="14" t="str">
        <f>'[1]CHEQUE-TRANSF SEPTIEMBRE'!M64</f>
        <v>SERVICIO TELEFONICO GERENCIA DE AREA III ELIAS PIÑA</v>
      </c>
      <c r="F65" s="16">
        <f>'[1]CHEQUE-TRANSF SEPTIEMBRE'!F64</f>
        <v>0</v>
      </c>
      <c r="G65" s="17">
        <f>'[1]CHEQUE-TRANSF SEPTIEMBRE'!L64</f>
        <v>1943.5</v>
      </c>
      <c r="H65" s="18">
        <f t="shared" si="0"/>
        <v>6302623.8200000096</v>
      </c>
    </row>
    <row r="66" spans="1:8" s="11" customFormat="1" ht="30" x14ac:dyDescent="0.2">
      <c r="A66" s="12"/>
      <c r="B66" s="13">
        <f>+'[1]CHEQUE-TRANSF SEPTIEMBRE'!E65</f>
        <v>44832</v>
      </c>
      <c r="C66" s="14" t="str">
        <f>+'[1]CHEQUE-TRANSF SEPTIEMBRE'!D65</f>
        <v>2816289802</v>
      </c>
      <c r="D66" s="15" t="str">
        <f>'[1]CHEQUE-TRANSF SEPTIEMBRE'!C65</f>
        <v>CLARO</v>
      </c>
      <c r="E66" s="14" t="str">
        <f>'[1]CHEQUE-TRANSF SEPTIEMBRE'!M65</f>
        <v>PAGO SERVICIO DE FLOTA. OFICINA REGIONAL.</v>
      </c>
      <c r="F66" s="16">
        <f>'[1]CHEQUE-TRANSF SEPTIEMBRE'!F65</f>
        <v>0</v>
      </c>
      <c r="G66" s="17">
        <f>'[1]CHEQUE-TRANSF SEPTIEMBRE'!L65</f>
        <v>152451.38</v>
      </c>
      <c r="H66" s="18">
        <f t="shared" si="0"/>
        <v>6150172.4400000097</v>
      </c>
    </row>
    <row r="67" spans="1:8" s="11" customFormat="1" ht="45" x14ac:dyDescent="0.2">
      <c r="A67" s="12"/>
      <c r="B67" s="13">
        <f>+'[1]CHEQUE-TRANSF SEPTIEMBRE'!E66</f>
        <v>44833</v>
      </c>
      <c r="C67" s="14" t="str">
        <f>+'[1]CHEQUE-TRANSF SEPTIEMBRE'!D66</f>
        <v>26220</v>
      </c>
      <c r="D67" s="15" t="str">
        <f>'[1]CHEQUE-TRANSF SEPTIEMBRE'!C66</f>
        <v>ALDIER ALFAYED PEREZ AGRAMONTE.</v>
      </c>
      <c r="E67" s="14" t="str">
        <f>'[1]CHEQUE-TRANSF SEPTIEMBRE'!M66</f>
        <v>PAGO CORRESPONDIENTE  AL MES DE SEPTIEMBRE 2022, A VIJILANTE CENTRO DIAGNOSTICO.</v>
      </c>
      <c r="F67" s="16">
        <f>'[1]CHEQUE-TRANSF SEPTIEMBRE'!F66</f>
        <v>0</v>
      </c>
      <c r="G67" s="17">
        <f>'[1]CHEQUE-TRANSF SEPTIEMBRE'!L66</f>
        <v>10000</v>
      </c>
      <c r="H67" s="18">
        <f t="shared" si="0"/>
        <v>6140172.4400000097</v>
      </c>
    </row>
    <row r="68" spans="1:8" s="11" customFormat="1" ht="45" x14ac:dyDescent="0.2">
      <c r="A68" s="12"/>
      <c r="B68" s="13">
        <f>+'[1]CHEQUE-TRANSF SEPTIEMBRE'!E67</f>
        <v>44833</v>
      </c>
      <c r="C68" s="14" t="str">
        <f>+'[1]CHEQUE-TRANSF SEPTIEMBRE'!D67</f>
        <v>26221</v>
      </c>
      <c r="D68" s="15" t="str">
        <f>'[1]CHEQUE-TRANSF SEPTIEMBRE'!C67</f>
        <v xml:space="preserve">BERKIS DE LA ROSA GARCIA </v>
      </c>
      <c r="E68" s="14" t="str">
        <f>'[1]CHEQUE-TRANSF SEPTIEMBRE'!M67</f>
        <v>PAGO CORRESPONDIENTE  AL MES DE SEPTIEMBRE 2022, A CONSERJE CPN VILLA ESPERANZA SAN JUAN..</v>
      </c>
      <c r="F68" s="16">
        <f>'[1]CHEQUE-TRANSF SEPTIEMBRE'!F67</f>
        <v>0</v>
      </c>
      <c r="G68" s="17">
        <f>'[1]CHEQUE-TRANSF SEPTIEMBRE'!L67</f>
        <v>5000</v>
      </c>
      <c r="H68" s="18">
        <f t="shared" si="0"/>
        <v>6135172.4400000097</v>
      </c>
    </row>
    <row r="69" spans="1:8" s="11" customFormat="1" ht="45" x14ac:dyDescent="0.2">
      <c r="A69" s="12"/>
      <c r="B69" s="13">
        <f>+'[1]CHEQUE-TRANSF SEPTIEMBRE'!E68</f>
        <v>44833</v>
      </c>
      <c r="C69" s="14" t="str">
        <f>+'[1]CHEQUE-TRANSF SEPTIEMBRE'!D68</f>
        <v>26222</v>
      </c>
      <c r="D69" s="15" t="str">
        <f>'[1]CHEQUE-TRANSF SEPTIEMBRE'!C68</f>
        <v>CARLOS MANUEL RAMIREZ</v>
      </c>
      <c r="E69" s="14" t="str">
        <f>'[1]CHEQUE-TRANSF SEPTIEMBRE'!M68</f>
        <v>PAGO CORRESPONDIENTE  AL MES DE SEPTIEMBRE 2022, A VIJILANTE CPN TABARA ARRIBA  AZUA.</v>
      </c>
      <c r="F69" s="16">
        <f>'[1]CHEQUE-TRANSF SEPTIEMBRE'!F68</f>
        <v>0</v>
      </c>
      <c r="G69" s="17">
        <f>'[1]CHEQUE-TRANSF SEPTIEMBRE'!L68</f>
        <v>5000</v>
      </c>
      <c r="H69" s="18">
        <f t="shared" si="0"/>
        <v>6130172.4400000097</v>
      </c>
    </row>
    <row r="70" spans="1:8" s="11" customFormat="1" ht="45" x14ac:dyDescent="0.2">
      <c r="A70" s="12"/>
      <c r="B70" s="13">
        <f>+'[1]CHEQUE-TRANSF SEPTIEMBRE'!E69</f>
        <v>44833</v>
      </c>
      <c r="C70" s="14" t="str">
        <f>+'[1]CHEQUE-TRANSF SEPTIEMBRE'!D69</f>
        <v>26223</v>
      </c>
      <c r="D70" s="15" t="str">
        <f>'[1]CHEQUE-TRANSF SEPTIEMBRE'!C69</f>
        <v>DOMINGO CALDERON</v>
      </c>
      <c r="E70" s="14" t="str">
        <f>'[1]CHEQUE-TRANSF SEPTIEMBRE'!M69</f>
        <v>PAGO CORRESPONDIENTE  AL MES DE SEPTIEMBRE 2022, A VIJILANTE CPN HATO NUEVO SAN JUAN..</v>
      </c>
      <c r="F70" s="16">
        <f>'[1]CHEQUE-TRANSF SEPTIEMBRE'!F69</f>
        <v>0</v>
      </c>
      <c r="G70" s="17">
        <f>'[1]CHEQUE-TRANSF SEPTIEMBRE'!L69</f>
        <v>5000</v>
      </c>
      <c r="H70" s="18">
        <f t="shared" si="0"/>
        <v>6125172.4400000097</v>
      </c>
    </row>
    <row r="71" spans="1:8" s="11" customFormat="1" ht="45" x14ac:dyDescent="0.2">
      <c r="A71" s="12"/>
      <c r="B71" s="13">
        <f>+'[1]CHEQUE-TRANSF SEPTIEMBRE'!E70</f>
        <v>44833</v>
      </c>
      <c r="C71" s="14" t="str">
        <f>+'[1]CHEQUE-TRANSF SEPTIEMBRE'!D70</f>
        <v>26224</v>
      </c>
      <c r="D71" s="15" t="str">
        <f>'[1]CHEQUE-TRANSF SEPTIEMBRE'!C70</f>
        <v xml:space="preserve">EDWIN SAUL CUEVAS </v>
      </c>
      <c r="E71" s="14" t="str">
        <f>'[1]CHEQUE-TRANSF SEPTIEMBRE'!M70</f>
        <v>PAGO CORRESPONDIENTE  AL MES DE SEPTIEMBRE 2022, A VIJILANTE GERENCIA DE AREA I AZUA.</v>
      </c>
      <c r="F71" s="16">
        <f>'[1]CHEQUE-TRANSF SEPTIEMBRE'!F70</f>
        <v>0</v>
      </c>
      <c r="G71" s="17">
        <f>'[1]CHEQUE-TRANSF SEPTIEMBRE'!L70</f>
        <v>10000</v>
      </c>
      <c r="H71" s="18">
        <f t="shared" si="0"/>
        <v>6115172.4400000097</v>
      </c>
    </row>
    <row r="72" spans="1:8" s="11" customFormat="1" ht="45" x14ac:dyDescent="0.2">
      <c r="A72" s="12"/>
      <c r="B72" s="13">
        <f>+'[1]CHEQUE-TRANSF SEPTIEMBRE'!E71</f>
        <v>44833</v>
      </c>
      <c r="C72" s="14" t="str">
        <f>+'[1]CHEQUE-TRANSF SEPTIEMBRE'!D71</f>
        <v>26225</v>
      </c>
      <c r="D72" s="15" t="str">
        <f>'[1]CHEQUE-TRANSF SEPTIEMBRE'!C71</f>
        <v xml:space="preserve">FRANYELIS CASTILLO HERRERA </v>
      </c>
      <c r="E72" s="14" t="str">
        <f>'[1]CHEQUE-TRANSF SEPTIEMBRE'!M71</f>
        <v>PAGO CORRESPONDIENTE  AL MES DE SEPTIEMBRE 2022, A CONSERJE CPN CORBANO NORTE  SAN JUAN..</v>
      </c>
      <c r="F72" s="16">
        <f>'[1]CHEQUE-TRANSF SEPTIEMBRE'!F71</f>
        <v>0</v>
      </c>
      <c r="G72" s="17">
        <f>'[1]CHEQUE-TRANSF SEPTIEMBRE'!L71</f>
        <v>5000</v>
      </c>
      <c r="H72" s="18">
        <f t="shared" si="0"/>
        <v>6110172.4400000097</v>
      </c>
    </row>
    <row r="73" spans="1:8" s="11" customFormat="1" ht="45" x14ac:dyDescent="0.2">
      <c r="A73" s="12"/>
      <c r="B73" s="13">
        <f>+'[1]CHEQUE-TRANSF SEPTIEMBRE'!E72</f>
        <v>44833</v>
      </c>
      <c r="C73" s="14" t="str">
        <f>+'[1]CHEQUE-TRANSF SEPTIEMBRE'!D72</f>
        <v>26226</v>
      </c>
      <c r="D73" s="15" t="str">
        <f>'[1]CHEQUE-TRANSF SEPTIEMBRE'!C72</f>
        <v>GREGORIO RAMIREZ</v>
      </c>
      <c r="E73" s="14" t="str">
        <f>'[1]CHEQUE-TRANSF SEPTIEMBRE'!M72</f>
        <v>PAGO CORRESPONDIENTE  AL MES DE SEPTIEMBRE 2022, A VIJILANTE CPN LOS NEGROS   AZUA.</v>
      </c>
      <c r="F73" s="16">
        <f>'[1]CHEQUE-TRANSF SEPTIEMBRE'!F72</f>
        <v>0</v>
      </c>
      <c r="G73" s="17">
        <f>'[1]CHEQUE-TRANSF SEPTIEMBRE'!L72</f>
        <v>5000</v>
      </c>
      <c r="H73" s="18">
        <f t="shared" ref="H73:H106" si="1">+H72+F73-G73</f>
        <v>6105172.4400000097</v>
      </c>
    </row>
    <row r="74" spans="1:8" s="11" customFormat="1" ht="60" x14ac:dyDescent="0.2">
      <c r="A74" s="12"/>
      <c r="B74" s="13">
        <f>+'[1]CHEQUE-TRANSF SEPTIEMBRE'!E73</f>
        <v>44833</v>
      </c>
      <c r="C74" s="14" t="str">
        <f>+'[1]CHEQUE-TRANSF SEPTIEMBRE'!D73</f>
        <v>26227</v>
      </c>
      <c r="D74" s="15" t="str">
        <f>'[1]CHEQUE-TRANSF SEPTIEMBRE'!C73</f>
        <v xml:space="preserve">ISVELY ALCANTARA </v>
      </c>
      <c r="E74" s="14" t="str">
        <f>'[1]CHEQUE-TRANSF SEPTIEMBRE'!M73</f>
        <v>PAGO CORRESPONDIENTE  AL MES DE SEPTIEMBRE 2022, A CONSERJE LOS TRANSFORMADORES  SAN JUAN..</v>
      </c>
      <c r="F74" s="16">
        <f>'[1]CHEQUE-TRANSF SEPTIEMBRE'!F73</f>
        <v>0</v>
      </c>
      <c r="G74" s="17">
        <f>'[1]CHEQUE-TRANSF SEPTIEMBRE'!L73</f>
        <v>6000</v>
      </c>
      <c r="H74" s="18">
        <f t="shared" si="1"/>
        <v>6099172.4400000097</v>
      </c>
    </row>
    <row r="75" spans="1:8" s="11" customFormat="1" ht="45" x14ac:dyDescent="0.2">
      <c r="A75" s="12"/>
      <c r="B75" s="13">
        <f>+'[1]CHEQUE-TRANSF SEPTIEMBRE'!E74</f>
        <v>44833</v>
      </c>
      <c r="C75" s="14" t="str">
        <f>+'[1]CHEQUE-TRANSF SEPTIEMBRE'!D74</f>
        <v>26228</v>
      </c>
      <c r="D75" s="15" t="str">
        <f>'[1]CHEQUE-TRANSF SEPTIEMBRE'!C74</f>
        <v xml:space="preserve">INGRID VALNZUELA </v>
      </c>
      <c r="E75" s="14" t="str">
        <f>'[1]CHEQUE-TRANSF SEPTIEMBRE'!M74</f>
        <v>PAGO CORRESPONDIENTE  AL MES DE SEPTIEMBRE 2022, A CONSERJE CPN CORBANO NORTE   SAN JUAN..</v>
      </c>
      <c r="F75" s="16">
        <f>'[1]CHEQUE-TRANSF SEPTIEMBRE'!F74</f>
        <v>0</v>
      </c>
      <c r="G75" s="17">
        <f>'[1]CHEQUE-TRANSF SEPTIEMBRE'!L74</f>
        <v>7000</v>
      </c>
      <c r="H75" s="18">
        <f t="shared" si="1"/>
        <v>6092172.4400000097</v>
      </c>
    </row>
    <row r="76" spans="1:8" s="11" customFormat="1" ht="45" x14ac:dyDescent="0.2">
      <c r="A76" s="12"/>
      <c r="B76" s="13">
        <f>+'[1]CHEQUE-TRANSF SEPTIEMBRE'!E75</f>
        <v>44833</v>
      </c>
      <c r="C76" s="14" t="str">
        <f>+'[1]CHEQUE-TRANSF SEPTIEMBRE'!D75</f>
        <v>26229</v>
      </c>
      <c r="D76" s="15" t="str">
        <f>'[1]CHEQUE-TRANSF SEPTIEMBRE'!C75</f>
        <v>MARTIANO MONTERO</v>
      </c>
      <c r="E76" s="14" t="str">
        <f>'[1]CHEQUE-TRANSF SEPTIEMBRE'!M75</f>
        <v>PAGO CORRESPONDIENTE  AL MES DE SEPTIEMBRE 2022, A SERENO CPN GUANITO ELIAS PIÑA.</v>
      </c>
      <c r="F76" s="16">
        <f>'[1]CHEQUE-TRANSF SEPTIEMBRE'!F75</f>
        <v>0</v>
      </c>
      <c r="G76" s="17">
        <f>'[1]CHEQUE-TRANSF SEPTIEMBRE'!L75</f>
        <v>10000</v>
      </c>
      <c r="H76" s="18">
        <f t="shared" si="1"/>
        <v>6082172.4400000097</v>
      </c>
    </row>
    <row r="77" spans="1:8" s="11" customFormat="1" ht="45" x14ac:dyDescent="0.2">
      <c r="A77" s="12"/>
      <c r="B77" s="13">
        <f>+'[1]CHEQUE-TRANSF SEPTIEMBRE'!E76</f>
        <v>44833</v>
      </c>
      <c r="C77" s="14" t="str">
        <f>+'[1]CHEQUE-TRANSF SEPTIEMBRE'!D76</f>
        <v>26230</v>
      </c>
      <c r="D77" s="15" t="str">
        <f>'[1]CHEQUE-TRANSF SEPTIEMBRE'!C76</f>
        <v xml:space="preserve">MARTINA DE LA ROSA </v>
      </c>
      <c r="E77" s="14" t="str">
        <f>'[1]CHEQUE-TRANSF SEPTIEMBRE'!M76</f>
        <v>PAGO CORRESPONDIENTE  AL MES DE SEPTIEMBRE 2022, A CONSERJE CPN POZO HONDO ELIAS PIÑA.</v>
      </c>
      <c r="F77" s="16">
        <f>'[1]CHEQUE-TRANSF SEPTIEMBRE'!F76</f>
        <v>0</v>
      </c>
      <c r="G77" s="17">
        <f>'[1]CHEQUE-TRANSF SEPTIEMBRE'!L76</f>
        <v>5000</v>
      </c>
      <c r="H77" s="18">
        <f t="shared" si="1"/>
        <v>6077172.4400000097</v>
      </c>
    </row>
    <row r="78" spans="1:8" s="11" customFormat="1" ht="45" x14ac:dyDescent="0.2">
      <c r="A78" s="12"/>
      <c r="B78" s="13">
        <f>+'[1]CHEQUE-TRANSF SEPTIEMBRE'!E77</f>
        <v>44833</v>
      </c>
      <c r="C78" s="14" t="str">
        <f>+'[1]CHEQUE-TRANSF SEPTIEMBRE'!D77</f>
        <v>26231</v>
      </c>
      <c r="D78" s="15" t="str">
        <f>'[1]CHEQUE-TRANSF SEPTIEMBRE'!C77</f>
        <v>MARIENNY YUMILKA AQUINO</v>
      </c>
      <c r="E78" s="14" t="str">
        <f>'[1]CHEQUE-TRANSF SEPTIEMBRE'!M77</f>
        <v>PAGO CORRESPONDIENTE  AL MES DE SEPTIEMBRE 2022, A CONSERJE CPN LOS GRINGOS SAN JUAN</v>
      </c>
      <c r="F78" s="16">
        <f>'[1]CHEQUE-TRANSF SEPTIEMBRE'!F77</f>
        <v>0</v>
      </c>
      <c r="G78" s="17">
        <f>'[1]CHEQUE-TRANSF SEPTIEMBRE'!L77</f>
        <v>5000</v>
      </c>
      <c r="H78" s="18">
        <f t="shared" si="1"/>
        <v>6072172.4400000097</v>
      </c>
    </row>
    <row r="79" spans="1:8" s="11" customFormat="1" ht="45" x14ac:dyDescent="0.2">
      <c r="A79" s="12"/>
      <c r="B79" s="13">
        <f>+'[1]CHEQUE-TRANSF SEPTIEMBRE'!E78</f>
        <v>44833</v>
      </c>
      <c r="C79" s="14" t="str">
        <f>+'[1]CHEQUE-TRANSF SEPTIEMBRE'!D78</f>
        <v>26232</v>
      </c>
      <c r="D79" s="15" t="str">
        <f>'[1]CHEQUE-TRANSF SEPTIEMBRE'!C78</f>
        <v>MARGARITA GONZALEZ</v>
      </c>
      <c r="E79" s="14" t="str">
        <f>'[1]CHEQUE-TRANSF SEPTIEMBRE'!M78</f>
        <v>PAGO CORRESPONDIENTE  AL MES DE SEPTIEMBRE 2022, A CONSERJE CPN MAGUELLAR AZUA.</v>
      </c>
      <c r="F79" s="16">
        <f>'[1]CHEQUE-TRANSF SEPTIEMBRE'!F78</f>
        <v>0</v>
      </c>
      <c r="G79" s="17">
        <f>'[1]CHEQUE-TRANSF SEPTIEMBRE'!L78</f>
        <v>5000</v>
      </c>
      <c r="H79" s="18">
        <f t="shared" si="1"/>
        <v>6067172.4400000097</v>
      </c>
    </row>
    <row r="80" spans="1:8" s="11" customFormat="1" ht="45" x14ac:dyDescent="0.2">
      <c r="A80" s="12"/>
      <c r="B80" s="13">
        <f>+'[1]CHEQUE-TRANSF SEPTIEMBRE'!E79</f>
        <v>44833</v>
      </c>
      <c r="C80" s="14" t="str">
        <f>+'[1]CHEQUE-TRANSF SEPTIEMBRE'!D79</f>
        <v>26233</v>
      </c>
      <c r="D80" s="15" t="str">
        <f>'[1]CHEQUE-TRANSF SEPTIEMBRE'!C79</f>
        <v xml:space="preserve">MARIANNY LEBRON </v>
      </c>
      <c r="E80" s="14" t="str">
        <f>'[1]CHEQUE-TRANSF SEPTIEMBRE'!M79</f>
        <v>PAGO CORRESPONDIENTE  AL MES DE SEPTIEMBRE 2022, A CONSERJE CPN VILLA CARMANE SAN JUAN.</v>
      </c>
      <c r="F80" s="16">
        <f>'[1]CHEQUE-TRANSF SEPTIEMBRE'!F79</f>
        <v>0</v>
      </c>
      <c r="G80" s="17">
        <f>'[1]CHEQUE-TRANSF SEPTIEMBRE'!L79</f>
        <v>5000</v>
      </c>
      <c r="H80" s="18">
        <f t="shared" si="1"/>
        <v>6062172.4400000097</v>
      </c>
    </row>
    <row r="81" spans="1:8" s="11" customFormat="1" ht="45" x14ac:dyDescent="0.2">
      <c r="A81" s="12"/>
      <c r="B81" s="13">
        <f>+'[1]CHEQUE-TRANSF SEPTIEMBRE'!E80</f>
        <v>44833</v>
      </c>
      <c r="C81" s="14" t="str">
        <f>+'[1]CHEQUE-TRANSF SEPTIEMBRE'!D80</f>
        <v>26234</v>
      </c>
      <c r="D81" s="15" t="str">
        <f>'[1]CHEQUE-TRANSF SEPTIEMBRE'!C80</f>
        <v xml:space="preserve">MARTIN PANIAGUA </v>
      </c>
      <c r="E81" s="14" t="str">
        <f>'[1]CHEQUE-TRANSF SEPTIEMBRE'!M80</f>
        <v>PAGO CORRESPONDIENTE  AL MES DE SEPTIEMBRE 2022, A VIJILANTE CPN GUANITO ELIAS PIÑA.</v>
      </c>
      <c r="F81" s="16">
        <f>'[1]CHEQUE-TRANSF SEPTIEMBRE'!F80</f>
        <v>0</v>
      </c>
      <c r="G81" s="17">
        <f>'[1]CHEQUE-TRANSF SEPTIEMBRE'!L80</f>
        <v>10000</v>
      </c>
      <c r="H81" s="18">
        <f t="shared" si="1"/>
        <v>6052172.4400000097</v>
      </c>
    </row>
    <row r="82" spans="1:8" s="11" customFormat="1" ht="45" x14ac:dyDescent="0.2">
      <c r="A82" s="12"/>
      <c r="B82" s="13">
        <f>+'[1]CHEQUE-TRANSF SEPTIEMBRE'!E81</f>
        <v>44833</v>
      </c>
      <c r="C82" s="14" t="str">
        <f>+'[1]CHEQUE-TRANSF SEPTIEMBRE'!D81</f>
        <v>26235</v>
      </c>
      <c r="D82" s="15" t="str">
        <f>'[1]CHEQUE-TRANSF SEPTIEMBRE'!C81</f>
        <v>MIGUELINA TERRERO</v>
      </c>
      <c r="E82" s="14" t="str">
        <f>'[1]CHEQUE-TRANSF SEPTIEMBRE'!M81</f>
        <v>PAGO CORRESPONDIENTE  AL MES DE SEPTIEMBRE 2022, A CONSERJE CPN EL JOVITO  SAN JUAN.</v>
      </c>
      <c r="F82" s="16">
        <f>'[1]CHEQUE-TRANSF SEPTIEMBRE'!F81</f>
        <v>0</v>
      </c>
      <c r="G82" s="17">
        <f>'[1]CHEQUE-TRANSF SEPTIEMBRE'!L81</f>
        <v>5000</v>
      </c>
      <c r="H82" s="18">
        <f t="shared" si="1"/>
        <v>6047172.4400000097</v>
      </c>
    </row>
    <row r="83" spans="1:8" s="11" customFormat="1" ht="60" x14ac:dyDescent="0.2">
      <c r="A83" s="12"/>
      <c r="B83" s="13">
        <f>+'[1]CHEQUE-TRANSF SEPTIEMBRE'!E82</f>
        <v>44833</v>
      </c>
      <c r="C83" s="14" t="str">
        <f>+'[1]CHEQUE-TRANSF SEPTIEMBRE'!D82</f>
        <v>26236</v>
      </c>
      <c r="D83" s="15" t="str">
        <f>'[1]CHEQUE-TRANSF SEPTIEMBRE'!C82</f>
        <v>MADELYN FERNANDA MONTERO</v>
      </c>
      <c r="E83" s="14" t="str">
        <f>'[1]CHEQUE-TRANSF SEPTIEMBRE'!M82</f>
        <v>PAGO CORRESPONDIENTE  AL MES DE SEPTIEMBRE 2022, A COORDINADORA DE ZONA  AREA II  SAN JUAN.</v>
      </c>
      <c r="F83" s="16">
        <f>'[1]CHEQUE-TRANSF SEPTIEMBRE'!F82</f>
        <v>0</v>
      </c>
      <c r="G83" s="17">
        <f>'[1]CHEQUE-TRANSF SEPTIEMBRE'!L82</f>
        <v>30000</v>
      </c>
      <c r="H83" s="18">
        <f t="shared" si="1"/>
        <v>6017172.4400000097</v>
      </c>
    </row>
    <row r="84" spans="1:8" s="11" customFormat="1" ht="45" x14ac:dyDescent="0.2">
      <c r="A84" s="12"/>
      <c r="B84" s="13">
        <f>+'[1]CHEQUE-TRANSF SEPTIEMBRE'!E83</f>
        <v>44833</v>
      </c>
      <c r="C84" s="14" t="str">
        <f>+'[1]CHEQUE-TRANSF SEPTIEMBRE'!D83</f>
        <v>26237</v>
      </c>
      <c r="D84" s="15" t="str">
        <f>'[1]CHEQUE-TRANSF SEPTIEMBRE'!C83</f>
        <v>NANCY ENCARANACION</v>
      </c>
      <c r="E84" s="14" t="str">
        <f>'[1]CHEQUE-TRANSF SEPTIEMBRE'!M83</f>
        <v>PAGO CORRESPONDIENTE  AL MES DE SEPTIEMBRE 2022, A CONSERJE CPN DERRUMBADERO  SAN JUAN.</v>
      </c>
      <c r="F84" s="16">
        <f>'[1]CHEQUE-TRANSF SEPTIEMBRE'!F83</f>
        <v>0</v>
      </c>
      <c r="G84" s="17">
        <f>'[1]CHEQUE-TRANSF SEPTIEMBRE'!L83</f>
        <v>5000</v>
      </c>
      <c r="H84" s="18">
        <f t="shared" si="1"/>
        <v>6012172.4400000097</v>
      </c>
    </row>
    <row r="85" spans="1:8" s="11" customFormat="1" ht="75" x14ac:dyDescent="0.2">
      <c r="A85" s="12"/>
      <c r="B85" s="13">
        <f>+'[1]CHEQUE-TRANSF SEPTIEMBRE'!E84</f>
        <v>44833</v>
      </c>
      <c r="C85" s="14" t="str">
        <f>+'[1]CHEQUE-TRANSF SEPTIEMBRE'!D84</f>
        <v>26238</v>
      </c>
      <c r="D85" s="15" t="str">
        <f>'[1]CHEQUE-TRANSF SEPTIEMBRE'!C84</f>
        <v>NEROLIS CIPRIAN</v>
      </c>
      <c r="E85" s="14" t="str">
        <f>'[1]CHEQUE-TRANSF SEPTIEMBRE'!M84</f>
        <v>PAGO DE DOS MESES RETROATICVO CORRESPONDIENTE AL MES DE AGOSTO Y SEPTIEMBRE 2022, ACONSERJE OFICINA DE AREA AZUA.</v>
      </c>
      <c r="F85" s="16">
        <f>'[1]CHEQUE-TRANSF SEPTIEMBRE'!F84</f>
        <v>0</v>
      </c>
      <c r="G85" s="17">
        <f>'[1]CHEQUE-TRANSF SEPTIEMBRE'!L84</f>
        <v>16000</v>
      </c>
      <c r="H85" s="18">
        <f t="shared" si="1"/>
        <v>5996172.4400000097</v>
      </c>
    </row>
    <row r="86" spans="1:8" s="11" customFormat="1" ht="75" x14ac:dyDescent="0.2">
      <c r="A86" s="12"/>
      <c r="B86" s="13">
        <f>+'[1]CHEQUE-TRANSF SEPTIEMBRE'!E85</f>
        <v>44833</v>
      </c>
      <c r="C86" s="14" t="str">
        <f>+'[1]CHEQUE-TRANSF SEPTIEMBRE'!D85</f>
        <v>26239</v>
      </c>
      <c r="D86" s="15" t="str">
        <f>'[1]CHEQUE-TRANSF SEPTIEMBRE'!C85</f>
        <v>JOSE ANTONIO  ADAMES DIAZ</v>
      </c>
      <c r="E86" s="14" t="str">
        <f>'[1]CHEQUE-TRANSF SEPTIEMBRE'!M85</f>
        <v>PAGO DE DOS MESES RETROATICVO CORRESPONDIENTE AL MES DE AGOSTO Y SEPTIEMBRE 2022, A VIJILANTE CPN ROSA LA PIEDRA ELIAS PIÑA..</v>
      </c>
      <c r="F86" s="16">
        <f>'[1]CHEQUE-TRANSF SEPTIEMBRE'!F85</f>
        <v>0</v>
      </c>
      <c r="G86" s="17">
        <f>'[1]CHEQUE-TRANSF SEPTIEMBRE'!L85</f>
        <v>20000</v>
      </c>
      <c r="H86" s="18">
        <f t="shared" si="1"/>
        <v>5976172.4400000097</v>
      </c>
    </row>
    <row r="87" spans="1:8" s="11" customFormat="1" ht="60" x14ac:dyDescent="0.2">
      <c r="A87" s="12"/>
      <c r="B87" s="13">
        <f>+'[1]CHEQUE-TRANSF SEPTIEMBRE'!E86</f>
        <v>44833</v>
      </c>
      <c r="C87" s="14" t="str">
        <f>+'[1]CHEQUE-TRANSF SEPTIEMBRE'!D86</f>
        <v>26240</v>
      </c>
      <c r="D87" s="15" t="str">
        <f>'[1]CHEQUE-TRANSF SEPTIEMBRE'!C86</f>
        <v>NEURYS DE LOS SANTOS</v>
      </c>
      <c r="E87" s="14" t="str">
        <f>'[1]CHEQUE-TRANSF SEPTIEMBRE'!M86</f>
        <v>PAGO CORRESPONDIENTE  AL MES DE SEPTIEMBRE 2022, A CONSERJE CPN LA COLONIA EL CERCADO SAN JUAN.</v>
      </c>
      <c r="F87" s="16">
        <f>'[1]CHEQUE-TRANSF SEPTIEMBRE'!F86</f>
        <v>0</v>
      </c>
      <c r="G87" s="17">
        <f>'[1]CHEQUE-TRANSF SEPTIEMBRE'!L86</f>
        <v>5000</v>
      </c>
      <c r="H87" s="18">
        <f t="shared" si="1"/>
        <v>5971172.4400000097</v>
      </c>
    </row>
    <row r="88" spans="1:8" s="11" customFormat="1" ht="60" x14ac:dyDescent="0.2">
      <c r="A88" s="12"/>
      <c r="B88" s="13">
        <f>+'[1]CHEQUE-TRANSF SEPTIEMBRE'!E87</f>
        <v>44833</v>
      </c>
      <c r="C88" s="14" t="str">
        <f>+'[1]CHEQUE-TRANSF SEPTIEMBRE'!D87</f>
        <v>26241</v>
      </c>
      <c r="D88" s="15" t="str">
        <f>'[1]CHEQUE-TRANSF SEPTIEMBRE'!C87</f>
        <v>NURYS NOVA ENCARNACION</v>
      </c>
      <c r="E88" s="14" t="str">
        <f>'[1]CHEQUE-TRANSF SEPTIEMBRE'!M87</f>
        <v>PAGO  CORRESPONDIENTE AL MES DE   SEPTIEMBRE 2022, A CONSERJE GERENCIA DE AERA  ELIAS PIÑA..</v>
      </c>
      <c r="F88" s="16">
        <f>'[1]CHEQUE-TRANSF SEPTIEMBRE'!F87</f>
        <v>0</v>
      </c>
      <c r="G88" s="17">
        <f>'[1]CHEQUE-TRANSF SEPTIEMBRE'!L87</f>
        <v>10000</v>
      </c>
      <c r="H88" s="18">
        <f t="shared" si="1"/>
        <v>5961172.4400000097</v>
      </c>
    </row>
    <row r="89" spans="1:8" s="11" customFormat="1" ht="60" x14ac:dyDescent="0.2">
      <c r="A89" s="12"/>
      <c r="B89" s="13">
        <f>+'[1]CHEQUE-TRANSF SEPTIEMBRE'!E88</f>
        <v>44833</v>
      </c>
      <c r="C89" s="14" t="str">
        <f>+'[1]CHEQUE-TRANSF SEPTIEMBRE'!D88</f>
        <v>26242</v>
      </c>
      <c r="D89" s="15" t="str">
        <f>'[1]CHEQUE-TRANSF SEPTIEMBRE'!C88</f>
        <v>PEDRO ANTONIO MORILLO</v>
      </c>
      <c r="E89" s="14" t="str">
        <f>'[1]CHEQUE-TRANSF SEPTIEMBRE'!M88</f>
        <v>PAGO CORRESPONDIENTE  AL MES DE SEPTIEMBRE 2022, A SEGURIDAD OFICINA REGIONAL SAN JUAN.</v>
      </c>
      <c r="F89" s="16">
        <f>'[1]CHEQUE-TRANSF SEPTIEMBRE'!F88</f>
        <v>0</v>
      </c>
      <c r="G89" s="17">
        <f>'[1]CHEQUE-TRANSF SEPTIEMBRE'!L88</f>
        <v>5500</v>
      </c>
      <c r="H89" s="18">
        <f t="shared" si="1"/>
        <v>5955672.4400000097</v>
      </c>
    </row>
    <row r="90" spans="1:8" s="11" customFormat="1" ht="45" x14ac:dyDescent="0.2">
      <c r="A90" s="12"/>
      <c r="B90" s="13">
        <f>+'[1]CHEQUE-TRANSF SEPTIEMBRE'!E89</f>
        <v>44833</v>
      </c>
      <c r="C90" s="14" t="str">
        <f>+'[1]CHEQUE-TRANSF SEPTIEMBRE'!D89</f>
        <v>26243</v>
      </c>
      <c r="D90" s="15" t="str">
        <f>'[1]CHEQUE-TRANSF SEPTIEMBRE'!C89</f>
        <v>VICTORIA SCARLIN DE LOS SANTOS</v>
      </c>
      <c r="E90" s="14" t="str">
        <f>'[1]CHEQUE-TRANSF SEPTIEMBRE'!M89</f>
        <v>PAGO CORRESPONDIENTE  AL MES DE SEPTIEMBRE 2022, A  DIGITADORA  ALMACEN  SAN JUAN.</v>
      </c>
      <c r="F90" s="16">
        <f>'[1]CHEQUE-TRANSF SEPTIEMBRE'!F89</f>
        <v>0</v>
      </c>
      <c r="G90" s="17">
        <f>'[1]CHEQUE-TRANSF SEPTIEMBRE'!L89</f>
        <v>10000</v>
      </c>
      <c r="H90" s="18">
        <f t="shared" si="1"/>
        <v>5945672.4400000097</v>
      </c>
    </row>
    <row r="91" spans="1:8" s="11" customFormat="1" ht="15" x14ac:dyDescent="0.2">
      <c r="A91" s="12"/>
      <c r="B91" s="13">
        <f>+'[1]CHEQUE-TRANSF SEPTIEMBRE'!E90</f>
        <v>44833</v>
      </c>
      <c r="C91" s="14" t="str">
        <f>+'[1]CHEQUE-TRANSF SEPTIEMBRE'!D90</f>
        <v>26244</v>
      </c>
      <c r="D91" s="15" t="str">
        <f>'[1]CHEQUE-TRANSF SEPTIEMBRE'!C90</f>
        <v>NULO</v>
      </c>
      <c r="E91" s="14" t="str">
        <f>'[1]CHEQUE-TRANSF SEPTIEMBRE'!M90</f>
        <v>NULO</v>
      </c>
      <c r="F91" s="16">
        <f>'[1]CHEQUE-TRANSF SEPTIEMBRE'!F90</f>
        <v>0</v>
      </c>
      <c r="G91" s="17">
        <f>'[1]CHEQUE-TRANSF SEPTIEMBRE'!L90</f>
        <v>0</v>
      </c>
      <c r="H91" s="18">
        <f t="shared" si="1"/>
        <v>5945672.4400000097</v>
      </c>
    </row>
    <row r="92" spans="1:8" s="11" customFormat="1" ht="45" x14ac:dyDescent="0.2">
      <c r="A92" s="12"/>
      <c r="B92" s="13">
        <f>+'[1]CHEQUE-TRANSF SEPTIEMBRE'!E91</f>
        <v>44833</v>
      </c>
      <c r="C92" s="14" t="str">
        <f>+'[1]CHEQUE-TRANSF SEPTIEMBRE'!D91</f>
        <v>26245</v>
      </c>
      <c r="D92" s="15" t="str">
        <f>'[1]CHEQUE-TRANSF SEPTIEMBRE'!C91</f>
        <v>JOSE JAOAQUIN GUERRERO</v>
      </c>
      <c r="E92" s="14" t="str">
        <f>'[1]CHEQUE-TRANSF SEPTIEMBRE'!M91</f>
        <v>PAGO CORRESPONDIENTE  AL MES DE SEPTIEMBRE 2022, A VIJILANTE CPN LAS LOMAS AZUA..</v>
      </c>
      <c r="F92" s="16">
        <f>'[1]CHEQUE-TRANSF SEPTIEMBRE'!F91</f>
        <v>0</v>
      </c>
      <c r="G92" s="17">
        <f>'[1]CHEQUE-TRANSF SEPTIEMBRE'!L91</f>
        <v>5000</v>
      </c>
      <c r="H92" s="18">
        <f t="shared" si="1"/>
        <v>5940672.4400000097</v>
      </c>
    </row>
    <row r="93" spans="1:8" s="11" customFormat="1" ht="15" x14ac:dyDescent="0.2">
      <c r="A93" s="12"/>
      <c r="B93" s="13">
        <f>+'[1]CHEQUE-TRANSF SEPTIEMBRE'!E92</f>
        <v>44833</v>
      </c>
      <c r="C93" s="14" t="str">
        <f>+'[1]CHEQUE-TRANSF SEPTIEMBRE'!D92</f>
        <v>26246</v>
      </c>
      <c r="D93" s="15" t="str">
        <f>'[1]CHEQUE-TRANSF SEPTIEMBRE'!C92</f>
        <v>NULO</v>
      </c>
      <c r="E93" s="14" t="str">
        <f>'[1]CHEQUE-TRANSF SEPTIEMBRE'!M92</f>
        <v>NULO</v>
      </c>
      <c r="F93" s="16">
        <f>'[1]CHEQUE-TRANSF SEPTIEMBRE'!F92</f>
        <v>0</v>
      </c>
      <c r="G93" s="17">
        <f>'[1]CHEQUE-TRANSF SEPTIEMBRE'!L92</f>
        <v>0</v>
      </c>
      <c r="H93" s="18">
        <f t="shared" si="1"/>
        <v>5940672.4400000097</v>
      </c>
    </row>
    <row r="94" spans="1:8" s="11" customFormat="1" ht="45" x14ac:dyDescent="0.2">
      <c r="A94" s="12"/>
      <c r="B94" s="13">
        <f>+'[1]CHEQUE-TRANSF SEPTIEMBRE'!E93</f>
        <v>44833</v>
      </c>
      <c r="C94" s="14" t="str">
        <f>+'[1]CHEQUE-TRANSF SEPTIEMBRE'!D93</f>
        <v>26247</v>
      </c>
      <c r="D94" s="15" t="str">
        <f>'[1]CHEQUE-TRANSF SEPTIEMBRE'!C93</f>
        <v>JHOCELIN ARELIS SUERO</v>
      </c>
      <c r="E94" s="14" t="str">
        <f>'[1]CHEQUE-TRANSF SEPTIEMBRE'!M93</f>
        <v>PAGO CORRESPONDIENTE  AL MES DE SEPTIEMBRE 2022, A CONSERJE CPN LAS LAGUNAS  AZUA.</v>
      </c>
      <c r="F94" s="16">
        <f>'[1]CHEQUE-TRANSF SEPTIEMBRE'!F93</f>
        <v>0</v>
      </c>
      <c r="G94" s="17">
        <f>'[1]CHEQUE-TRANSF SEPTIEMBRE'!L93</f>
        <v>5000</v>
      </c>
      <c r="H94" s="18">
        <f t="shared" si="1"/>
        <v>5935672.4400000097</v>
      </c>
    </row>
    <row r="95" spans="1:8" s="11" customFormat="1" ht="45" x14ac:dyDescent="0.2">
      <c r="A95" s="12"/>
      <c r="B95" s="13">
        <f>+'[1]CHEQUE-TRANSF SEPTIEMBRE'!E94</f>
        <v>44833</v>
      </c>
      <c r="C95" s="14" t="str">
        <f>+'[1]CHEQUE-TRANSF SEPTIEMBRE'!D94</f>
        <v>26248</v>
      </c>
      <c r="D95" s="15" t="str">
        <f>'[1]CHEQUE-TRANSF SEPTIEMBRE'!C94</f>
        <v>RAFAEL DANILO RODRIGUEZ</v>
      </c>
      <c r="E95" s="14" t="str">
        <f>'[1]CHEQUE-TRANSF SEPTIEMBRE'!M94</f>
        <v>PAGO CORRESPONDIENTE  AL MES DE SEPTIEMBRE 2022, A VIGILANTE  CPN HATILLO AZU.</v>
      </c>
      <c r="F95" s="16">
        <f>'[1]CHEQUE-TRANSF SEPTIEMBRE'!F94</f>
        <v>0</v>
      </c>
      <c r="G95" s="17">
        <f>'[1]CHEQUE-TRANSF SEPTIEMBRE'!L94</f>
        <v>5000</v>
      </c>
      <c r="H95" s="18">
        <f t="shared" si="1"/>
        <v>5930672.4400000097</v>
      </c>
    </row>
    <row r="96" spans="1:8" s="11" customFormat="1" ht="45" x14ac:dyDescent="0.2">
      <c r="A96" s="12"/>
      <c r="B96" s="13">
        <f>+'[1]CHEQUE-TRANSF SEPTIEMBRE'!E95</f>
        <v>44833</v>
      </c>
      <c r="C96" s="14" t="str">
        <f>+'[1]CHEQUE-TRANSF SEPTIEMBRE'!D95</f>
        <v>26249</v>
      </c>
      <c r="D96" s="15" t="str">
        <f>'[1]CHEQUE-TRANSF SEPTIEMBRE'!C95</f>
        <v>SKARLEES THEANNY DE LA CRUZ</v>
      </c>
      <c r="E96" s="14" t="str">
        <f>'[1]CHEQUE-TRANSF SEPTIEMBRE'!M95</f>
        <v>PAGO CORRESPONDIENTE  AL MES DE SEPTIEMBRE 2022, A CONSERJE CPN YABONICO SAN JUAN.</v>
      </c>
      <c r="F96" s="16">
        <f>'[1]CHEQUE-TRANSF SEPTIEMBRE'!F95</f>
        <v>0</v>
      </c>
      <c r="G96" s="17">
        <f>'[1]CHEQUE-TRANSF SEPTIEMBRE'!L95</f>
        <v>5000</v>
      </c>
      <c r="H96" s="18">
        <f t="shared" si="1"/>
        <v>5925672.4400000097</v>
      </c>
    </row>
    <row r="97" spans="1:8" s="11" customFormat="1" ht="75" x14ac:dyDescent="0.2">
      <c r="A97" s="12"/>
      <c r="B97" s="13">
        <f>+'[1]CHEQUE-TRANSF SEPTIEMBRE'!E96</f>
        <v>44833</v>
      </c>
      <c r="C97" s="14" t="str">
        <f>+'[1]CHEQUE-TRANSF SEPTIEMBRE'!D96</f>
        <v>26250</v>
      </c>
      <c r="D97" s="15" t="str">
        <f>'[1]CHEQUE-TRANSF SEPTIEMBRE'!C96</f>
        <v xml:space="preserve">SABINA HERRERA </v>
      </c>
      <c r="E97" s="14" t="str">
        <f>'[1]CHEQUE-TRANSF SEPTIEMBRE'!M96</f>
        <v>PAGO CORRESPONDIENTE AL MES DE SEPTIEMBRE 2022, A ECARGADA DE ABASTECIMIENTO ALMCEN DE MEDICAMENTOS SAN JUAN.</v>
      </c>
      <c r="F97" s="16">
        <f>'[1]CHEQUE-TRANSF SEPTIEMBRE'!F96</f>
        <v>0</v>
      </c>
      <c r="G97" s="17">
        <f>'[1]CHEQUE-TRANSF SEPTIEMBRE'!L96</f>
        <v>30000</v>
      </c>
      <c r="H97" s="18">
        <f t="shared" si="1"/>
        <v>5895672.4400000097</v>
      </c>
    </row>
    <row r="98" spans="1:8" s="11" customFormat="1" ht="60" x14ac:dyDescent="0.2">
      <c r="A98" s="12"/>
      <c r="B98" s="13">
        <f>+'[1]CHEQUE-TRANSF SEPTIEMBRE'!E97</f>
        <v>44833</v>
      </c>
      <c r="C98" s="14" t="str">
        <f>+'[1]CHEQUE-TRANSF SEPTIEMBRE'!D97</f>
        <v>26251</v>
      </c>
      <c r="D98" s="15" t="str">
        <f>'[1]CHEQUE-TRANSF SEPTIEMBRE'!C97</f>
        <v>TIRSO DE LOS SANTOS</v>
      </c>
      <c r="E98" s="14" t="str">
        <f>'[1]CHEQUE-TRANSF SEPTIEMBRE'!M97</f>
        <v>PAGO CORRESPONDIENTE AL MES DE SEPTIEMBRE 2022, A ECARGADO DE MANTENIMIENTO OFICINA REGIONAL SAN JUAN.</v>
      </c>
      <c r="F98" s="16">
        <f>'[1]CHEQUE-TRANSF SEPTIEMBRE'!F97</f>
        <v>0</v>
      </c>
      <c r="G98" s="17">
        <f>'[1]CHEQUE-TRANSF SEPTIEMBRE'!L97</f>
        <v>10000</v>
      </c>
      <c r="H98" s="18">
        <f t="shared" si="1"/>
        <v>5885672.4400000097</v>
      </c>
    </row>
    <row r="99" spans="1:8" s="11" customFormat="1" ht="45" x14ac:dyDescent="0.2">
      <c r="A99" s="12"/>
      <c r="B99" s="13">
        <f>+'[1]CHEQUE-TRANSF SEPTIEMBRE'!E98</f>
        <v>44833</v>
      </c>
      <c r="C99" s="14" t="str">
        <f>+'[1]CHEQUE-TRANSF SEPTIEMBRE'!D98</f>
        <v>26252</v>
      </c>
      <c r="D99" s="15" t="str">
        <f>'[1]CHEQUE-TRANSF SEPTIEMBRE'!C98</f>
        <v>UNICO DE OLEO</v>
      </c>
      <c r="E99" s="14" t="str">
        <f>'[1]CHEQUE-TRANSF SEPTIEMBRE'!M98</f>
        <v>PAGO CORRESPONDIENTE  AL MES DE SEPTIEMBRE 2022, A VIJILANTE UNAP LA NAVAJA SAN JUAN.</v>
      </c>
      <c r="F99" s="16">
        <f>'[1]CHEQUE-TRANSF SEPTIEMBRE'!F98</f>
        <v>0</v>
      </c>
      <c r="G99" s="17">
        <f>'[1]CHEQUE-TRANSF SEPTIEMBRE'!L98</f>
        <v>5000</v>
      </c>
      <c r="H99" s="18">
        <f t="shared" si="1"/>
        <v>5880672.4400000097</v>
      </c>
    </row>
    <row r="100" spans="1:8" s="11" customFormat="1" ht="60" x14ac:dyDescent="0.2">
      <c r="A100" s="12"/>
      <c r="B100" s="13">
        <f>+'[1]CHEQUE-TRANSF SEPTIEMBRE'!E99</f>
        <v>44833</v>
      </c>
      <c r="C100" s="14" t="str">
        <f>+'[1]CHEQUE-TRANSF SEPTIEMBRE'!D99</f>
        <v>26253</v>
      </c>
      <c r="D100" s="15" t="str">
        <f>'[1]CHEQUE-TRANSF SEPTIEMBRE'!C99</f>
        <v>ESTANISLAO DURAN FAMILIA</v>
      </c>
      <c r="E100" s="14" t="str">
        <f>'[1]CHEQUE-TRANSF SEPTIEMBRE'!M99</f>
        <v>PAGO ALQUILER CORRESPONDIENTE AL MES DE SEPTIEMBRE 2022, UNAP VILLA OCOA.</v>
      </c>
      <c r="F100" s="16">
        <f>'[1]CHEQUE-TRANSF SEPTIEMBRE'!F99</f>
        <v>0</v>
      </c>
      <c r="G100" s="17">
        <f>'[1]CHEQUE-TRANSF SEPTIEMBRE'!L99</f>
        <v>5057.32</v>
      </c>
      <c r="H100" s="18">
        <f t="shared" si="1"/>
        <v>5875615.1200000094</v>
      </c>
    </row>
    <row r="101" spans="1:8" s="11" customFormat="1" ht="60" x14ac:dyDescent="0.2">
      <c r="A101" s="12"/>
      <c r="B101" s="13">
        <f>+'[1]CHEQUE-TRANSF SEPTIEMBRE'!E100</f>
        <v>44833</v>
      </c>
      <c r="C101" s="14" t="str">
        <f>+'[1]CHEQUE-TRANSF SEPTIEMBRE'!D100</f>
        <v>26254</v>
      </c>
      <c r="D101" s="15" t="str">
        <f>'[1]CHEQUE-TRANSF SEPTIEMBRE'!C100</f>
        <v>LIN DE JESUS PARRA MARTE</v>
      </c>
      <c r="E101" s="14" t="str">
        <f>'[1]CHEQUE-TRANSF SEPTIEMBRE'!M100</f>
        <v>PAGO ALQUILER CORRESPONDIENTE AL MES DE SEPTIEMBRE 2022, UNAP SANTA ANA  AZUA.</v>
      </c>
      <c r="F101" s="16">
        <f>'[1]CHEQUE-TRANSF SEPTIEMBRE'!F100</f>
        <v>0</v>
      </c>
      <c r="G101" s="17">
        <f>'[1]CHEQUE-TRANSF SEPTIEMBRE'!L100</f>
        <v>10781.1</v>
      </c>
      <c r="H101" s="18">
        <f t="shared" si="1"/>
        <v>5864834.0200000098</v>
      </c>
    </row>
    <row r="102" spans="1:8" s="11" customFormat="1" ht="60" x14ac:dyDescent="0.2">
      <c r="A102" s="12"/>
      <c r="B102" s="13">
        <f>+'[1]CHEQUE-TRANSF SEPTIEMBRE'!E101</f>
        <v>44833</v>
      </c>
      <c r="C102" s="14" t="str">
        <f>+'[1]CHEQUE-TRANSF SEPTIEMBRE'!D101</f>
        <v>26255</v>
      </c>
      <c r="D102" s="15" t="str">
        <f>'[1]CHEQUE-TRANSF SEPTIEMBRE'!C101</f>
        <v>ANGEL BOLIVAR FILPO</v>
      </c>
      <c r="E102" s="14" t="str">
        <f>'[1]CHEQUE-TRANSF SEPTIEMBRE'!M101</f>
        <v>PAGO ALQUILER CORRESPONDIENTE AL MES DE SEPTIEMBRE 2022, UNAP EL HIGUERO AZUA.</v>
      </c>
      <c r="F102" s="16">
        <f>'[1]CHEQUE-TRANSF SEPTIEMBRE'!F101</f>
        <v>0</v>
      </c>
      <c r="G102" s="17">
        <f>'[1]CHEQUE-TRANSF SEPTIEMBRE'!L101</f>
        <v>6588.45</v>
      </c>
      <c r="H102" s="18">
        <f t="shared" si="1"/>
        <v>5858245.5700000096</v>
      </c>
    </row>
    <row r="103" spans="1:8" s="11" customFormat="1" ht="60" x14ac:dyDescent="0.2">
      <c r="A103" s="12"/>
      <c r="B103" s="13">
        <f>+'[1]CHEQUE-TRANSF SEPTIEMBRE'!E102</f>
        <v>44833</v>
      </c>
      <c r="C103" s="14" t="str">
        <f>+'[1]CHEQUE-TRANSF SEPTIEMBRE'!D102</f>
        <v>26256</v>
      </c>
      <c r="D103" s="15" t="str">
        <f>'[1]CHEQUE-TRANSF SEPTIEMBRE'!C102</f>
        <v>JUAN FRANCISCO LACHAPELLE ESPINAL</v>
      </c>
      <c r="E103" s="14" t="str">
        <f>'[1]CHEQUE-TRANSF SEPTIEMBRE'!M102</f>
        <v>PAGO ALQUILER CORRESPONDIENTE AL MES DE SEPTIEMBRE 2022,  GERENCIA DE AREA SAN JUAN.</v>
      </c>
      <c r="F103" s="16">
        <f>'[1]CHEQUE-TRANSF SEPTIEMBRE'!F102</f>
        <v>0</v>
      </c>
      <c r="G103" s="17">
        <f>'[1]CHEQUE-TRANSF SEPTIEMBRE'!L102</f>
        <v>45000</v>
      </c>
      <c r="H103" s="18">
        <f t="shared" si="1"/>
        <v>5813245.5700000096</v>
      </c>
    </row>
    <row r="104" spans="1:8" s="11" customFormat="1" ht="15" x14ac:dyDescent="0.2">
      <c r="A104" s="12"/>
      <c r="B104" s="13">
        <f>+'[1]CHEQUE-TRANSF SEPTIEMBRE'!E103</f>
        <v>44833</v>
      </c>
      <c r="C104" s="14" t="str">
        <f>+'[1]CHEQUE-TRANSF SEPTIEMBRE'!D103</f>
        <v>26257</v>
      </c>
      <c r="D104" s="15" t="str">
        <f>'[1]CHEQUE-TRANSF SEPTIEMBRE'!C103</f>
        <v>NULO</v>
      </c>
      <c r="E104" s="14" t="str">
        <f>'[1]CHEQUE-TRANSF SEPTIEMBRE'!M103</f>
        <v>NULO</v>
      </c>
      <c r="F104" s="16">
        <f>'[1]CHEQUE-TRANSF SEPTIEMBRE'!F103</f>
        <v>0</v>
      </c>
      <c r="G104" s="17">
        <f>'[1]CHEQUE-TRANSF SEPTIEMBRE'!L103</f>
        <v>0</v>
      </c>
      <c r="H104" s="18">
        <f t="shared" si="1"/>
        <v>5813245.5700000096</v>
      </c>
    </row>
    <row r="105" spans="1:8" s="11" customFormat="1" ht="45" x14ac:dyDescent="0.2">
      <c r="A105" s="12"/>
      <c r="B105" s="13">
        <f>+'[1]CHEQUE-TRANSF SEPTIEMBRE'!E104</f>
        <v>44833</v>
      </c>
      <c r="C105" s="14" t="str">
        <f>+'[1]CHEQUE-TRANSF SEPTIEMBRE'!D104</f>
        <v>26258</v>
      </c>
      <c r="D105" s="15" t="str">
        <f>'[1]CHEQUE-TRANSF SEPTIEMBRE'!C104</f>
        <v>JOHANNY MENDEZ</v>
      </c>
      <c r="E105" s="14" t="str">
        <f>'[1]CHEQUE-TRANSF SEPTIEMBRE'!M104</f>
        <v>PAGO CORRESPONIENTE AL MES DE SEPTIEMBRE 2022, A CONSERJE  CPN MIRADOR NORTE</v>
      </c>
      <c r="F105" s="16">
        <f>'[1]CHEQUE-TRANSF SEPTIEMBRE'!F104</f>
        <v>0</v>
      </c>
      <c r="G105" s="17">
        <f>'[1]CHEQUE-TRANSF SEPTIEMBRE'!L104</f>
        <v>5000</v>
      </c>
      <c r="H105" s="18">
        <f t="shared" si="1"/>
        <v>5808245.5700000096</v>
      </c>
    </row>
    <row r="106" spans="1:8" s="11" customFormat="1" ht="30" x14ac:dyDescent="0.2">
      <c r="A106" s="12"/>
      <c r="B106" s="13">
        <f>+'[1]CHEQUE-TRANSF SEPTIEMBRE'!E105</f>
        <v>44834</v>
      </c>
      <c r="C106" s="14">
        <f>+'[1]CHEQUE-TRANSF SEPTIEMBRE'!D105</f>
        <v>0</v>
      </c>
      <c r="D106" s="15" t="str">
        <f>'[1]CHEQUE-TRANSF SEPTIEMBRE'!C105</f>
        <v xml:space="preserve">CARGO BANCARIO </v>
      </c>
      <c r="E106" s="14" t="str">
        <f>'[1]CHEQUE-TRANSF SEPTIEMBRE'!M105</f>
        <v>COMISION BANCARIA MES DE SEPTIEMBRE 2022</v>
      </c>
      <c r="F106" s="16">
        <f>'[1]CHEQUE-TRANSF SEPTIEMBRE'!F105</f>
        <v>0</v>
      </c>
      <c r="G106" s="17">
        <f>'[1]CHEQUE-TRANSF SEPTIEMBRE'!L105</f>
        <v>7295.8</v>
      </c>
      <c r="H106" s="18">
        <f t="shared" si="1"/>
        <v>5800949.7700000098</v>
      </c>
    </row>
    <row r="107" spans="1:8" ht="15.75" x14ac:dyDescent="0.25">
      <c r="B107" s="20"/>
      <c r="C107" s="20"/>
      <c r="D107" s="21"/>
      <c r="E107" s="22"/>
      <c r="F107" s="23">
        <f>SUM(F8:F106)+H7</f>
        <v>10668164.660000009</v>
      </c>
      <c r="G107" s="23">
        <f>SUM(G7:G106)</f>
        <v>4867214.8899999987</v>
      </c>
      <c r="H107" s="24">
        <f>+F107-G107</f>
        <v>5800949.7700000107</v>
      </c>
    </row>
    <row r="108" spans="1:8" ht="12.75" x14ac:dyDescent="0.2">
      <c r="E108" s="27" t="s">
        <v>11</v>
      </c>
      <c r="F108" s="28">
        <f>+H7</f>
        <v>9565547.2600000091</v>
      </c>
    </row>
    <row r="109" spans="1:8" ht="14.25" x14ac:dyDescent="0.25">
      <c r="B109" s="30" t="s">
        <v>12</v>
      </c>
      <c r="C109" s="30"/>
      <c r="D109" s="31"/>
      <c r="E109" s="32" t="s">
        <v>13</v>
      </c>
      <c r="F109" s="28">
        <f>SUM(F8:F106)</f>
        <v>1102617.3999999999</v>
      </c>
      <c r="G109" s="30" t="s">
        <v>14</v>
      </c>
      <c r="H109" s="30"/>
    </row>
    <row r="110" spans="1:8" ht="14.25" x14ac:dyDescent="0.25">
      <c r="B110" s="33" t="s">
        <v>15</v>
      </c>
      <c r="C110" s="33"/>
      <c r="D110" s="31"/>
      <c r="E110" s="32" t="s">
        <v>16</v>
      </c>
      <c r="F110" s="28">
        <f>+F109+F108-G107</f>
        <v>5800949.7700000107</v>
      </c>
      <c r="G110" s="33" t="s">
        <v>17</v>
      </c>
      <c r="H110" s="33"/>
    </row>
    <row r="111" spans="1:8" ht="14.25" x14ac:dyDescent="0.25">
      <c r="B111" s="34" t="s">
        <v>18</v>
      </c>
      <c r="C111" s="34"/>
      <c r="D111" s="35"/>
      <c r="G111" s="34" t="s">
        <v>19</v>
      </c>
      <c r="H111" s="34"/>
    </row>
    <row r="112" spans="1:8" ht="15" x14ac:dyDescent="0.2">
      <c r="C112" s="37"/>
    </row>
  </sheetData>
  <mergeCells count="11">
    <mergeCell ref="B110:C110"/>
    <mergeCell ref="G110:H110"/>
    <mergeCell ref="B111:C111"/>
    <mergeCell ref="G111:H111"/>
    <mergeCell ref="B1:H1"/>
    <mergeCell ref="B2:H2"/>
    <mergeCell ref="A3:H3"/>
    <mergeCell ref="B4:H4"/>
    <mergeCell ref="B5:H5"/>
    <mergeCell ref="B109:C109"/>
    <mergeCell ref="G109:H109"/>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INGRESO-2022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Francina A. Nova</dc:creator>
  <cp:lastModifiedBy>Francina A. Nova</cp:lastModifiedBy>
  <dcterms:created xsi:type="dcterms:W3CDTF">2022-10-07T16:51:40Z</dcterms:created>
  <dcterms:modified xsi:type="dcterms:W3CDTF">2022-10-07T16:53:07Z</dcterms:modified>
</cp:coreProperties>
</file>