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GESTION DE LA INFORMACION\SIS-2025\Infores OAI 2025\"/>
    </mc:Choice>
  </mc:AlternateContent>
  <xr:revisionPtr revIDLastSave="0" documentId="13_ncr:1_{0B9428E0-3A60-4D08-9BEA-98FEBD327341}" xr6:coauthVersionLast="47" xr6:coauthVersionMax="47" xr10:uidLastSave="{00000000-0000-0000-0000-000000000000}"/>
  <bookViews>
    <workbookView xWindow="-120" yWindow="-120" windowWidth="29040" windowHeight="15840" activeTab="2" xr2:uid="{86A5D2D4-0255-4A53-BDE5-8DB750730EDD}"/>
  </bookViews>
  <sheets>
    <sheet name="Primer Nivel de Atencion" sheetId="2" r:id="rId1"/>
    <sheet name="Servicios CEAS" sheetId="4" r:id="rId2"/>
    <sheet name="Centros Diagnosticos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3" i="5" l="1"/>
  <c r="D13" i="5"/>
  <c r="F12" i="5"/>
  <c r="D12" i="5"/>
  <c r="F11" i="5"/>
  <c r="D11" i="5"/>
  <c r="F10" i="5" l="1"/>
  <c r="F9" i="5"/>
  <c r="F8" i="5"/>
  <c r="D10" i="5"/>
  <c r="D9" i="5"/>
  <c r="D8" i="5"/>
  <c r="D7" i="5" l="1"/>
  <c r="D6" i="5"/>
  <c r="D2" i="5"/>
  <c r="D5" i="5"/>
</calcChain>
</file>

<file path=xl/sharedStrings.xml><?xml version="1.0" encoding="utf-8"?>
<sst xmlns="http://schemas.openxmlformats.org/spreadsheetml/2006/main" count="58" uniqueCount="29">
  <si>
    <t>Consultas Primera Vez</t>
  </si>
  <si>
    <t>Consultas Subsecuente</t>
  </si>
  <si>
    <t>Emergencias</t>
  </si>
  <si>
    <t>Enero</t>
  </si>
  <si>
    <t>Febrero</t>
  </si>
  <si>
    <t>Marzo</t>
  </si>
  <si>
    <t>Abril</t>
  </si>
  <si>
    <t>Mayo</t>
  </si>
  <si>
    <t>Junio</t>
  </si>
  <si>
    <t>Consultas</t>
  </si>
  <si>
    <t>Mes</t>
  </si>
  <si>
    <t>Año</t>
  </si>
  <si>
    <t>Hospitalizacion</t>
  </si>
  <si>
    <t>Laboratorio</t>
  </si>
  <si>
    <t>Imágenes</t>
  </si>
  <si>
    <t>Preocedimientos Quirurgicos</t>
  </si>
  <si>
    <t>Partos</t>
  </si>
  <si>
    <t>Pruebas de Laboratorio</t>
  </si>
  <si>
    <t>Servicios de imágenes</t>
  </si>
  <si>
    <t>Papanicolau Procesados</t>
  </si>
  <si>
    <t>Consultas Odontológicas</t>
  </si>
  <si>
    <t>Procedimientos Odontológicos</t>
  </si>
  <si>
    <t>Julio</t>
  </si>
  <si>
    <t>Agosto</t>
  </si>
  <si>
    <t>Septiembre</t>
  </si>
  <si>
    <t>Octubre</t>
  </si>
  <si>
    <t>Noviembre</t>
  </si>
  <si>
    <t>Diciembre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</si>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</sst>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8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/>
    <xf numFmtId="0" fontId="1" fillId="0" borderId="0"/>
    <xf numFmtId="0" fontId="1" fillId="0" borderId="0"/>
    <xf numFmtId="0" fontId="1" fillId="0" borderId="0"/>
  </cellStyleXfs>
  <cellXfs count="4">
    <xf numFmtId="0" fontId="0" fillId="0" borderId="0" xfId="0"/>
    <xf numFmtId="3" fontId="0" fillId="0" borderId="0" xfId="0" applyNumberFormat="1" applyAlignment="1">
      <alignment horizontal="center"/>
    </xf>
    <xf numFmtId="3" fontId="0" fillId="0" borderId="0" xfId="0" applyNumberFormat="1"/>
    <xf numFmtId="3" fontId="4" fillId="0" borderId="0" xfId="2" applyNumberFormat="1" applyFont="1" applyAlignment="1">
      <alignment horizontal="center" vertical="center"/>
    </xf>
  </cellXfs>
  <cellStyles count="5">
    <cellStyle name="Normal" xfId="0" builtinId="0"/>
    <cellStyle name="Normal 2" xfId="2" xr:uid="{B107F947-BD61-49B7-AAD7-0E47E36BBCBF}"/>
    <cellStyle name="Normal 3" xfId="3" xr:uid="{211252F7-7A63-4B40-BEA7-011B81C18C55}"/>
    <cellStyle name="Normal 4" xfId="4" xr:uid="{1CF27351-5935-44AF-A05D-DA65BF309C89}"/>
    <cellStyle name="Normal 5" xfId="1" xr:uid="{54FC0764-6520-4227-BACB-7E4D674DF7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EE502-3AF4-4426-89B3-9DBDF3EFAE78}">
  <dimension ref="A1:E13"/>
  <sheetViews>
    <sheetView workbookViewId="0">
      <selection activeCell="E13" sqref="E13"/>
    </sheetView>
  </sheetViews>
  <sheetFormatPr baseColWidth="10" defaultColWidth="11.42578125" defaultRowHeight="15" x14ac:dyDescent="0.25"/>
  <cols>
    <col min="3" max="3" width="20.85546875" bestFit="1" customWidth="1"/>
    <col min="4" max="4" width="21.7109375" bestFit="1" customWidth="1"/>
    <col min="5" max="5" width="12.140625" bestFit="1" customWidth="1"/>
  </cols>
  <sheetData>
    <row r="1" spans="1:5" x14ac:dyDescent="0.25">
      <c r="A1" t="s">
        <v>10</v>
      </c>
      <c r="B1" t="s">
        <v>11</v>
      </c>
      <c r="C1" t="s">
        <v>0</v>
      </c>
      <c r="D1" t="s">
        <v>1</v>
      </c>
      <c r="E1" t="s">
        <v>2</v>
      </c>
    </row>
    <row r="2" spans="1:5" x14ac:dyDescent="0.25">
      <c r="A2" t="s">
        <v>3</v>
      </c>
      <c r="B2">
        <v>2025</v>
      </c>
      <c r="C2" s="1">
        <v>19179</v>
      </c>
      <c r="D2" s="1">
        <v>2024</v>
      </c>
      <c r="E2" s="1">
        <v>5267</v>
      </c>
    </row>
    <row r="3" spans="1:5" x14ac:dyDescent="0.25">
      <c r="A3" t="s">
        <v>4</v>
      </c>
      <c r="B3">
        <v>2025</v>
      </c>
      <c r="C3" s="1">
        <v>16580</v>
      </c>
      <c r="D3" s="1">
        <v>1327</v>
      </c>
      <c r="E3" s="1">
        <v>4940</v>
      </c>
    </row>
    <row r="4" spans="1:5" x14ac:dyDescent="0.25">
      <c r="A4" t="s">
        <v>5</v>
      </c>
      <c r="B4">
        <v>2025</v>
      </c>
      <c r="C4" s="1">
        <v>10002</v>
      </c>
      <c r="D4" s="1">
        <v>695</v>
      </c>
      <c r="E4" s="1">
        <v>4687</v>
      </c>
    </row>
    <row r="5" spans="1:5" x14ac:dyDescent="0.25">
      <c r="A5" t="s">
        <v>6</v>
      </c>
      <c r="B5">
        <v>2025</v>
      </c>
      <c r="C5" s="1">
        <v>8349</v>
      </c>
      <c r="D5" s="1">
        <v>25454</v>
      </c>
      <c r="E5" s="1">
        <v>5322</v>
      </c>
    </row>
    <row r="6" spans="1:5" x14ac:dyDescent="0.25">
      <c r="A6" t="s">
        <v>7</v>
      </c>
      <c r="B6">
        <v>2025</v>
      </c>
      <c r="C6" s="1">
        <v>7453</v>
      </c>
      <c r="D6" s="1">
        <v>25237</v>
      </c>
      <c r="E6" s="1">
        <v>4847</v>
      </c>
    </row>
    <row r="7" spans="1:5" x14ac:dyDescent="0.25">
      <c r="A7" t="s">
        <v>8</v>
      </c>
      <c r="B7">
        <v>2025</v>
      </c>
      <c r="C7" s="1">
        <v>7429</v>
      </c>
      <c r="D7" s="1">
        <v>26046</v>
      </c>
      <c r="E7" s="1">
        <v>5291</v>
      </c>
    </row>
    <row r="8" spans="1:5" x14ac:dyDescent="0.25">
      <c r="A8" t="s">
        <v>22</v>
      </c>
      <c r="B8">
        <v>2025</v>
      </c>
      <c r="C8" s="1">
        <v>6304</v>
      </c>
      <c r="D8" s="1">
        <v>25113</v>
      </c>
      <c r="E8" s="1">
        <v>4970</v>
      </c>
    </row>
    <row r="9" spans="1:5" x14ac:dyDescent="0.25">
      <c r="A9" t="s">
        <v>23</v>
      </c>
      <c r="B9">
        <v>2025</v>
      </c>
      <c r="C9" s="1">
        <v>5898</v>
      </c>
      <c r="D9" s="1">
        <v>25452</v>
      </c>
      <c r="E9" s="1">
        <v>5082</v>
      </c>
    </row>
    <row r="10" spans="1:5" x14ac:dyDescent="0.25">
      <c r="A10" t="s">
        <v>24</v>
      </c>
      <c r="B10">
        <v>2025</v>
      </c>
      <c r="C10" s="1">
        <v>5642</v>
      </c>
      <c r="D10" s="1">
        <v>25999</v>
      </c>
      <c r="E10" s="1">
        <v>5215</v>
      </c>
    </row>
    <row r="11" spans="1:5" x14ac:dyDescent="0.25">
      <c r="A11" t="s">
        <v>25</v>
      </c>
      <c r="B11">
        <v>2025</v>
      </c>
      <c r="C11" s="1">
        <v>7174</v>
      </c>
      <c r="D11" s="1">
        <v>27690</v>
      </c>
      <c r="E11" s="1">
        <v>6043</v>
      </c>
    </row>
    <row r="12" spans="1:5" x14ac:dyDescent="0.25">
      <c r="A12" t="s">
        <v>26</v>
      </c>
      <c r="B12">
        <v>2025</v>
      </c>
      <c r="C12" s="1">
        <v>6236</v>
      </c>
      <c r="D12" s="1">
        <v>27366</v>
      </c>
      <c r="E12" s="1">
        <v>6097</v>
      </c>
    </row>
    <row r="13" spans="1:5" x14ac:dyDescent="0.25">
      <c r="A13" t="s">
        <v>27</v>
      </c>
      <c r="B13">
        <v>2025</v>
      </c>
      <c r="C13" s="1">
        <v>5987</v>
      </c>
      <c r="D13" s="1">
        <v>24388</v>
      </c>
      <c r="E13" s="1">
        <v>5226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C5871-1326-48C9-8132-A857A1014BD2}">
  <dimension ref="A1:I14"/>
  <sheetViews>
    <sheetView workbookViewId="0">
      <selection activeCell="C14" sqref="C14:J15"/>
    </sheetView>
  </sheetViews>
  <sheetFormatPr baseColWidth="10" defaultRowHeight="15" x14ac:dyDescent="0.25"/>
  <cols>
    <col min="8" max="8" width="27.140625" customWidth="1"/>
  </cols>
  <sheetData>
    <row r="1" spans="1:9" x14ac:dyDescent="0.25">
      <c r="A1" t="s">
        <v>10</v>
      </c>
      <c r="B1" t="s">
        <v>11</v>
      </c>
      <c r="C1" t="s">
        <v>9</v>
      </c>
      <c r="D1" t="s">
        <v>2</v>
      </c>
      <c r="E1" t="s">
        <v>13</v>
      </c>
      <c r="F1" t="s">
        <v>14</v>
      </c>
      <c r="G1" t="s">
        <v>12</v>
      </c>
      <c r="H1" t="s">
        <v>15</v>
      </c>
      <c r="I1" t="s">
        <v>16</v>
      </c>
    </row>
    <row r="2" spans="1:9" x14ac:dyDescent="0.25">
      <c r="A2" t="s">
        <v>3</v>
      </c>
      <c r="B2">
        <v>2025</v>
      </c>
      <c r="C2" s="3">
        <v>23464</v>
      </c>
      <c r="D2" s="3">
        <v>31582</v>
      </c>
      <c r="E2" s="3">
        <v>96212</v>
      </c>
      <c r="F2" s="3">
        <v>14993</v>
      </c>
      <c r="G2" s="3">
        <v>2116</v>
      </c>
      <c r="H2" s="3">
        <v>4438</v>
      </c>
      <c r="I2" s="3">
        <v>529</v>
      </c>
    </row>
    <row r="3" spans="1:9" x14ac:dyDescent="0.25">
      <c r="A3" t="s">
        <v>4</v>
      </c>
      <c r="B3">
        <v>2025</v>
      </c>
      <c r="C3" s="3">
        <v>34708</v>
      </c>
      <c r="D3" s="3">
        <v>29521</v>
      </c>
      <c r="E3" s="3">
        <v>125388</v>
      </c>
      <c r="F3" s="3">
        <v>17693</v>
      </c>
      <c r="G3" s="3">
        <v>2204</v>
      </c>
      <c r="H3" s="3">
        <v>4236</v>
      </c>
      <c r="I3" s="3">
        <v>501</v>
      </c>
    </row>
    <row r="4" spans="1:9" x14ac:dyDescent="0.25">
      <c r="A4" t="s">
        <v>5</v>
      </c>
      <c r="B4">
        <v>2025</v>
      </c>
      <c r="C4" s="3">
        <v>29419</v>
      </c>
      <c r="D4" s="3">
        <v>27261</v>
      </c>
      <c r="E4" s="3">
        <v>118338</v>
      </c>
      <c r="F4" s="3">
        <v>15423</v>
      </c>
      <c r="G4" s="3">
        <v>1997</v>
      </c>
      <c r="H4" s="3">
        <v>4162</v>
      </c>
      <c r="I4" s="3">
        <v>415</v>
      </c>
    </row>
    <row r="5" spans="1:9" x14ac:dyDescent="0.25">
      <c r="A5" t="s">
        <v>6</v>
      </c>
      <c r="B5">
        <v>2025</v>
      </c>
      <c r="C5" s="1">
        <v>29970</v>
      </c>
      <c r="D5" s="1">
        <v>30888</v>
      </c>
      <c r="E5" s="1">
        <v>104799</v>
      </c>
      <c r="F5" s="1">
        <v>16530</v>
      </c>
      <c r="G5" s="1">
        <v>2148</v>
      </c>
      <c r="H5" s="1">
        <v>3886</v>
      </c>
      <c r="I5" s="1">
        <v>487</v>
      </c>
    </row>
    <row r="6" spans="1:9" x14ac:dyDescent="0.25">
      <c r="A6" t="s">
        <v>7</v>
      </c>
      <c r="B6">
        <v>2025</v>
      </c>
      <c r="C6" s="1">
        <v>26015</v>
      </c>
      <c r="D6" s="1">
        <v>26693</v>
      </c>
      <c r="E6" s="1">
        <v>101518</v>
      </c>
      <c r="F6" s="1">
        <v>19391</v>
      </c>
      <c r="G6" s="1">
        <v>1954</v>
      </c>
      <c r="H6" s="1">
        <v>4086</v>
      </c>
      <c r="I6" s="1">
        <v>339</v>
      </c>
    </row>
    <row r="7" spans="1:9" x14ac:dyDescent="0.25">
      <c r="A7" t="s">
        <v>8</v>
      </c>
      <c r="B7">
        <v>2025</v>
      </c>
      <c r="C7" s="1">
        <v>30936</v>
      </c>
      <c r="D7" s="1">
        <v>29582</v>
      </c>
      <c r="E7" s="1">
        <v>120193</v>
      </c>
      <c r="F7" s="1">
        <v>19962</v>
      </c>
      <c r="G7" s="1">
        <v>2163</v>
      </c>
      <c r="H7" s="1">
        <v>4914</v>
      </c>
      <c r="I7" s="1">
        <v>352</v>
      </c>
    </row>
    <row r="8" spans="1:9" x14ac:dyDescent="0.25">
      <c r="A8" t="s">
        <v>22</v>
      </c>
      <c r="B8">
        <v>2025</v>
      </c>
      <c r="C8" s="1">
        <v>29361</v>
      </c>
      <c r="D8" s="1">
        <v>27092</v>
      </c>
      <c r="E8" s="1">
        <v>109631</v>
      </c>
      <c r="F8" s="1">
        <v>18300</v>
      </c>
      <c r="G8" s="1">
        <v>1897</v>
      </c>
      <c r="H8" s="1">
        <v>4211</v>
      </c>
      <c r="I8" s="1">
        <v>390</v>
      </c>
    </row>
    <row r="9" spans="1:9" x14ac:dyDescent="0.25">
      <c r="A9" t="s">
        <v>23</v>
      </c>
      <c r="B9">
        <v>2025</v>
      </c>
      <c r="C9" s="1">
        <v>29371</v>
      </c>
      <c r="D9" s="1">
        <v>26750</v>
      </c>
      <c r="E9" s="1">
        <v>122547</v>
      </c>
      <c r="F9" s="1">
        <v>17875</v>
      </c>
      <c r="G9" s="1">
        <v>2065</v>
      </c>
      <c r="H9" s="1">
        <v>3728</v>
      </c>
      <c r="I9" s="1">
        <v>428</v>
      </c>
    </row>
    <row r="10" spans="1:9" x14ac:dyDescent="0.25">
      <c r="A10" t="s">
        <v>24</v>
      </c>
      <c r="B10">
        <v>2025</v>
      </c>
      <c r="C10" s="1">
        <v>30508</v>
      </c>
      <c r="D10" s="1">
        <v>27896</v>
      </c>
      <c r="E10" s="1">
        <v>122939</v>
      </c>
      <c r="F10" s="1">
        <v>15066</v>
      </c>
      <c r="G10" s="1">
        <v>2408</v>
      </c>
      <c r="H10" s="1">
        <v>3472</v>
      </c>
      <c r="I10" s="1">
        <v>478</v>
      </c>
    </row>
    <row r="11" spans="1:9" x14ac:dyDescent="0.25">
      <c r="A11" t="s">
        <v>25</v>
      </c>
      <c r="B11">
        <v>2025</v>
      </c>
      <c r="C11" s="1">
        <v>27953</v>
      </c>
      <c r="D11" s="1">
        <v>31114</v>
      </c>
      <c r="E11" s="1">
        <v>124847</v>
      </c>
      <c r="F11" s="1">
        <v>15066</v>
      </c>
      <c r="G11" s="1">
        <v>2445</v>
      </c>
      <c r="H11" s="1">
        <v>3171</v>
      </c>
      <c r="I11" s="1">
        <v>477</v>
      </c>
    </row>
    <row r="12" spans="1:9" x14ac:dyDescent="0.25">
      <c r="A12" t="s">
        <v>26</v>
      </c>
      <c r="B12">
        <v>2025</v>
      </c>
      <c r="C12" s="1">
        <v>29988</v>
      </c>
      <c r="D12" s="1">
        <v>33794</v>
      </c>
      <c r="E12" s="1">
        <v>139258</v>
      </c>
      <c r="F12" s="1">
        <v>15959</v>
      </c>
      <c r="G12" s="1">
        <v>2685</v>
      </c>
      <c r="H12" s="1">
        <v>2970</v>
      </c>
      <c r="I12" s="1">
        <v>506</v>
      </c>
    </row>
    <row r="13" spans="1:9" x14ac:dyDescent="0.25">
      <c r="A13" t="s">
        <v>27</v>
      </c>
      <c r="B13">
        <v>2025</v>
      </c>
      <c r="C13" s="1">
        <v>25494</v>
      </c>
      <c r="D13" s="1">
        <v>31324</v>
      </c>
      <c r="E13" s="1">
        <v>121896</v>
      </c>
      <c r="F13" s="1">
        <v>17781</v>
      </c>
      <c r="G13" s="1">
        <v>2450</v>
      </c>
      <c r="H13" s="1">
        <v>3539</v>
      </c>
      <c r="I13" s="1">
        <v>455</v>
      </c>
    </row>
    <row r="14" spans="1:9" x14ac:dyDescent="0.25">
      <c r="C14" s="2"/>
      <c r="D14" s="2"/>
      <c r="E14" s="2"/>
      <c r="F14" s="2"/>
      <c r="G14" s="2"/>
      <c r="H14" s="2"/>
      <c r="I14" s="2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E0E85-A58C-44D7-BC96-D925497D737D}">
  <dimension ref="A1:H15"/>
  <sheetViews>
    <sheetView tabSelected="1" workbookViewId="0">
      <selection activeCell="F17" sqref="F17"/>
    </sheetView>
  </sheetViews>
  <sheetFormatPr baseColWidth="10" defaultRowHeight="15" x14ac:dyDescent="0.25"/>
  <cols>
    <col min="3" max="3" width="21.7109375" bestFit="1" customWidth="1"/>
    <col min="4" max="4" width="20.7109375" bestFit="1" customWidth="1"/>
    <col min="5" max="5" width="22.42578125" bestFit="1" customWidth="1"/>
    <col min="6" max="6" width="9.5703125" bestFit="1" customWidth="1"/>
    <col min="7" max="7" width="23" bestFit="1" customWidth="1"/>
    <col min="8" max="8" width="28.7109375" bestFit="1" customWidth="1"/>
  </cols>
  <sheetData>
    <row r="1" spans="1:8" x14ac:dyDescent="0.25">
      <c r="A1" t="s">
        <v>10</v>
      </c>
      <c r="B1" t="s">
        <v>11</v>
      </c>
      <c r="C1" t="s">
        <v>17</v>
      </c>
      <c r="D1" t="s">
        <v>18</v>
      </c>
      <c r="E1" t="s">
        <v>19</v>
      </c>
      <c r="F1" t="s">
        <v>9</v>
      </c>
      <c r="G1" t="s">
        <v>20</v>
      </c>
      <c r="H1" t="s">
        <v>21</v>
      </c>
    </row>
    <row r="2" spans="1:8" x14ac:dyDescent="0.25">
      <c r="A2" t="s">
        <v>3</v>
      </c>
      <c r="B2">
        <v>2025</v>
      </c>
      <c r="C2" s="2">
        <v>16302</v>
      </c>
      <c r="D2" s="2">
        <f>678+699+271</f>
        <v>1648</v>
      </c>
      <c r="E2" s="2">
        <v>586</v>
      </c>
      <c r="F2" s="2">
        <v>2140</v>
      </c>
      <c r="G2" s="2">
        <v>402</v>
      </c>
      <c r="H2" s="2">
        <v>617</v>
      </c>
    </row>
    <row r="3" spans="1:8" x14ac:dyDescent="0.25">
      <c r="A3" t="s">
        <v>4</v>
      </c>
      <c r="B3">
        <v>2025</v>
      </c>
      <c r="C3" s="2">
        <v>25484</v>
      </c>
      <c r="D3" s="2">
        <v>2583</v>
      </c>
      <c r="E3" s="2">
        <v>665</v>
      </c>
      <c r="F3" s="2">
        <v>2677</v>
      </c>
      <c r="G3" s="2">
        <v>920</v>
      </c>
      <c r="H3" s="2">
        <v>1883</v>
      </c>
    </row>
    <row r="4" spans="1:8" x14ac:dyDescent="0.25">
      <c r="A4" t="s">
        <v>5</v>
      </c>
      <c r="B4">
        <v>2025</v>
      </c>
      <c r="C4" s="2">
        <v>21223</v>
      </c>
      <c r="D4" s="2">
        <v>2502</v>
      </c>
      <c r="E4" s="2">
        <v>736</v>
      </c>
      <c r="F4" s="2">
        <v>2584</v>
      </c>
      <c r="G4" s="2">
        <v>864</v>
      </c>
      <c r="H4" s="2">
        <v>1687</v>
      </c>
    </row>
    <row r="5" spans="1:8" x14ac:dyDescent="0.25">
      <c r="A5" t="s">
        <v>6</v>
      </c>
      <c r="B5">
        <v>2025</v>
      </c>
      <c r="C5" s="2">
        <v>22070</v>
      </c>
      <c r="D5" s="2">
        <f>1181+555+311</f>
        <v>2047</v>
      </c>
      <c r="E5" s="2">
        <v>642</v>
      </c>
      <c r="F5" s="2">
        <v>2452</v>
      </c>
      <c r="G5" s="2">
        <v>956</v>
      </c>
      <c r="H5" s="2">
        <v>2155</v>
      </c>
    </row>
    <row r="6" spans="1:8" x14ac:dyDescent="0.25">
      <c r="A6" t="s">
        <v>7</v>
      </c>
      <c r="B6">
        <v>2025</v>
      </c>
      <c r="C6" s="2">
        <v>20418</v>
      </c>
      <c r="D6" s="2">
        <f>1029+453+308</f>
        <v>1790</v>
      </c>
      <c r="E6" s="2">
        <v>563</v>
      </c>
      <c r="F6" s="2">
        <v>2383</v>
      </c>
      <c r="G6" s="2">
        <v>793</v>
      </c>
      <c r="H6" s="2">
        <v>1763</v>
      </c>
    </row>
    <row r="7" spans="1:8" x14ac:dyDescent="0.25">
      <c r="A7" t="s">
        <v>28</v>
      </c>
      <c r="B7">
        <v>2025</v>
      </c>
      <c r="C7" s="2">
        <v>25233</v>
      </c>
      <c r="D7" s="2">
        <f>1241+563+340</f>
        <v>2144</v>
      </c>
      <c r="E7" s="2">
        <v>637</v>
      </c>
      <c r="F7" s="2">
        <v>2803</v>
      </c>
      <c r="G7" s="2">
        <v>970</v>
      </c>
      <c r="H7" s="2">
        <v>2238</v>
      </c>
    </row>
    <row r="8" spans="1:8" x14ac:dyDescent="0.25">
      <c r="A8" t="s">
        <v>22</v>
      </c>
      <c r="B8">
        <v>2025</v>
      </c>
      <c r="C8" s="2">
        <v>22026</v>
      </c>
      <c r="D8" s="2">
        <f>1159+597+317</f>
        <v>2073</v>
      </c>
      <c r="E8" s="2">
        <v>648</v>
      </c>
      <c r="F8" s="2">
        <f>1971+169+310</f>
        <v>2450</v>
      </c>
      <c r="G8" s="2">
        <v>1070</v>
      </c>
      <c r="H8" s="2">
        <v>2614</v>
      </c>
    </row>
    <row r="9" spans="1:8" x14ac:dyDescent="0.25">
      <c r="A9" t="s">
        <v>23</v>
      </c>
      <c r="B9">
        <v>2025</v>
      </c>
      <c r="C9" s="2">
        <v>22983</v>
      </c>
      <c r="D9" s="2">
        <f>1120+423+284</f>
        <v>1827</v>
      </c>
      <c r="E9" s="2">
        <v>768</v>
      </c>
      <c r="F9" s="2">
        <f>1743+123+166</f>
        <v>2032</v>
      </c>
      <c r="G9" s="2">
        <v>1070</v>
      </c>
      <c r="H9" s="2">
        <v>2701</v>
      </c>
    </row>
    <row r="10" spans="1:8" x14ac:dyDescent="0.25">
      <c r="A10" t="s">
        <v>24</v>
      </c>
      <c r="B10">
        <v>2025</v>
      </c>
      <c r="C10" s="2">
        <v>21998</v>
      </c>
      <c r="D10" s="2">
        <f>1069+476+299</f>
        <v>1844</v>
      </c>
      <c r="E10" s="2">
        <v>663</v>
      </c>
      <c r="F10" s="2">
        <f>2263+56+230</f>
        <v>2549</v>
      </c>
      <c r="G10" s="2">
        <v>810</v>
      </c>
      <c r="H10" s="2">
        <v>2114</v>
      </c>
    </row>
    <row r="11" spans="1:8" x14ac:dyDescent="0.25">
      <c r="A11" t="s">
        <v>25</v>
      </c>
      <c r="B11">
        <v>2025</v>
      </c>
      <c r="C11" s="2">
        <v>19467</v>
      </c>
      <c r="D11" s="2">
        <f>1124+574+163</f>
        <v>1861</v>
      </c>
      <c r="E11" s="2">
        <v>439</v>
      </c>
      <c r="F11" s="2">
        <f>3422-1051</f>
        <v>2371</v>
      </c>
      <c r="G11" s="2">
        <v>1051</v>
      </c>
      <c r="H11" s="2">
        <v>2110</v>
      </c>
    </row>
    <row r="12" spans="1:8" x14ac:dyDescent="0.25">
      <c r="A12" t="s">
        <v>26</v>
      </c>
      <c r="B12">
        <v>2025</v>
      </c>
      <c r="C12" s="2">
        <v>22182</v>
      </c>
      <c r="D12" s="2">
        <f>1005+903+345</f>
        <v>2253</v>
      </c>
      <c r="E12" s="2">
        <v>481</v>
      </c>
      <c r="F12" s="2">
        <f>3015-802</f>
        <v>2213</v>
      </c>
      <c r="G12" s="2">
        <v>802</v>
      </c>
      <c r="H12" s="2">
        <v>1878</v>
      </c>
    </row>
    <row r="13" spans="1:8" x14ac:dyDescent="0.25">
      <c r="A13" t="s">
        <v>27</v>
      </c>
      <c r="B13">
        <v>2025</v>
      </c>
      <c r="C13" s="2">
        <v>18019</v>
      </c>
      <c r="D13" s="2">
        <f>762+476+208</f>
        <v>1446</v>
      </c>
      <c r="E13" s="2">
        <v>619</v>
      </c>
      <c r="F13" s="2">
        <f>2322-606</f>
        <v>1716</v>
      </c>
      <c r="G13" s="2">
        <v>606</v>
      </c>
      <c r="H13" s="2">
        <v>1842</v>
      </c>
    </row>
    <row r="14" spans="1:8" x14ac:dyDescent="0.25">
      <c r="C14" s="2"/>
      <c r="D14" s="2"/>
      <c r="E14" s="2"/>
      <c r="F14" s="2"/>
      <c r="G14" s="2"/>
      <c r="H14" s="2"/>
    </row>
    <row r="15" spans="1:8" x14ac:dyDescent="0.25">
      <c r="G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Primer Nivel de Atencion</vt:lpstr>
      <vt:lpstr>Servicios CEAS</vt:lpstr>
      <vt:lpstr>Centros Diagnosticos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Manuel de jesus Mora</cp:lastModifiedBy>
  <dcterms:created xsi:type="dcterms:W3CDTF">2022-04-22T18:13:38Z</dcterms:created>
  <dcterms:modified xsi:type="dcterms:W3CDTF">2026-01-12T18:11:08Z</dcterms:modified>
</cp:coreProperties>
</file>