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PABLO\MATRIZ DE RECLUTAMIENTO\OAI 2023 - 2024\2025\"/>
    </mc:Choice>
  </mc:AlternateContent>
  <xr:revisionPtr revIDLastSave="0" documentId="13_ncr:1_{C1127BFC-8505-4EF9-8C8C-EF9534F67088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Hoja1" sheetId="1" r:id="rId1"/>
  </sheets>
  <externalReferences>
    <externalReference r:id="rId2"/>
  </externalReferences>
  <definedNames>
    <definedName name="_xlnm._FilterDatabase" localSheetId="0" hidden="1">Hoja1!$A$7:$O$196</definedName>
    <definedName name="Meses">[1]Hoja2!$K$4:$K$15</definedName>
    <definedName name="Regiones">[1]Hoja2!$C$4:$C$12</definedName>
    <definedName name="Sexos">[1]Hoja2!$B$4:$B$5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  <c r="O9" i="1"/>
  <c r="M10" i="1"/>
  <c r="O10" i="1"/>
  <c r="O11" i="1"/>
  <c r="K12" i="1"/>
  <c r="N12" i="1" s="1"/>
  <c r="O12" i="1" s="1"/>
  <c r="M12" i="1"/>
  <c r="M13" i="1"/>
  <c r="O13" i="1"/>
  <c r="M14" i="1"/>
  <c r="O14" i="1"/>
  <c r="M15" i="1"/>
  <c r="O15" i="1"/>
  <c r="M16" i="1"/>
  <c r="O16" i="1"/>
  <c r="M17" i="1"/>
  <c r="O17" i="1"/>
  <c r="K18" i="1"/>
  <c r="M18" i="1"/>
  <c r="K19" i="1"/>
  <c r="N19" i="1" s="1"/>
  <c r="O19" i="1" s="1"/>
  <c r="M19" i="1"/>
  <c r="M21" i="1"/>
  <c r="O21" i="1"/>
  <c r="O22" i="1"/>
  <c r="K23" i="1"/>
  <c r="M23" i="1"/>
  <c r="N23" i="1" s="1"/>
  <c r="O23" i="1" s="1"/>
  <c r="N24" i="1"/>
  <c r="O24" i="1" s="1"/>
  <c r="N25" i="1"/>
  <c r="O25" i="1" s="1"/>
  <c r="M26" i="1"/>
  <c r="O26" i="1"/>
  <c r="M27" i="1"/>
  <c r="O27" i="1"/>
  <c r="M28" i="1"/>
  <c r="O28" i="1"/>
  <c r="M30" i="1"/>
  <c r="O30" i="1"/>
  <c r="M31" i="1"/>
  <c r="O31" i="1"/>
  <c r="M32" i="1"/>
  <c r="O32" i="1"/>
  <c r="M33" i="1"/>
  <c r="O33" i="1"/>
  <c r="M34" i="1"/>
  <c r="O34" i="1"/>
  <c r="O36" i="1"/>
  <c r="M37" i="1"/>
  <c r="O37" i="1"/>
  <c r="O38" i="1"/>
  <c r="M39" i="1"/>
  <c r="O39" i="1"/>
  <c r="M40" i="1"/>
  <c r="O40" i="1"/>
  <c r="M41" i="1"/>
  <c r="O41" i="1"/>
  <c r="M42" i="1"/>
  <c r="O42" i="1"/>
  <c r="M43" i="1"/>
  <c r="O43" i="1"/>
  <c r="O44" i="1"/>
  <c r="M45" i="1"/>
  <c r="O45" i="1"/>
  <c r="M46" i="1"/>
  <c r="O46" i="1"/>
  <c r="M47" i="1"/>
  <c r="O47" i="1"/>
  <c r="O48" i="1"/>
  <c r="O49" i="1"/>
  <c r="O50" i="1"/>
  <c r="N51" i="1"/>
  <c r="O51" i="1"/>
  <c r="N52" i="1"/>
  <c r="O52" i="1" s="1"/>
  <c r="M53" i="1"/>
  <c r="O53" i="1"/>
  <c r="O54" i="1"/>
  <c r="O55" i="1"/>
  <c r="O56" i="1"/>
  <c r="O57" i="1"/>
  <c r="M58" i="1"/>
  <c r="N59" i="1"/>
  <c r="O59" i="1" s="1"/>
  <c r="M60" i="1"/>
  <c r="O60" i="1"/>
  <c r="M61" i="1"/>
  <c r="O61" i="1"/>
  <c r="M62" i="1"/>
  <c r="O62" i="1"/>
  <c r="N63" i="1"/>
  <c r="O63" i="1" s="1"/>
  <c r="M64" i="1"/>
  <c r="O64" i="1"/>
  <c r="N65" i="1"/>
  <c r="O65" i="1" s="1"/>
  <c r="K66" i="1"/>
  <c r="N66" i="1" s="1"/>
  <c r="O66" i="1" s="1"/>
  <c r="M66" i="1"/>
  <c r="O67" i="1"/>
  <c r="M68" i="1"/>
  <c r="O68" i="1"/>
  <c r="M69" i="1"/>
  <c r="O69" i="1"/>
  <c r="M70" i="1"/>
  <c r="O70" i="1"/>
  <c r="M71" i="1"/>
  <c r="O71" i="1"/>
  <c r="K72" i="1"/>
  <c r="M72" i="1"/>
  <c r="M73" i="1"/>
  <c r="O73" i="1"/>
  <c r="M74" i="1"/>
  <c r="O74" i="1"/>
  <c r="K75" i="1"/>
  <c r="N75" i="1" s="1"/>
  <c r="O75" i="1" s="1"/>
  <c r="M75" i="1"/>
  <c r="M76" i="1"/>
  <c r="O76" i="1"/>
  <c r="M77" i="1"/>
  <c r="O77" i="1"/>
  <c r="M78" i="1"/>
  <c r="O78" i="1"/>
  <c r="M79" i="1"/>
  <c r="O79" i="1"/>
  <c r="M80" i="1"/>
  <c r="O80" i="1"/>
  <c r="M81" i="1"/>
  <c r="O81" i="1"/>
  <c r="N82" i="1"/>
  <c r="O82" i="1" s="1"/>
  <c r="N83" i="1"/>
  <c r="O83" i="1" s="1"/>
  <c r="K84" i="1"/>
  <c r="M84" i="1"/>
  <c r="O85" i="1"/>
  <c r="K86" i="1"/>
  <c r="M86" i="1"/>
  <c r="N86" i="1"/>
  <c r="O86" i="1" s="1"/>
  <c r="M87" i="1"/>
  <c r="O87" i="1"/>
  <c r="M88" i="1"/>
  <c r="O88" i="1"/>
  <c r="M90" i="1"/>
  <c r="O90" i="1"/>
  <c r="N91" i="1"/>
  <c r="O91" i="1" s="1"/>
  <c r="O92" i="1"/>
  <c r="N93" i="1"/>
  <c r="O93" i="1" s="1"/>
  <c r="O94" i="1"/>
  <c r="M95" i="1"/>
  <c r="O95" i="1"/>
  <c r="N96" i="1"/>
  <c r="O96" i="1" s="1"/>
  <c r="K89" i="1"/>
  <c r="M89" i="1"/>
  <c r="N89" i="1"/>
  <c r="O89" i="1" s="1"/>
  <c r="N97" i="1"/>
  <c r="O97" i="1" s="1"/>
  <c r="K98" i="1"/>
  <c r="N98" i="1" s="1"/>
  <c r="O98" i="1" s="1"/>
  <c r="M98" i="1"/>
  <c r="O99" i="1"/>
  <c r="M100" i="1"/>
  <c r="O100" i="1"/>
  <c r="M101" i="1"/>
  <c r="O101" i="1"/>
  <c r="M102" i="1"/>
  <c r="O102" i="1"/>
  <c r="M103" i="1"/>
  <c r="O103" i="1"/>
  <c r="M104" i="1"/>
  <c r="O104" i="1"/>
  <c r="N105" i="1"/>
  <c r="O105" i="1"/>
  <c r="N106" i="1"/>
  <c r="O106" i="1" s="1"/>
  <c r="M107" i="1"/>
  <c r="O107" i="1"/>
  <c r="K108" i="1"/>
  <c r="N108" i="1" s="1"/>
  <c r="O108" i="1" s="1"/>
  <c r="M108" i="1"/>
  <c r="K109" i="1"/>
  <c r="N109" i="1" s="1"/>
  <c r="O109" i="1" s="1"/>
  <c r="M109" i="1"/>
  <c r="K110" i="1"/>
  <c r="N110" i="1" s="1"/>
  <c r="O110" i="1" s="1"/>
  <c r="M110" i="1"/>
  <c r="O111" i="1"/>
  <c r="K112" i="1"/>
  <c r="N112" i="1" s="1"/>
  <c r="O112" i="1" s="1"/>
  <c r="M112" i="1"/>
  <c r="N113" i="1"/>
  <c r="O113" i="1" s="1"/>
  <c r="N114" i="1"/>
  <c r="O114" i="1" s="1"/>
  <c r="K115" i="1"/>
  <c r="M115" i="1"/>
  <c r="N115" i="1"/>
  <c r="O115" i="1" s="1"/>
  <c r="M116" i="1"/>
  <c r="O116" i="1"/>
  <c r="M117" i="1"/>
  <c r="O117" i="1"/>
  <c r="N118" i="1"/>
  <c r="O118" i="1" s="1"/>
  <c r="N119" i="1"/>
  <c r="O119" i="1" s="1"/>
  <c r="N120" i="1"/>
  <c r="O120" i="1" s="1"/>
  <c r="K121" i="1"/>
  <c r="N121" i="1" s="1"/>
  <c r="O121" i="1" s="1"/>
  <c r="M121" i="1"/>
  <c r="M122" i="1"/>
  <c r="O122" i="1"/>
  <c r="M123" i="1"/>
  <c r="O123" i="1"/>
  <c r="M124" i="1"/>
  <c r="O124" i="1"/>
  <c r="M125" i="1"/>
  <c r="O125" i="1"/>
  <c r="M126" i="1"/>
  <c r="O126" i="1"/>
  <c r="M127" i="1"/>
  <c r="O127" i="1"/>
  <c r="M128" i="1"/>
  <c r="O128" i="1"/>
  <c r="M129" i="1"/>
  <c r="O129" i="1"/>
  <c r="M130" i="1"/>
  <c r="O130" i="1"/>
  <c r="M131" i="1"/>
  <c r="O131" i="1"/>
  <c r="M132" i="1"/>
  <c r="O132" i="1"/>
  <c r="M133" i="1"/>
  <c r="O133" i="1"/>
  <c r="M134" i="1"/>
  <c r="O134" i="1"/>
  <c r="M135" i="1"/>
  <c r="O135" i="1"/>
  <c r="K136" i="1"/>
  <c r="M136" i="1"/>
  <c r="M137" i="1"/>
  <c r="N137" i="1" s="1"/>
  <c r="O137" i="1" s="1"/>
  <c r="N138" i="1"/>
  <c r="O138" i="1"/>
  <c r="M139" i="1"/>
  <c r="O139" i="1"/>
  <c r="M140" i="1"/>
  <c r="O140" i="1"/>
  <c r="M141" i="1"/>
  <c r="O141" i="1"/>
  <c r="M142" i="1"/>
  <c r="O142" i="1"/>
  <c r="M143" i="1"/>
  <c r="O143" i="1"/>
  <c r="N144" i="1"/>
  <c r="O144" i="1" s="1"/>
  <c r="M145" i="1"/>
  <c r="O145" i="1"/>
  <c r="M146" i="1"/>
  <c r="O146" i="1"/>
  <c r="M147" i="1"/>
  <c r="O147" i="1"/>
  <c r="M148" i="1"/>
  <c r="O148" i="1"/>
  <c r="M149" i="1"/>
  <c r="O149" i="1"/>
  <c r="M150" i="1"/>
  <c r="O150" i="1"/>
  <c r="M151" i="1"/>
  <c r="O151" i="1"/>
  <c r="M152" i="1"/>
  <c r="O152" i="1"/>
  <c r="K35" i="1"/>
  <c r="M35" i="1"/>
  <c r="N35" i="1"/>
  <c r="O35" i="1" s="1"/>
  <c r="M153" i="1"/>
  <c r="O153" i="1"/>
  <c r="M154" i="1"/>
  <c r="N154" i="1" s="1"/>
  <c r="O154" i="1" s="1"/>
  <c r="N155" i="1"/>
  <c r="O155" i="1" s="1"/>
  <c r="M156" i="1"/>
  <c r="O156" i="1"/>
  <c r="K157" i="1"/>
  <c r="M157" i="1"/>
  <c r="N157" i="1"/>
  <c r="O157" i="1" s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164" i="1"/>
  <c r="O164" i="1" s="1"/>
  <c r="N165" i="1"/>
  <c r="O165" i="1" s="1"/>
  <c r="M166" i="1"/>
  <c r="O166" i="1"/>
  <c r="N167" i="1"/>
  <c r="O167" i="1" s="1"/>
  <c r="N168" i="1"/>
  <c r="O168" i="1" s="1"/>
  <c r="N169" i="1"/>
  <c r="O169" i="1" s="1"/>
  <c r="N170" i="1"/>
  <c r="O170" i="1" s="1"/>
  <c r="N171" i="1"/>
  <c r="O171" i="1" s="1"/>
  <c r="M172" i="1"/>
  <c r="O172" i="1"/>
  <c r="M173" i="1"/>
  <c r="O173" i="1"/>
  <c r="K29" i="1"/>
  <c r="M29" i="1"/>
  <c r="N29" i="1" s="1"/>
  <c r="O29" i="1" s="1"/>
  <c r="M174" i="1"/>
  <c r="O174" i="1"/>
  <c r="M175" i="1"/>
  <c r="O175" i="1"/>
  <c r="M176" i="1"/>
  <c r="O176" i="1"/>
  <c r="K177" i="1"/>
  <c r="N177" i="1" s="1"/>
  <c r="O177" i="1" s="1"/>
  <c r="M177" i="1"/>
  <c r="K178" i="1"/>
  <c r="N178" i="1" s="1"/>
  <c r="O178" i="1" s="1"/>
  <c r="M178" i="1"/>
  <c r="K179" i="1"/>
  <c r="N179" i="1" s="1"/>
  <c r="O179" i="1" s="1"/>
  <c r="M179" i="1"/>
  <c r="M180" i="1"/>
  <c r="O180" i="1"/>
  <c r="M181" i="1"/>
  <c r="O181" i="1"/>
  <c r="M182" i="1"/>
  <c r="O182" i="1"/>
  <c r="K183" i="1"/>
  <c r="N183" i="1" s="1"/>
  <c r="O183" i="1" s="1"/>
  <c r="M183" i="1"/>
  <c r="K184" i="1"/>
  <c r="M184" i="1"/>
  <c r="N184" i="1" s="1"/>
  <c r="O184" i="1" s="1"/>
  <c r="O187" i="1"/>
  <c r="M188" i="1"/>
  <c r="O188" i="1"/>
  <c r="M190" i="1"/>
  <c r="O190" i="1"/>
  <c r="M191" i="1"/>
  <c r="O191" i="1"/>
  <c r="M192" i="1"/>
  <c r="O192" i="1"/>
  <c r="M193" i="1"/>
  <c r="O193" i="1"/>
  <c r="M194" i="1"/>
  <c r="O194" i="1"/>
  <c r="M195" i="1"/>
  <c r="O195" i="1"/>
  <c r="K196" i="1"/>
  <c r="M196" i="1"/>
  <c r="N196" i="1"/>
  <c r="O196" i="1" s="1"/>
  <c r="N72" i="1" l="1"/>
  <c r="O72" i="1" s="1"/>
  <c r="N18" i="1"/>
  <c r="O18" i="1" s="1"/>
  <c r="N84" i="1"/>
  <c r="O84" i="1" s="1"/>
  <c r="N136" i="1"/>
  <c r="O136" i="1" s="1"/>
  <c r="J197" i="1" l="1"/>
  <c r="A209" i="1" l="1"/>
  <c r="A208" i="1"/>
  <c r="A206" i="1"/>
  <c r="A205" i="1"/>
  <c r="A204" i="1"/>
  <c r="D4" i="1"/>
  <c r="O197" i="1" l="1"/>
</calcChain>
</file>

<file path=xl/sharedStrings.xml><?xml version="1.0" encoding="utf-8"?>
<sst xmlns="http://schemas.openxmlformats.org/spreadsheetml/2006/main" count="1177" uniqueCount="583">
  <si>
    <t>REG. NO.</t>
  </si>
  <si>
    <t>NOMBRES</t>
  </si>
  <si>
    <t>APELLIDOS</t>
  </si>
  <si>
    <t>SEXO</t>
  </si>
  <si>
    <t>CARGO</t>
  </si>
  <si>
    <t>DIRECCION O DEPARTAMENTO</t>
  </si>
  <si>
    <t>CATEGORIA DE SERVIDOR</t>
  </si>
  <si>
    <t>FECHA INICIO DE CONTRATO</t>
  </si>
  <si>
    <t>FECHA TERMINO DE CONTRATO</t>
  </si>
  <si>
    <t>SUELDO BRUTO</t>
  </si>
  <si>
    <t>AFP</t>
  </si>
  <si>
    <t>ISR</t>
  </si>
  <si>
    <t>SFS</t>
  </si>
  <si>
    <t>OTROS</t>
  </si>
  <si>
    <t>SUELDO NETO</t>
  </si>
  <si>
    <t>Servicio Nacional de Salud</t>
  </si>
  <si>
    <t>Plantilla de Reporte de Nómina Interna</t>
  </si>
  <si>
    <t>Región:</t>
  </si>
  <si>
    <t>REGION 6</t>
  </si>
  <si>
    <t xml:space="preserve">REGIONAL </t>
  </si>
  <si>
    <t xml:space="preserve">SERVICIO REGIONAL SRS EL VALLE </t>
  </si>
  <si>
    <t>Periodo Año:</t>
  </si>
  <si>
    <t>Periodo Mes:</t>
  </si>
  <si>
    <t>ADA LUZ</t>
  </si>
  <si>
    <t>DE LOS SANTOS LEBRON</t>
  </si>
  <si>
    <t>F</t>
  </si>
  <si>
    <t>PROMOTORA</t>
  </si>
  <si>
    <t>CARRERA DE YUGAS</t>
  </si>
  <si>
    <t xml:space="preserve">TEMPORAL </t>
  </si>
  <si>
    <t>ADRIAN</t>
  </si>
  <si>
    <t>CALDERON MONTERO</t>
  </si>
  <si>
    <t>M</t>
  </si>
  <si>
    <t>SEGURIDAD</t>
  </si>
  <si>
    <t>OFICINA REGIONAL</t>
  </si>
  <si>
    <t>AGUEDA</t>
  </si>
  <si>
    <t>MEJIA SANCHEZ</t>
  </si>
  <si>
    <t>CONSERJE</t>
  </si>
  <si>
    <t>UNAP EL PRADO</t>
  </si>
  <si>
    <t xml:space="preserve">ALEJANDRO ALEXIS </t>
  </si>
  <si>
    <t>PEÑA LEBRON</t>
  </si>
  <si>
    <t>DIGITADOR  ZONA XI</t>
  </si>
  <si>
    <t>OFICINA LAS MATAS</t>
  </si>
  <si>
    <t>ALEXANDER</t>
  </si>
  <si>
    <t>VALDEZ ALCANTARA</t>
  </si>
  <si>
    <t>VIGILANTE</t>
  </si>
  <si>
    <t>CPN ROSA LA PIEDRA</t>
  </si>
  <si>
    <t>ABRAHAN ROSSO</t>
  </si>
  <si>
    <t>ROSSO DE LA CRUZ</t>
  </si>
  <si>
    <t xml:space="preserve">VILLARPANDO </t>
  </si>
  <si>
    <t>ALEXANDRO ANTONIO</t>
  </si>
  <si>
    <t>MORON PEREZ</t>
  </si>
  <si>
    <t>CPN CARRIZAL</t>
  </si>
  <si>
    <t xml:space="preserve">ALTAGRACIA </t>
  </si>
  <si>
    <t>JIMENEZ SANCHEZ</t>
  </si>
  <si>
    <t>AUXILIAR DE ENFERMERIA</t>
  </si>
  <si>
    <t>CPN LAS PALMAS</t>
  </si>
  <si>
    <t xml:space="preserve">ALTAGRACIA MARIA </t>
  </si>
  <si>
    <t>RAMIREZ</t>
  </si>
  <si>
    <t>DIGITADOR/A</t>
  </si>
  <si>
    <t>GERENCIA DE AREA I</t>
  </si>
  <si>
    <t xml:space="preserve">ALVARO NICOLAS </t>
  </si>
  <si>
    <t>VALDEZ PAULINO</t>
  </si>
  <si>
    <t xml:space="preserve">SISTEMA DE INFORMACION </t>
  </si>
  <si>
    <t>GERENCIA DE AREA III</t>
  </si>
  <si>
    <t>ANA IRDA</t>
  </si>
  <si>
    <t>RAMIREZ VALDEZ</t>
  </si>
  <si>
    <t>SUARE VIRGILIO</t>
  </si>
  <si>
    <t>ALCANTARA DIAZ</t>
  </si>
  <si>
    <t>SUPERVISORA DE AREA AZUA</t>
  </si>
  <si>
    <t xml:space="preserve">ANGELA  </t>
  </si>
  <si>
    <t>OLIVO MONTERO</t>
  </si>
  <si>
    <t>CPN VALLEJUELO</t>
  </si>
  <si>
    <t>ANIBAL</t>
  </si>
  <si>
    <t>PEREZ GARCIA</t>
  </si>
  <si>
    <t>VILLA ESPERANZA</t>
  </si>
  <si>
    <t>ANNY FRANCISCA</t>
  </si>
  <si>
    <t>CESPEDE MATOS</t>
  </si>
  <si>
    <t>ENFERMERA</t>
  </si>
  <si>
    <t>UNAP MONTE GRANDE</t>
  </si>
  <si>
    <t xml:space="preserve">AMANCIO </t>
  </si>
  <si>
    <t>RAMON GARCIA</t>
  </si>
  <si>
    <t>UNAP POTROSO</t>
  </si>
  <si>
    <t xml:space="preserve">ANTONIA ROSANNY </t>
  </si>
  <si>
    <t>AGRAMONTE PUJOLS</t>
  </si>
  <si>
    <t>UNAP ARROYO COLORADOO</t>
  </si>
  <si>
    <t xml:space="preserve">ANTONIO </t>
  </si>
  <si>
    <t xml:space="preserve">DE LOS SANTOS </t>
  </si>
  <si>
    <t>CPN VILLA CORAZON</t>
  </si>
  <si>
    <t>ANYI PAOLA</t>
  </si>
  <si>
    <t>QUEZADA AYBAR</t>
  </si>
  <si>
    <t>DIGITADORA ZONA XII</t>
  </si>
  <si>
    <t>OFICINA EL CERCADO</t>
  </si>
  <si>
    <t>SANTA</t>
  </si>
  <si>
    <t xml:space="preserve">ANGEL BOLIVAR </t>
  </si>
  <si>
    <t xml:space="preserve">RAMIREZ FELIZ </t>
  </si>
  <si>
    <t>CPN MAJAGUAL</t>
  </si>
  <si>
    <t xml:space="preserve">ARIEL </t>
  </si>
  <si>
    <t>MATEO BERIGUETE</t>
  </si>
  <si>
    <t xml:space="preserve">CENTRO CLINICO  DE DIAGNOSTICO </t>
  </si>
  <si>
    <t>ATENAIDA</t>
  </si>
  <si>
    <t>DE LA ROSA JIMENEZ</t>
  </si>
  <si>
    <t>CPN FLORIDA</t>
  </si>
  <si>
    <t xml:space="preserve">AYDA </t>
  </si>
  <si>
    <t>DE LEON VARGAS</t>
  </si>
  <si>
    <t>CPN ANSONIA</t>
  </si>
  <si>
    <t>BERKIS</t>
  </si>
  <si>
    <t>MESA VICENTE</t>
  </si>
  <si>
    <t>CPN CAPULIN</t>
  </si>
  <si>
    <t xml:space="preserve">BERKIS </t>
  </si>
  <si>
    <t>DE LA ROSA GARCIA</t>
  </si>
  <si>
    <t>CPN VILLA ESPERANZA</t>
  </si>
  <si>
    <t>BIENVENIDO</t>
  </si>
  <si>
    <t>ALCANTARA</t>
  </si>
  <si>
    <t>JARDINERO</t>
  </si>
  <si>
    <t>ADAMES MORETA</t>
  </si>
  <si>
    <t>CPN EL LLANO</t>
  </si>
  <si>
    <t xml:space="preserve">BOLIVAR </t>
  </si>
  <si>
    <t>MONTERO  MONTERO</t>
  </si>
  <si>
    <t>SERENO</t>
  </si>
  <si>
    <t>CPN JORGILLO</t>
  </si>
  <si>
    <t>CARLIXTO</t>
  </si>
  <si>
    <t>QUEVEDO BERIGUETE</t>
  </si>
  <si>
    <t>CPN LA RANCHA</t>
  </si>
  <si>
    <t xml:space="preserve">CARLOS </t>
  </si>
  <si>
    <t>PEREZ</t>
  </si>
  <si>
    <t>CPN EL ROSARIO AZUA</t>
  </si>
  <si>
    <t>CARLOS MANUEL</t>
  </si>
  <si>
    <t>RAMIREZ DIAZ</t>
  </si>
  <si>
    <t>CPN TABARA ARRIBA</t>
  </si>
  <si>
    <t xml:space="preserve">CARLOS MANUEL </t>
  </si>
  <si>
    <t>PERALTA CANARIO</t>
  </si>
  <si>
    <t>ENC. SISTEMA DE INFORMACION</t>
  </si>
  <si>
    <t>GERENCIA DE AREA II</t>
  </si>
  <si>
    <t xml:space="preserve">CARMEN </t>
  </si>
  <si>
    <t>RAMIREZ ROMAN</t>
  </si>
  <si>
    <t>CPN VILLA CORAZON DE JESUS</t>
  </si>
  <si>
    <t>CARMITO</t>
  </si>
  <si>
    <t>RODRIGUEZ</t>
  </si>
  <si>
    <t>CPN LA NAVAJA</t>
  </si>
  <si>
    <t>DIAZ PEREZ</t>
  </si>
  <si>
    <t>CPN HIGUERITO</t>
  </si>
  <si>
    <t xml:space="preserve">CELEIDA </t>
  </si>
  <si>
    <t>FERRERA QUEZADA</t>
  </si>
  <si>
    <t>CELIA</t>
  </si>
  <si>
    <t>LEMOS MATEO</t>
  </si>
  <si>
    <t>MEDICO GENERAL</t>
  </si>
  <si>
    <t>CESAR ANTONIO</t>
  </si>
  <si>
    <t>BIDO CASTILLO</t>
  </si>
  <si>
    <t>MENSAJERO ZONA LAS MATAS</t>
  </si>
  <si>
    <t>SUPERVISORA DE AREA SAN JUAN LAS MATAS</t>
  </si>
  <si>
    <t>NILEYDI GABRIELA</t>
  </si>
  <si>
    <t>AGRAMONTE PIÑA</t>
  </si>
  <si>
    <t>DIGITADORA</t>
  </si>
  <si>
    <t>CPN LA FLORIDA</t>
  </si>
  <si>
    <t>CLAUDIO</t>
  </si>
  <si>
    <t>CASTILLO ANGOMAS</t>
  </si>
  <si>
    <t>CPN LA GUAMA</t>
  </si>
  <si>
    <t>UNAP RIO ARRIBA</t>
  </si>
  <si>
    <t xml:space="preserve">RAUL ANTONIO </t>
  </si>
  <si>
    <t>DE OLIO MENDEZ</t>
  </si>
  <si>
    <t>AMIAMA GOMEZ</t>
  </si>
  <si>
    <t xml:space="preserve">CRISTIAN </t>
  </si>
  <si>
    <t>COLON ALCANTARA</t>
  </si>
  <si>
    <t>MENSAJERO</t>
  </si>
  <si>
    <t>GERENCIA DE AREA</t>
  </si>
  <si>
    <t xml:space="preserve">CRISTINO </t>
  </si>
  <si>
    <t>DE LEON PIÑA</t>
  </si>
  <si>
    <t>CPN HINGEÑITO</t>
  </si>
  <si>
    <t>DANIA JACQUELIN</t>
  </si>
  <si>
    <t>BATISTA MENDEZ DE PINEDA</t>
  </si>
  <si>
    <t>SECRETARIA</t>
  </si>
  <si>
    <t xml:space="preserve">CENTRO DIAGNOSTICO AZUA </t>
  </si>
  <si>
    <t xml:space="preserve">JANSEL </t>
  </si>
  <si>
    <t>MATOS</t>
  </si>
  <si>
    <t>ELECTRICISTA</t>
  </si>
  <si>
    <t>DEBORAH</t>
  </si>
  <si>
    <t>MENDEZ DE LA PAZ</t>
  </si>
  <si>
    <t>FRANCISCA MARIA</t>
  </si>
  <si>
    <t>PANIAGUA MATEO</t>
  </si>
  <si>
    <t>CPN MAGUELLAL</t>
  </si>
  <si>
    <t>DEYLER JAVIER</t>
  </si>
  <si>
    <t>FIGUEREO SENCION</t>
  </si>
  <si>
    <t>GERENCIA AREA I</t>
  </si>
  <si>
    <t xml:space="preserve">DOMINGO </t>
  </si>
  <si>
    <t xml:space="preserve">CALDERON ENCARNACION </t>
  </si>
  <si>
    <t>CPNA HATO NUEVO</t>
  </si>
  <si>
    <t>DOMINGO ANTONIO</t>
  </si>
  <si>
    <t>MATEO ROSARIO</t>
  </si>
  <si>
    <t xml:space="preserve">DULCE </t>
  </si>
  <si>
    <t xml:space="preserve">VARGAS </t>
  </si>
  <si>
    <t xml:space="preserve">EDILI ERNESTINA </t>
  </si>
  <si>
    <t>PUJOLS DE LOS SANTOS</t>
  </si>
  <si>
    <t>GERENCIA DE AREA AZUA</t>
  </si>
  <si>
    <t>EDDY RAFAEL</t>
  </si>
  <si>
    <t>BATISTA</t>
  </si>
  <si>
    <t>CENTRO DIAGNOSTICO AZUA</t>
  </si>
  <si>
    <t>ELADIO RAUL</t>
  </si>
  <si>
    <t>SANCHEZ DE LOS SANTOS</t>
  </si>
  <si>
    <t>CPN PRADO COLONIA</t>
  </si>
  <si>
    <t>SIMON</t>
  </si>
  <si>
    <t xml:space="preserve">SENCION MATEO </t>
  </si>
  <si>
    <t xml:space="preserve">CPN VILLA FLORES </t>
  </si>
  <si>
    <t>ELIANNY LISBETH</t>
  </si>
  <si>
    <t>HERRERA VILLEGAS</t>
  </si>
  <si>
    <t>ELIDIO</t>
  </si>
  <si>
    <t>MATEO</t>
  </si>
  <si>
    <t xml:space="preserve">SERENO </t>
  </si>
  <si>
    <t>CPN SABANA MULA</t>
  </si>
  <si>
    <t>ELIZABETH</t>
  </si>
  <si>
    <t>GUZMAN MONTERO</t>
  </si>
  <si>
    <t>CPN EL JOVITO</t>
  </si>
  <si>
    <t xml:space="preserve">ELIZABETH </t>
  </si>
  <si>
    <t>DIAZ DELGADO</t>
  </si>
  <si>
    <t>CPN LOS MONTACITOS</t>
  </si>
  <si>
    <t xml:space="preserve">ELVA </t>
  </si>
  <si>
    <t>SANTOS DELGADO</t>
  </si>
  <si>
    <t>CPN  LA CAÑITA</t>
  </si>
  <si>
    <t>EMILIO</t>
  </si>
  <si>
    <t>GALVA CONTRERAS</t>
  </si>
  <si>
    <t xml:space="preserve">ESPERANZA </t>
  </si>
  <si>
    <t>ENCARNACION PEREZ</t>
  </si>
  <si>
    <t>CPN CORBANO SUR II</t>
  </si>
  <si>
    <t xml:space="preserve">ESTEFANIA </t>
  </si>
  <si>
    <t>NOVA PEREZ</t>
  </si>
  <si>
    <t>CPN PUEBLO VIEJO</t>
  </si>
  <si>
    <t>EUCLIDES</t>
  </si>
  <si>
    <t>LORENZO MORETA</t>
  </si>
  <si>
    <t>CPN LOS JOBOS</t>
  </si>
  <si>
    <t xml:space="preserve">EVELIN </t>
  </si>
  <si>
    <t>SANCHEZ ESTEPAN</t>
  </si>
  <si>
    <t>EVELIN AURELIA</t>
  </si>
  <si>
    <t>DE LOS SANTOS</t>
  </si>
  <si>
    <t>MASAJISTA</t>
  </si>
  <si>
    <t>CENTRO CLINICO DE  DIAGNOSTICO</t>
  </si>
  <si>
    <t xml:space="preserve">FAUSTO </t>
  </si>
  <si>
    <t>GONZALEZ CONTRERAS</t>
  </si>
  <si>
    <t>CPN MIRADOR NORTE</t>
  </si>
  <si>
    <t xml:space="preserve">FELICITO </t>
  </si>
  <si>
    <t>PEREZ BENITEZ</t>
  </si>
  <si>
    <t>CPN LOS JOVILLOS</t>
  </si>
  <si>
    <t>FELIX</t>
  </si>
  <si>
    <t>RAMIREZ RAMIREZ</t>
  </si>
  <si>
    <t>CPN POTROSO</t>
  </si>
  <si>
    <t xml:space="preserve">FELIX MANUEL </t>
  </si>
  <si>
    <t>PEREZ RAMIREZ</t>
  </si>
  <si>
    <t>CPN PALMAR DE OCOA</t>
  </si>
  <si>
    <t xml:space="preserve">FRANCISCO </t>
  </si>
  <si>
    <t>RAMIREZ BAUTISTA</t>
  </si>
  <si>
    <t xml:space="preserve">JARDINERO </t>
  </si>
  <si>
    <t>GREGORI STALIN</t>
  </si>
  <si>
    <t>VALDEZ  DE OLEO</t>
  </si>
  <si>
    <t>GUILLERMO</t>
  </si>
  <si>
    <t>CABRERA RODRIGUEZ</t>
  </si>
  <si>
    <t xml:space="preserve">GURBERT ALEXIS </t>
  </si>
  <si>
    <t>DE LEON MEDINA</t>
  </si>
  <si>
    <t>CHOFER</t>
  </si>
  <si>
    <t>GERENCIA AREA II</t>
  </si>
  <si>
    <t>GUSTAVO ROBERT</t>
  </si>
  <si>
    <t>PIÑA CORDERO</t>
  </si>
  <si>
    <t>ENCARGADO DE SEGURIDAD</t>
  </si>
  <si>
    <t>INOCENCIO</t>
  </si>
  <si>
    <t>MONTERO SANCHEZ</t>
  </si>
  <si>
    <t>CPN CORBANO NORTE</t>
  </si>
  <si>
    <t>ISIDRO</t>
  </si>
  <si>
    <t>SANCHEZ ZARZUELA</t>
  </si>
  <si>
    <t>ISIDRO ENRIQUE</t>
  </si>
  <si>
    <t>FIGUEREO</t>
  </si>
  <si>
    <t>IVELIS</t>
  </si>
  <si>
    <t>FIGUEREO RAMIREZ</t>
  </si>
  <si>
    <t>JEISON ISAC</t>
  </si>
  <si>
    <t>AYBAR DE LA ROSA</t>
  </si>
  <si>
    <t xml:space="preserve">DIGITADOR </t>
  </si>
  <si>
    <t>02/092021</t>
  </si>
  <si>
    <t xml:space="preserve">JEOVANNY </t>
  </si>
  <si>
    <t>MARTINEZ GALVAN</t>
  </si>
  <si>
    <t>CPN LOS BANCOS</t>
  </si>
  <si>
    <t>JHOCELIN ARELIS</t>
  </si>
  <si>
    <t>SUERO</t>
  </si>
  <si>
    <t>CPN LAS  LAGUNAS</t>
  </si>
  <si>
    <t xml:space="preserve">JORGE LUIS </t>
  </si>
  <si>
    <t>FIGUEREO DIAZ</t>
  </si>
  <si>
    <t>CPN LAS DELICIAS</t>
  </si>
  <si>
    <t>JOSE</t>
  </si>
  <si>
    <t>LAZALA ORTEGA</t>
  </si>
  <si>
    <t>CPN VILLA LIBERACION</t>
  </si>
  <si>
    <t>JOSE ANTONIO</t>
  </si>
  <si>
    <t>DE LA ROSA POLANCO</t>
  </si>
  <si>
    <t>GERENCIA AREA III</t>
  </si>
  <si>
    <t>JOSE JOAQUIN</t>
  </si>
  <si>
    <t>GUERRERO ROSSO</t>
  </si>
  <si>
    <t xml:space="preserve">VIGILANTE </t>
  </si>
  <si>
    <t xml:space="preserve"> CPN LAS LOMAS</t>
  </si>
  <si>
    <t>JOSEIDA</t>
  </si>
  <si>
    <t>GALVA MATEO</t>
  </si>
  <si>
    <t xml:space="preserve">JUAN </t>
  </si>
  <si>
    <t>GARCIA ADAMES</t>
  </si>
  <si>
    <t>VENTURA</t>
  </si>
  <si>
    <t>COPN ANZONIA</t>
  </si>
  <si>
    <t>JUAN PABLO</t>
  </si>
  <si>
    <t>DE LA ROSA DECENA</t>
  </si>
  <si>
    <t>UNAP LOS GRINGOS</t>
  </si>
  <si>
    <t>JUANA</t>
  </si>
  <si>
    <t>CONTRERAS ROSARIO</t>
  </si>
  <si>
    <t xml:space="preserve">JUDITH VIOLA ALBERTA </t>
  </si>
  <si>
    <t>ISAAC BENJAMIN</t>
  </si>
  <si>
    <t>MEDICO ASISTENTE</t>
  </si>
  <si>
    <t>UNAP VILLA OCOA-AZUA</t>
  </si>
  <si>
    <t xml:space="preserve">JULIO </t>
  </si>
  <si>
    <t xml:space="preserve">LORENZO PEREZ </t>
  </si>
  <si>
    <t>CPN EL HOYO</t>
  </si>
  <si>
    <t>JULIO CESAR</t>
  </si>
  <si>
    <t>ENCARNACION GARCIA</t>
  </si>
  <si>
    <t>ENCARGADO DE REDES SOCIALES</t>
  </si>
  <si>
    <t>KAREN NABIT</t>
  </si>
  <si>
    <t>LORENZO PEREZ</t>
  </si>
  <si>
    <t>ANALISTA DE REVISION DE CUENTA</t>
  </si>
  <si>
    <t xml:space="preserve">KARLA GABRIELA </t>
  </si>
  <si>
    <t>MENDEZ PEREZ</t>
  </si>
  <si>
    <t>LEIDI</t>
  </si>
  <si>
    <t>LEBRON AQUINO</t>
  </si>
  <si>
    <t>CHOFER DE MOTO AMBULANCIA</t>
  </si>
  <si>
    <t>CHOFFER MOTO AMBULANCIA</t>
  </si>
  <si>
    <t>LIZ EDWANNY</t>
  </si>
  <si>
    <t>MARTINEZ MENDEZ</t>
  </si>
  <si>
    <t>DIGITADOR</t>
  </si>
  <si>
    <t>LORENZO</t>
  </si>
  <si>
    <t>LUCIANO</t>
  </si>
  <si>
    <t xml:space="preserve">UNAP SANTA ANA </t>
  </si>
  <si>
    <t>KENIA ISABEL</t>
  </si>
  <si>
    <t>DICENT VALDEZ</t>
  </si>
  <si>
    <t>CPN RINCONCITO</t>
  </si>
  <si>
    <t xml:space="preserve">DIAMELY </t>
  </si>
  <si>
    <t xml:space="preserve">CABRERA </t>
  </si>
  <si>
    <t xml:space="preserve">CPN MACASIAS </t>
  </si>
  <si>
    <t>LUIS</t>
  </si>
  <si>
    <t xml:space="preserve">IBERT ENCARNACION </t>
  </si>
  <si>
    <t>CPN LOS TRANSFORMADORES</t>
  </si>
  <si>
    <t>LUIS EMILIO</t>
  </si>
  <si>
    <t>RODRIGUEZ DOTEL</t>
  </si>
  <si>
    <t>CORBANO SUR II</t>
  </si>
  <si>
    <t xml:space="preserve">LUIS MANUEL </t>
  </si>
  <si>
    <t>AQUINO OGANDO</t>
  </si>
  <si>
    <t>CPN LA COLONIA</t>
  </si>
  <si>
    <t>LULUPE</t>
  </si>
  <si>
    <t>GARCIA MERAN</t>
  </si>
  <si>
    <t>MANUEL ANTONIO</t>
  </si>
  <si>
    <t>FIGUEREO PEREZ</t>
  </si>
  <si>
    <t>CPN PINZON</t>
  </si>
  <si>
    <t xml:space="preserve">MANUEL ANTONIO </t>
  </si>
  <si>
    <t xml:space="preserve">GARCIA </t>
  </si>
  <si>
    <t>PROMOTOR/A</t>
  </si>
  <si>
    <t>UNAP CORBANO  SUR III</t>
  </si>
  <si>
    <t>MENDEZ</t>
  </si>
  <si>
    <t>CPN LAS YAYAS II</t>
  </si>
  <si>
    <t>MANUEL CRISTOBAL</t>
  </si>
  <si>
    <t>CASTRO</t>
  </si>
  <si>
    <t>SUPERVISOR MALARIA</t>
  </si>
  <si>
    <t>MANUEL ERNESTO</t>
  </si>
  <si>
    <t>SANCHEZ GUERRERO</t>
  </si>
  <si>
    <t>ALMACEN REGIONAL</t>
  </si>
  <si>
    <t xml:space="preserve">MANUEL VICTOR </t>
  </si>
  <si>
    <t>UNAP PROYECTO 4</t>
  </si>
  <si>
    <t>MANUELITO</t>
  </si>
  <si>
    <t>CABRERA ADAMES</t>
  </si>
  <si>
    <t>CPN MACASIA</t>
  </si>
  <si>
    <t xml:space="preserve">MARCIA </t>
  </si>
  <si>
    <t>GARCIA LORENZO</t>
  </si>
  <si>
    <t>CPN EL NARANJO</t>
  </si>
  <si>
    <t>MARCIANO</t>
  </si>
  <si>
    <t>SANCHEZ</t>
  </si>
  <si>
    <t xml:space="preserve">MARGARITA </t>
  </si>
  <si>
    <t>DELGADO CARABALLO</t>
  </si>
  <si>
    <t>CPN LOS RIOS</t>
  </si>
  <si>
    <t>OGANDO TAVERAS</t>
  </si>
  <si>
    <t>CPN CORBANO SUR</t>
  </si>
  <si>
    <t xml:space="preserve">MARIELIS </t>
  </si>
  <si>
    <t>PINEDA RAMIREZ</t>
  </si>
  <si>
    <t xml:space="preserve">MARI </t>
  </si>
  <si>
    <t>VALDEZ VALDEZ</t>
  </si>
  <si>
    <t>CPN MATAYAYA</t>
  </si>
  <si>
    <t xml:space="preserve">MARIA </t>
  </si>
  <si>
    <t>MENDEZ MORILLO</t>
  </si>
  <si>
    <t>CPN BATISTA</t>
  </si>
  <si>
    <t>BELTRE VARGAS</t>
  </si>
  <si>
    <t>CPN FINCA 6</t>
  </si>
  <si>
    <t>MARIA  MERCEDES</t>
  </si>
  <si>
    <t>MENDEZ VASQUEZ</t>
  </si>
  <si>
    <t>MARIA ALTAGRACIA</t>
  </si>
  <si>
    <t>VALENZUELA CUSTODIO</t>
  </si>
  <si>
    <t>UNAP GUAYABAL</t>
  </si>
  <si>
    <t>DE LEON</t>
  </si>
  <si>
    <t>MARIA ESTHEL</t>
  </si>
  <si>
    <t>VALDEZ DE LOS SANTOS</t>
  </si>
  <si>
    <t>OFICINA REGIONAL ELIAS PIÑA</t>
  </si>
  <si>
    <t xml:space="preserve">MARIA LUCIA </t>
  </si>
  <si>
    <t>RAMON ECHAVARRIA</t>
  </si>
  <si>
    <t>MARIA YELITZA</t>
  </si>
  <si>
    <t>MATOS BATISTA</t>
  </si>
  <si>
    <t>LOS PARCELEROS</t>
  </si>
  <si>
    <t>MARIANA</t>
  </si>
  <si>
    <t xml:space="preserve">MARIANELA </t>
  </si>
  <si>
    <t>MORETA DE LOS SANTOS</t>
  </si>
  <si>
    <t>SUPERVISORA DE AREA SAN JUAN</t>
  </si>
  <si>
    <t>MARICELA</t>
  </si>
  <si>
    <t>ADAMES GUERRERO</t>
  </si>
  <si>
    <t>POMOTORA</t>
  </si>
  <si>
    <t xml:space="preserve">MARINO </t>
  </si>
  <si>
    <t>BAUTISTA PANIAGUA</t>
  </si>
  <si>
    <t>MONTERO</t>
  </si>
  <si>
    <t xml:space="preserve">MARITZA </t>
  </si>
  <si>
    <t>SUERO GARCIA</t>
  </si>
  <si>
    <t>CPN EL INGEÑITO</t>
  </si>
  <si>
    <t xml:space="preserve">MARTIN </t>
  </si>
  <si>
    <t>PANIAGUA POLANCO</t>
  </si>
  <si>
    <t>CPN GUANITO ELIAS PIÑA</t>
  </si>
  <si>
    <t>MAXIMO</t>
  </si>
  <si>
    <t>OGANDO</t>
  </si>
  <si>
    <t>UNAP QUIJADA QUIETA</t>
  </si>
  <si>
    <t xml:space="preserve">MERCEDITA </t>
  </si>
  <si>
    <t>CESPEDES</t>
  </si>
  <si>
    <t>UNAP GANADERO</t>
  </si>
  <si>
    <t>MICHAEL RAUL</t>
  </si>
  <si>
    <t>JIMENEZ AGRAMONTE</t>
  </si>
  <si>
    <t>MICHEL PAOLA</t>
  </si>
  <si>
    <t xml:space="preserve">CPN LAS ZANJAS </t>
  </si>
  <si>
    <t>MIGUEL ANGEL</t>
  </si>
  <si>
    <t>UNAP SABANA LARGA</t>
  </si>
  <si>
    <t>YOSEIDY ALBERTINA</t>
  </si>
  <si>
    <t>RAMIREZ BELTRE</t>
  </si>
  <si>
    <t>CPN LOS PARCELEROS</t>
  </si>
  <si>
    <t>MODESTO ANTONIO</t>
  </si>
  <si>
    <t>NICOLAS</t>
  </si>
  <si>
    <t>RODRIGUEZ CUEVAS</t>
  </si>
  <si>
    <t>CPN GUANITO</t>
  </si>
  <si>
    <t xml:space="preserve">NIDIA KATHERINE </t>
  </si>
  <si>
    <t>MARTINEZ COMAS</t>
  </si>
  <si>
    <t>NORMA LUISA</t>
  </si>
  <si>
    <t>ZAYAS</t>
  </si>
  <si>
    <t>CPN LAS BARIAS</t>
  </si>
  <si>
    <t xml:space="preserve">ODANNYS MIRELYS </t>
  </si>
  <si>
    <t>PEREZ MENDEZ</t>
  </si>
  <si>
    <t xml:space="preserve">LA CUCHILLA </t>
  </si>
  <si>
    <t>OVIDIO</t>
  </si>
  <si>
    <t>CONTRERA PEREZ</t>
  </si>
  <si>
    <t>CPN PEDRO SANTANA</t>
  </si>
  <si>
    <t xml:space="preserve">PASCUAL </t>
  </si>
  <si>
    <t>CPN-CACHEO</t>
  </si>
  <si>
    <t xml:space="preserve">PEDRO </t>
  </si>
  <si>
    <t xml:space="preserve">LEONARDO AMADOR </t>
  </si>
  <si>
    <t xml:space="preserve">AUX. DE ENFERMERIA </t>
  </si>
  <si>
    <t>UNAP EL HIGUERO-AZUA</t>
  </si>
  <si>
    <t>PEDRO ANTONIO</t>
  </si>
  <si>
    <t>JIMENEZ FERNANDEZ</t>
  </si>
  <si>
    <t>CPN VILLA OCOA</t>
  </si>
  <si>
    <t>PEDRO PABLO</t>
  </si>
  <si>
    <t>SANTANA</t>
  </si>
  <si>
    <t>RAFAEL</t>
  </si>
  <si>
    <t>RODRIGUEZ DE LOS SANTOS</t>
  </si>
  <si>
    <t xml:space="preserve">RAFAEL DANILO </t>
  </si>
  <si>
    <t>CPN HATILLO</t>
  </si>
  <si>
    <t>RAMONA</t>
  </si>
  <si>
    <t>BENITEZ BAEZ DE HERNANDEZ</t>
  </si>
  <si>
    <t>GERENCIA DE AREA ELIAS PIÑA</t>
  </si>
  <si>
    <t xml:space="preserve">RENE </t>
  </si>
  <si>
    <t>DELGADO DELGADO</t>
  </si>
  <si>
    <t xml:space="preserve">RICARDO </t>
  </si>
  <si>
    <t>ALCANTARA ALCANTARA</t>
  </si>
  <si>
    <t>ROBERTO</t>
  </si>
  <si>
    <t>UBRI BERIGUETE</t>
  </si>
  <si>
    <t xml:space="preserve">ROBERTO </t>
  </si>
  <si>
    <t>ROA JIMENEZ</t>
  </si>
  <si>
    <t>CPN LA ESTANCIA</t>
  </si>
  <si>
    <t xml:space="preserve">ROMILIO </t>
  </si>
  <si>
    <t>LEBRON ENCARNACION</t>
  </si>
  <si>
    <t>UNAP HATO NUEVO</t>
  </si>
  <si>
    <t xml:space="preserve">ROSA ERMINIA </t>
  </si>
  <si>
    <t>CPN LOS NEGROS</t>
  </si>
  <si>
    <t xml:space="preserve">ROSENDO </t>
  </si>
  <si>
    <t>BELTRE</t>
  </si>
  <si>
    <t>Cpn Barrera</t>
  </si>
  <si>
    <t>ROSILY MARIA</t>
  </si>
  <si>
    <t>RUTH ESTHER</t>
  </si>
  <si>
    <t>VILLA CARMEN</t>
  </si>
  <si>
    <t xml:space="preserve">SABIESKY  GRISSEL </t>
  </si>
  <si>
    <t>ROSARIO FIGUEREO</t>
  </si>
  <si>
    <t>SUPERVISORA DE AREA ELIAS PIÑA</t>
  </si>
  <si>
    <t xml:space="preserve">SALVADOR </t>
  </si>
  <si>
    <t>Garcia</t>
  </si>
  <si>
    <t>Chofer de Moto Ambulancia</t>
  </si>
  <si>
    <t>Potroso</t>
  </si>
  <si>
    <t xml:space="preserve">SAMUEL </t>
  </si>
  <si>
    <t>DE LA ROSA VALDEZ</t>
  </si>
  <si>
    <t>GERENCIA DE AREA III ELIAS PIÑA</t>
  </si>
  <si>
    <t>ROSSO ROSSO</t>
  </si>
  <si>
    <t>CPN VILLAPANDO</t>
  </si>
  <si>
    <t>SANTIAGO</t>
  </si>
  <si>
    <t>ROSARIO ROSSO</t>
  </si>
  <si>
    <t xml:space="preserve">SANTO </t>
  </si>
  <si>
    <t>FELIZ MENDEZ</t>
  </si>
  <si>
    <t>CPN EL ROSARIO</t>
  </si>
  <si>
    <t>SANTO PABLO</t>
  </si>
  <si>
    <t>MEJIA</t>
  </si>
  <si>
    <t xml:space="preserve">SERGIDO </t>
  </si>
  <si>
    <t xml:space="preserve">PANIAGUA DE LOS SANTOS </t>
  </si>
  <si>
    <t xml:space="preserve">SUPERVISOR/A DE PROMOTORES </t>
  </si>
  <si>
    <t>UNAP DE MACASIAS- ELIAS PIÑA</t>
  </si>
  <si>
    <t>ALMACEN DE MEDICAMENTOS</t>
  </si>
  <si>
    <t xml:space="preserve">YENICELYS </t>
  </si>
  <si>
    <t>VALDEZ LEBRON</t>
  </si>
  <si>
    <t xml:space="preserve">YAFREISY ANGELINA </t>
  </si>
  <si>
    <t>NAVARRO CIPRIAN</t>
  </si>
  <si>
    <t xml:space="preserve">YOLANDA </t>
  </si>
  <si>
    <t xml:space="preserve">CPN HIGUERITO </t>
  </si>
  <si>
    <t>BAUTISTA SAINTICY</t>
  </si>
  <si>
    <t>YONY</t>
  </si>
  <si>
    <t>CONTRERAS RAMIREZ</t>
  </si>
  <si>
    <t>YUL STARLIN</t>
  </si>
  <si>
    <t>OVIEDO GUERRERO</t>
  </si>
  <si>
    <t xml:space="preserve">YUVERES </t>
  </si>
  <si>
    <t>ENCARNACION JIMENEZ</t>
  </si>
  <si>
    <t>CPN SABANA LARGA</t>
  </si>
  <si>
    <t>ZENAIDA</t>
  </si>
  <si>
    <t>TORRES</t>
  </si>
  <si>
    <t>UNAP CORBANO NORTE</t>
  </si>
  <si>
    <t>DIONIS ALEXANDER</t>
  </si>
  <si>
    <t>TAVERAS TEJEDA</t>
  </si>
  <si>
    <t>AULXILIAR DE ALMACEN</t>
  </si>
  <si>
    <t>LEONIDO</t>
  </si>
  <si>
    <t>MORILLO</t>
  </si>
  <si>
    <t>CPN SAN FRANCISCO</t>
  </si>
  <si>
    <t xml:space="preserve">GERINELDO </t>
  </si>
  <si>
    <t>ADAMES ARIAS</t>
  </si>
  <si>
    <t xml:space="preserve">SUPERVISORA DE AREA </t>
  </si>
  <si>
    <t>NOELIA</t>
  </si>
  <si>
    <t>PERDOMO ROSADO</t>
  </si>
  <si>
    <t>CPN HATO NUEVO</t>
  </si>
  <si>
    <t xml:space="preserve">TOTAL </t>
  </si>
  <si>
    <t>Preparado por:</t>
  </si>
  <si>
    <t>_________________________________</t>
  </si>
  <si>
    <t>Autorizado por:</t>
  </si>
  <si>
    <t>____________________________________</t>
  </si>
  <si>
    <t xml:space="preserve">Lic. Beata Ibert Casilla </t>
  </si>
  <si>
    <t xml:space="preserve"> Dr.Cesar Benzan Quiterio </t>
  </si>
  <si>
    <t>ENCARGADA DE RRHH</t>
  </si>
  <si>
    <t>DIRECTOR REGIONAL DE SALUD EL VALLE</t>
  </si>
  <si>
    <t>Revisado Por:</t>
  </si>
  <si>
    <t>___________________________________</t>
  </si>
  <si>
    <t>Aprobado</t>
  </si>
  <si>
    <t>__________________________________</t>
  </si>
  <si>
    <t>.</t>
  </si>
  <si>
    <t>Lic.Juan De Los Santos</t>
  </si>
  <si>
    <t xml:space="preserve">ENCARGADA FINANCIERO, SRS VI, EL VALLE </t>
  </si>
  <si>
    <t>ADMINISTRADOR</t>
  </si>
  <si>
    <t>ADAMS SULLIVAN</t>
  </si>
  <si>
    <t>MEJIA VARGAS</t>
  </si>
  <si>
    <t>MENSAJERO EXTERNO</t>
  </si>
  <si>
    <t xml:space="preserve">SIMON BOLIVAR </t>
  </si>
  <si>
    <t>PINEDA MATEO</t>
  </si>
  <si>
    <t>ALVIERY ALEXANDER</t>
  </si>
  <si>
    <t>AQUINO  ADAMES</t>
  </si>
  <si>
    <t>Lic. Karen Nabit Lorenzo Perez</t>
  </si>
  <si>
    <t>ALTAGRACIA  MERCEDES</t>
  </si>
  <si>
    <t>PEREZ PEREZ</t>
  </si>
  <si>
    <t xml:space="preserve">ROSAURA </t>
  </si>
  <si>
    <t>CABRERA TERRERO</t>
  </si>
  <si>
    <t xml:space="preserve"> SOLIS FIGUEREO</t>
  </si>
  <si>
    <t>SECRETARIA ODONTOLOGIA</t>
  </si>
  <si>
    <t>ANA CRISTINA</t>
  </si>
  <si>
    <t xml:space="preserve">MORILLO ENCARNACION </t>
  </si>
  <si>
    <t xml:space="preserve">ANA JOAQUINA </t>
  </si>
  <si>
    <t xml:space="preserve">RAMIREZ SOLIS </t>
  </si>
  <si>
    <t>ANDREA PAOLA</t>
  </si>
  <si>
    <t>OCTUBRE</t>
  </si>
  <si>
    <t>ISABEL ALEJANDRA</t>
  </si>
  <si>
    <t>ROSARIO TAVERAS</t>
  </si>
  <si>
    <t>ANALISTA DE COMPRAS</t>
  </si>
  <si>
    <t xml:space="preserve">ANNY ELIZABETH </t>
  </si>
  <si>
    <t>MONTILLA MORA</t>
  </si>
  <si>
    <t>ANALISTA FINANCIERO</t>
  </si>
  <si>
    <t xml:space="preserve">ARLENY </t>
  </si>
  <si>
    <t>MADE DIAZ</t>
  </si>
  <si>
    <t>BIONALISTA</t>
  </si>
  <si>
    <t xml:space="preserve">CENTRO DIAGNOSTICO SAN JUAN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</si>
</sst>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;@"/>
    <numFmt numFmtId="165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Calibri"/>
      <family val="2"/>
      <scheme val="minor"/>
    </font>
    <font>
      <sz val="12"/>
      <name val="Tahoma"/>
      <family val="2"/>
    </font>
    <font>
      <sz val="12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i/>
      <sz val="12"/>
      <name val="Times New Roman"/>
      <family val="1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10" fontId="4" fillId="3" borderId="6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6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14" fontId="6" fillId="3" borderId="6" xfId="0" applyNumberFormat="1" applyFont="1" applyFill="1" applyBorder="1"/>
    <xf numFmtId="44" fontId="7" fillId="0" borderId="6" xfId="2" applyFont="1" applyBorder="1" applyAlignment="1" applyProtection="1">
      <alignment vertical="center"/>
      <protection locked="0"/>
    </xf>
    <xf numFmtId="164" fontId="8" fillId="3" borderId="6" xfId="0" applyNumberFormat="1" applyFont="1" applyFill="1" applyBorder="1" applyAlignment="1">
      <alignment horizontal="right" vertical="center" wrapText="1"/>
    </xf>
    <xf numFmtId="0" fontId="0" fillId="0" borderId="6" xfId="0" applyBorder="1"/>
    <xf numFmtId="165" fontId="6" fillId="3" borderId="6" xfId="0" applyNumberFormat="1" applyFont="1" applyFill="1" applyBorder="1" applyAlignment="1">
      <alignment horizontal="right"/>
    </xf>
    <xf numFmtId="4" fontId="0" fillId="0" borderId="6" xfId="0" applyNumberFormat="1" applyBorder="1" applyAlignment="1">
      <alignment wrapText="1"/>
    </xf>
    <xf numFmtId="0" fontId="0" fillId="0" borderId="6" xfId="0" applyBorder="1" applyAlignment="1">
      <alignment wrapText="1"/>
    </xf>
    <xf numFmtId="14" fontId="9" fillId="3" borderId="6" xfId="0" applyNumberFormat="1" applyFont="1" applyFill="1" applyBorder="1" applyAlignment="1">
      <alignment wrapText="1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6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right" wrapText="1"/>
    </xf>
    <xf numFmtId="0" fontId="0" fillId="3" borderId="0" xfId="0" applyFill="1"/>
    <xf numFmtId="0" fontId="0" fillId="0" borderId="7" xfId="0" applyBorder="1" applyAlignment="1" applyProtection="1">
      <alignment vertical="center" wrapText="1"/>
      <protection locked="0"/>
    </xf>
    <xf numFmtId="0" fontId="11" fillId="3" borderId="0" xfId="3" applyFont="1" applyFill="1" applyAlignment="1">
      <alignment horizontal="right"/>
    </xf>
    <xf numFmtId="0" fontId="12" fillId="3" borderId="0" xfId="3" applyFont="1" applyFill="1"/>
    <xf numFmtId="0" fontId="11" fillId="3" borderId="0" xfId="3" applyFont="1" applyFill="1" applyAlignment="1">
      <alignment wrapText="1"/>
    </xf>
    <xf numFmtId="0" fontId="13" fillId="3" borderId="0" xfId="3" applyFont="1" applyFill="1" applyAlignment="1">
      <alignment horizontal="center" vertical="top" wrapText="1"/>
    </xf>
    <xf numFmtId="0" fontId="14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0" fillId="0" borderId="0" xfId="0" applyAlignment="1">
      <alignment horizontal="right"/>
    </xf>
    <xf numFmtId="0" fontId="11" fillId="3" borderId="0" xfId="3" applyFont="1" applyFill="1" applyAlignment="1">
      <alignment horizontal="center"/>
    </xf>
    <xf numFmtId="0" fontId="11" fillId="3" borderId="0" xfId="3" quotePrefix="1" applyFont="1" applyFill="1" applyAlignment="1">
      <alignment horizontal="center"/>
    </xf>
    <xf numFmtId="0" fontId="16" fillId="0" borderId="0" xfId="3" applyFont="1" applyAlignment="1">
      <alignment vertical="top" wrapText="1"/>
    </xf>
    <xf numFmtId="0" fontId="13" fillId="0" borderId="0" xfId="3" applyFont="1" applyAlignment="1">
      <alignment vertical="top" wrapText="1"/>
    </xf>
    <xf numFmtId="0" fontId="0" fillId="0" borderId="12" xfId="0" applyBorder="1" applyAlignment="1" applyProtection="1">
      <alignment wrapText="1"/>
      <protection locked="0"/>
    </xf>
    <xf numFmtId="44" fontId="7" fillId="0" borderId="12" xfId="2" applyFont="1" applyBorder="1" applyAlignment="1" applyProtection="1">
      <alignment vertical="center"/>
      <protection locked="0"/>
    </xf>
    <xf numFmtId="44" fontId="10" fillId="0" borderId="12" xfId="2" applyFont="1" applyBorder="1" applyAlignment="1" applyProtection="1">
      <alignment vertical="center"/>
      <protection locked="0"/>
    </xf>
    <xf numFmtId="44" fontId="7" fillId="3" borderId="6" xfId="2" applyFont="1" applyFill="1" applyBorder="1" applyAlignment="1" applyProtection="1">
      <alignment vertical="center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44" fontId="0" fillId="0" borderId="6" xfId="2" applyFont="1" applyBorder="1" applyAlignment="1">
      <alignment horizontal="center" vertical="center"/>
    </xf>
    <xf numFmtId="44" fontId="7" fillId="0" borderId="0" xfId="2" applyFont="1" applyBorder="1" applyAlignment="1" applyProtection="1">
      <alignment vertical="center"/>
      <protection locked="0"/>
    </xf>
    <xf numFmtId="4" fontId="0" fillId="0" borderId="6" xfId="0" applyNumberForma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14" fillId="0" borderId="0" xfId="3" applyFont="1" applyAlignment="1">
      <alignment horizontal="center" vertical="top" wrapText="1"/>
    </xf>
    <xf numFmtId="0" fontId="13" fillId="0" borderId="0" xfId="3" applyFont="1" applyAlignment="1">
      <alignment horizontal="center" vertical="top" wrapText="1"/>
    </xf>
    <xf numFmtId="0" fontId="16" fillId="0" borderId="0" xfId="3" applyFont="1" applyAlignment="1">
      <alignment horizontal="center" vertical="top" wrapText="1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</cellXfs>
  <cellStyles count="4">
    <cellStyle name="Millares" xfId="1" builtinId="3"/>
    <cellStyle name="Moneda" xfId="2" builtinId="4"/>
    <cellStyle name="Normal" xfId="0" builtinId="0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822325</xdr:colOff>
      <xdr:row>3</xdr:row>
      <xdr:rowOff>315552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C1FFF7-3243-49F0-AF59-F9AB950A2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314450" cy="9346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tilla%20de%20Reporte%20de%20Nomina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 INTERNA"/>
      <sheetName val="Hoja2"/>
    </sheetNames>
    <sheetDataSet>
      <sheetData sheetId="0"/>
      <sheetData sheetId="1">
        <row r="4">
          <cell r="B4" t="str">
            <v>M</v>
          </cell>
          <cell r="C4" t="str">
            <v>REGION 0</v>
          </cell>
          <cell r="D4" t="str">
            <v>Reg_0</v>
          </cell>
          <cell r="K4" t="str">
            <v>ENERO</v>
          </cell>
        </row>
        <row r="5">
          <cell r="B5" t="str">
            <v>F</v>
          </cell>
          <cell r="C5" t="str">
            <v>REGION 1</v>
          </cell>
          <cell r="D5" t="str">
            <v>Reg_1</v>
          </cell>
          <cell r="K5" t="str">
            <v>FEBRERO</v>
          </cell>
        </row>
        <row r="6">
          <cell r="C6" t="str">
            <v>REGION 2</v>
          </cell>
          <cell r="D6" t="str">
            <v>Reg_2</v>
          </cell>
          <cell r="K6" t="str">
            <v>MARZO</v>
          </cell>
        </row>
        <row r="7">
          <cell r="C7" t="str">
            <v>REGION 3</v>
          </cell>
          <cell r="D7" t="str">
            <v>Reg_3</v>
          </cell>
          <cell r="K7" t="str">
            <v>ABRIL</v>
          </cell>
        </row>
        <row r="8">
          <cell r="C8" t="str">
            <v>REGION 4</v>
          </cell>
          <cell r="D8" t="str">
            <v>Reg_4</v>
          </cell>
          <cell r="K8" t="str">
            <v>MAYO</v>
          </cell>
        </row>
        <row r="9">
          <cell r="C9" t="str">
            <v>REGION 5</v>
          </cell>
          <cell r="D9" t="str">
            <v>Reg_5</v>
          </cell>
          <cell r="K9" t="str">
            <v>JUNIO</v>
          </cell>
        </row>
        <row r="10">
          <cell r="C10" t="str">
            <v>REGION 6</v>
          </cell>
          <cell r="D10" t="str">
            <v>Reg_6</v>
          </cell>
          <cell r="K10" t="str">
            <v>JULIO</v>
          </cell>
        </row>
        <row r="11">
          <cell r="C11" t="str">
            <v>REGION 7</v>
          </cell>
          <cell r="D11" t="str">
            <v>Reg_7</v>
          </cell>
          <cell r="K11" t="str">
            <v>AGOSTO</v>
          </cell>
        </row>
        <row r="12">
          <cell r="C12" t="str">
            <v>REGION 8</v>
          </cell>
          <cell r="D12" t="str">
            <v>Reg_8</v>
          </cell>
          <cell r="K12" t="str">
            <v>SEPTIEMBRE</v>
          </cell>
        </row>
        <row r="13">
          <cell r="K13" t="str">
            <v>OCTUBRE</v>
          </cell>
        </row>
        <row r="14">
          <cell r="K14" t="str">
            <v>NOVIEMBRE</v>
          </cell>
        </row>
        <row r="15">
          <cell r="K15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A209"/>
  <sheetViews>
    <sheetView tabSelected="1" zoomScaleNormal="100" workbookViewId="0">
      <selection activeCell="F9" sqref="F9"/>
    </sheetView>
  </sheetViews>
  <sheetFormatPr baseColWidth="10" defaultRowHeight="15" x14ac:dyDescent="0.25"/>
  <cols>
    <col min="1" max="1" width="8.28515625" customWidth="1"/>
    <col min="2" max="2" width="20.85546875" customWidth="1"/>
    <col min="3" max="3" width="22.140625" style="24" customWidth="1"/>
    <col min="5" max="5" width="26.7109375" style="24" customWidth="1"/>
    <col min="6" max="6" width="32.42578125" style="24" customWidth="1"/>
    <col min="7" max="7" width="14.7109375" customWidth="1"/>
    <col min="8" max="8" width="13.5703125" customWidth="1"/>
    <col min="9" max="9" width="14.28515625" customWidth="1"/>
    <col min="10" max="10" width="14.5703125" customWidth="1"/>
    <col min="15" max="15" width="15.5703125" customWidth="1"/>
  </cols>
  <sheetData>
    <row r="1" spans="1:15" ht="18.75" x14ac:dyDescent="0.3">
      <c r="A1" s="6"/>
      <c r="B1" s="7"/>
      <c r="C1" s="55" t="s">
        <v>15</v>
      </c>
      <c r="D1" s="55"/>
      <c r="E1" s="55"/>
      <c r="F1" s="55"/>
      <c r="G1" s="55"/>
      <c r="H1" s="7"/>
      <c r="I1" s="7"/>
      <c r="J1" s="7"/>
      <c r="K1" s="7"/>
      <c r="L1" s="7"/>
      <c r="M1" s="7"/>
      <c r="N1" s="7"/>
      <c r="O1" s="7"/>
    </row>
    <row r="2" spans="1:15" x14ac:dyDescent="0.25">
      <c r="A2" s="6"/>
      <c r="B2" s="7"/>
      <c r="C2" s="56" t="s">
        <v>16</v>
      </c>
      <c r="D2" s="56"/>
      <c r="E2" s="56"/>
      <c r="F2" s="56"/>
      <c r="G2" s="56"/>
      <c r="H2" s="7"/>
      <c r="I2" s="7"/>
      <c r="J2" s="7"/>
      <c r="K2" s="7"/>
      <c r="L2" s="7"/>
      <c r="M2" s="7"/>
      <c r="N2" s="7"/>
      <c r="O2" s="7"/>
    </row>
    <row r="3" spans="1:15" x14ac:dyDescent="0.25">
      <c r="A3" s="6"/>
      <c r="B3" s="7"/>
      <c r="E3" s="28"/>
      <c r="K3" s="7"/>
      <c r="L3" s="7"/>
      <c r="M3" s="7"/>
      <c r="N3" s="7"/>
      <c r="O3" s="7"/>
    </row>
    <row r="4" spans="1:15" ht="27" customHeight="1" x14ac:dyDescent="0.25">
      <c r="A4" s="6"/>
      <c r="B4" s="9" t="s">
        <v>17</v>
      </c>
      <c r="C4" s="31" t="s">
        <v>18</v>
      </c>
      <c r="D4" s="10" t="str">
        <f>IFERROR(VLOOKUP(C4,[1]Hoja2!$C$4:$D$12,2,FALSE),"")</f>
        <v>Reg_6</v>
      </c>
      <c r="E4" s="29" t="s">
        <v>19</v>
      </c>
      <c r="F4" s="25" t="s">
        <v>20</v>
      </c>
      <c r="J4" s="7"/>
      <c r="K4" s="7"/>
      <c r="L4" s="7"/>
      <c r="M4" s="7"/>
      <c r="N4" s="7"/>
      <c r="O4" s="7"/>
    </row>
    <row r="5" spans="1:15" ht="16.5" customHeight="1" x14ac:dyDescent="0.25">
      <c r="A5" s="6"/>
      <c r="B5" s="9" t="s">
        <v>21</v>
      </c>
      <c r="C5" s="25">
        <v>2025</v>
      </c>
      <c r="E5" s="29" t="s">
        <v>22</v>
      </c>
      <c r="F5" s="26" t="s">
        <v>572</v>
      </c>
      <c r="J5" s="7"/>
      <c r="K5" s="7"/>
      <c r="L5" s="7"/>
      <c r="M5" s="7"/>
      <c r="N5" s="7"/>
      <c r="O5" s="7"/>
    </row>
    <row r="6" spans="1:15" ht="16.5" thickBot="1" x14ac:dyDescent="0.3">
      <c r="A6" s="6"/>
      <c r="D6" s="6"/>
      <c r="E6" s="27"/>
      <c r="F6" s="27"/>
      <c r="G6" s="7"/>
      <c r="H6" s="7"/>
      <c r="I6" s="7"/>
      <c r="K6" s="8">
        <v>2.87E-2</v>
      </c>
      <c r="M6" s="8">
        <v>3.04E-2</v>
      </c>
    </row>
    <row r="7" spans="1:15" ht="45" x14ac:dyDescent="0.25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3" t="s">
        <v>7</v>
      </c>
      <c r="I7" s="3" t="s">
        <v>8</v>
      </c>
      <c r="J7" s="4" t="s">
        <v>9</v>
      </c>
      <c r="K7" s="2" t="s">
        <v>10</v>
      </c>
      <c r="L7" s="2" t="s">
        <v>11</v>
      </c>
      <c r="M7" s="2" t="s">
        <v>12</v>
      </c>
      <c r="N7" s="2" t="s">
        <v>13</v>
      </c>
      <c r="O7" s="5" t="s">
        <v>14</v>
      </c>
    </row>
    <row r="8" spans="1:15" ht="15.75" x14ac:dyDescent="0.25">
      <c r="A8" s="13">
        <v>1</v>
      </c>
      <c r="B8" s="18" t="s">
        <v>46</v>
      </c>
      <c r="C8" s="21" t="s">
        <v>47</v>
      </c>
      <c r="D8" s="14" t="s">
        <v>31</v>
      </c>
      <c r="E8" s="25" t="s">
        <v>44</v>
      </c>
      <c r="F8" s="21" t="s">
        <v>48</v>
      </c>
      <c r="G8" s="11" t="s">
        <v>28</v>
      </c>
      <c r="H8" s="15">
        <v>45597</v>
      </c>
      <c r="I8" s="15">
        <v>46022</v>
      </c>
      <c r="J8" s="16">
        <v>5000</v>
      </c>
      <c r="K8" s="16"/>
      <c r="L8" s="16"/>
      <c r="M8" s="16"/>
      <c r="N8" s="16"/>
      <c r="O8" s="16">
        <f>J8-N8</f>
        <v>5000</v>
      </c>
    </row>
    <row r="9" spans="1:15" ht="30" x14ac:dyDescent="0.25">
      <c r="A9" s="13">
        <v>2</v>
      </c>
      <c r="B9" s="11" t="s">
        <v>23</v>
      </c>
      <c r="C9" s="25" t="s">
        <v>24</v>
      </c>
      <c r="D9" s="14" t="s">
        <v>25</v>
      </c>
      <c r="E9" s="25" t="s">
        <v>26</v>
      </c>
      <c r="F9" s="25" t="s">
        <v>27</v>
      </c>
      <c r="G9" s="11" t="s">
        <v>28</v>
      </c>
      <c r="H9" s="17">
        <v>44986</v>
      </c>
      <c r="I9" s="15">
        <v>46022</v>
      </c>
      <c r="J9" s="53">
        <v>10000</v>
      </c>
      <c r="K9" s="11"/>
      <c r="L9" s="11"/>
      <c r="M9" s="16"/>
      <c r="N9" s="11"/>
      <c r="O9" s="16">
        <f>J9-N9</f>
        <v>10000</v>
      </c>
    </row>
    <row r="10" spans="1:15" ht="15.75" x14ac:dyDescent="0.25">
      <c r="A10" s="13">
        <v>3</v>
      </c>
      <c r="B10" s="11" t="s">
        <v>553</v>
      </c>
      <c r="C10" s="25" t="s">
        <v>554</v>
      </c>
      <c r="D10" s="14" t="s">
        <v>31</v>
      </c>
      <c r="E10" s="25" t="s">
        <v>555</v>
      </c>
      <c r="F10" s="25" t="s">
        <v>5</v>
      </c>
      <c r="G10" s="11" t="s">
        <v>28</v>
      </c>
      <c r="H10" s="15">
        <v>45778</v>
      </c>
      <c r="I10" s="15">
        <v>46022</v>
      </c>
      <c r="J10" s="20">
        <v>5000</v>
      </c>
      <c r="K10" s="16"/>
      <c r="L10" s="11"/>
      <c r="M10" s="16">
        <f>J10*$K$10</f>
        <v>0</v>
      </c>
      <c r="N10" s="16"/>
      <c r="O10" s="16">
        <f>J10-N10</f>
        <v>5000</v>
      </c>
    </row>
    <row r="11" spans="1:15" ht="15.75" x14ac:dyDescent="0.25">
      <c r="A11" s="13">
        <v>4</v>
      </c>
      <c r="B11" s="11" t="s">
        <v>29</v>
      </c>
      <c r="C11" s="25" t="s">
        <v>30</v>
      </c>
      <c r="D11" s="14" t="s">
        <v>31</v>
      </c>
      <c r="E11" s="25" t="s">
        <v>32</v>
      </c>
      <c r="F11" s="25" t="s">
        <v>33</v>
      </c>
      <c r="G11" s="11" t="s">
        <v>28</v>
      </c>
      <c r="H11" s="17">
        <v>45444</v>
      </c>
      <c r="I11" s="15">
        <v>46022</v>
      </c>
      <c r="J11" s="16">
        <v>5500</v>
      </c>
      <c r="K11" s="11"/>
      <c r="L11" s="11"/>
      <c r="M11" s="16"/>
      <c r="N11" s="11"/>
      <c r="O11" s="16">
        <f>J11-N11</f>
        <v>5500</v>
      </c>
    </row>
    <row r="12" spans="1:15" ht="15.75" x14ac:dyDescent="0.25">
      <c r="A12" s="13">
        <v>5</v>
      </c>
      <c r="B12" s="11" t="s">
        <v>34</v>
      </c>
      <c r="C12" s="25" t="s">
        <v>35</v>
      </c>
      <c r="D12" s="14" t="s">
        <v>25</v>
      </c>
      <c r="E12" s="25" t="s">
        <v>36</v>
      </c>
      <c r="F12" s="25" t="s">
        <v>37</v>
      </c>
      <c r="G12" s="11" t="s">
        <v>28</v>
      </c>
      <c r="H12" s="17">
        <v>42374</v>
      </c>
      <c r="I12" s="15">
        <v>46022</v>
      </c>
      <c r="J12" s="16">
        <v>5000</v>
      </c>
      <c r="K12" s="11">
        <f>J12*$K$6</f>
        <v>143.5</v>
      </c>
      <c r="L12" s="11"/>
      <c r="M12" s="16">
        <f>J12*$M$6</f>
        <v>152</v>
      </c>
      <c r="N12" s="11">
        <f>K12+L12+M12</f>
        <v>295.5</v>
      </c>
      <c r="O12" s="16">
        <f>J12-N12</f>
        <v>4704.5</v>
      </c>
    </row>
    <row r="13" spans="1:15" ht="15.75" x14ac:dyDescent="0.25">
      <c r="A13" s="13">
        <v>6</v>
      </c>
      <c r="B13" s="11" t="s">
        <v>38</v>
      </c>
      <c r="C13" s="25" t="s">
        <v>39</v>
      </c>
      <c r="D13" s="14" t="s">
        <v>31</v>
      </c>
      <c r="E13" s="25" t="s">
        <v>40</v>
      </c>
      <c r="F13" s="25" t="s">
        <v>41</v>
      </c>
      <c r="G13" s="11" t="s">
        <v>28</v>
      </c>
      <c r="H13" s="17">
        <v>44199</v>
      </c>
      <c r="I13" s="15">
        <v>46022</v>
      </c>
      <c r="J13" s="16">
        <v>10000</v>
      </c>
      <c r="K13" s="11"/>
      <c r="L13" s="11"/>
      <c r="M13" s="16">
        <f>J13*$K$10</f>
        <v>0</v>
      </c>
      <c r="N13" s="11"/>
      <c r="O13" s="16">
        <f>J13-N13</f>
        <v>10000</v>
      </c>
    </row>
    <row r="14" spans="1:15" ht="15.75" x14ac:dyDescent="0.25">
      <c r="A14" s="13">
        <v>7</v>
      </c>
      <c r="B14" s="11" t="s">
        <v>42</v>
      </c>
      <c r="C14" s="25" t="s">
        <v>43</v>
      </c>
      <c r="D14" s="14" t="s">
        <v>31</v>
      </c>
      <c r="E14" s="25" t="s">
        <v>44</v>
      </c>
      <c r="F14" s="25" t="s">
        <v>45</v>
      </c>
      <c r="G14" s="11" t="s">
        <v>28</v>
      </c>
      <c r="H14" s="15">
        <v>45108</v>
      </c>
      <c r="I14" s="15">
        <v>46022</v>
      </c>
      <c r="J14" s="16">
        <v>10000</v>
      </c>
      <c r="K14" s="16"/>
      <c r="L14" s="16"/>
      <c r="M14" s="16">
        <f>J14*$K$10</f>
        <v>0</v>
      </c>
      <c r="N14" s="16"/>
      <c r="O14" s="16">
        <f>J14-N14</f>
        <v>10000</v>
      </c>
    </row>
    <row r="15" spans="1:15" ht="15.75" x14ac:dyDescent="0.25">
      <c r="A15" s="13">
        <v>8</v>
      </c>
      <c r="B15" s="11" t="s">
        <v>49</v>
      </c>
      <c r="C15" s="25" t="s">
        <v>50</v>
      </c>
      <c r="D15" s="14" t="s">
        <v>31</v>
      </c>
      <c r="E15" s="25" t="s">
        <v>44</v>
      </c>
      <c r="F15" s="25" t="s">
        <v>51</v>
      </c>
      <c r="G15" s="11" t="s">
        <v>28</v>
      </c>
      <c r="H15" s="15">
        <v>44927</v>
      </c>
      <c r="I15" s="15">
        <v>46022</v>
      </c>
      <c r="J15" s="16">
        <v>5000</v>
      </c>
      <c r="K15" s="16"/>
      <c r="L15" s="16"/>
      <c r="M15" s="16">
        <f>J15*$K$10</f>
        <v>0</v>
      </c>
      <c r="N15" s="16"/>
      <c r="O15" s="16">
        <f>J15-N15</f>
        <v>5000</v>
      </c>
    </row>
    <row r="16" spans="1:15" ht="15.75" x14ac:dyDescent="0.25">
      <c r="A16" s="13">
        <v>9</v>
      </c>
      <c r="B16" s="11" t="s">
        <v>52</v>
      </c>
      <c r="C16" s="25" t="s">
        <v>53</v>
      </c>
      <c r="D16" s="14" t="s">
        <v>25</v>
      </c>
      <c r="E16" s="25" t="s">
        <v>54</v>
      </c>
      <c r="F16" s="25" t="s">
        <v>55</v>
      </c>
      <c r="G16" s="11" t="s">
        <v>28</v>
      </c>
      <c r="H16" s="17">
        <v>44256</v>
      </c>
      <c r="I16" s="15">
        <v>46022</v>
      </c>
      <c r="J16" s="16">
        <v>12000</v>
      </c>
      <c r="K16" s="16"/>
      <c r="L16" s="16"/>
      <c r="M16" s="16">
        <f>J16*$K$10</f>
        <v>0</v>
      </c>
      <c r="N16" s="16"/>
      <c r="O16" s="16">
        <f>J16-N16</f>
        <v>12000</v>
      </c>
    </row>
    <row r="17" spans="1:15" ht="15.75" x14ac:dyDescent="0.25">
      <c r="A17" s="13">
        <v>10</v>
      </c>
      <c r="B17" s="18" t="s">
        <v>561</v>
      </c>
      <c r="C17" s="25" t="s">
        <v>562</v>
      </c>
      <c r="D17" s="14" t="s">
        <v>25</v>
      </c>
      <c r="E17" s="21" t="s">
        <v>36</v>
      </c>
      <c r="F17" s="25" t="s">
        <v>192</v>
      </c>
      <c r="G17" s="11" t="s">
        <v>28</v>
      </c>
      <c r="H17" s="17">
        <v>45870</v>
      </c>
      <c r="I17" s="15">
        <v>46022</v>
      </c>
      <c r="J17" s="16">
        <v>8000</v>
      </c>
      <c r="K17" s="11"/>
      <c r="L17" s="11"/>
      <c r="M17" s="16">
        <f>J17*$K$10</f>
        <v>0</v>
      </c>
      <c r="N17" s="11"/>
      <c r="O17" s="16">
        <f>J17-N17</f>
        <v>8000</v>
      </c>
    </row>
    <row r="18" spans="1:15" ht="15.75" x14ac:dyDescent="0.25">
      <c r="A18" s="13">
        <v>11</v>
      </c>
      <c r="B18" s="11" t="s">
        <v>56</v>
      </c>
      <c r="C18" s="25" t="s">
        <v>57</v>
      </c>
      <c r="D18" s="14" t="s">
        <v>25</v>
      </c>
      <c r="E18" s="25" t="s">
        <v>58</v>
      </c>
      <c r="F18" s="25" t="s">
        <v>59</v>
      </c>
      <c r="G18" s="11" t="s">
        <v>28</v>
      </c>
      <c r="H18" s="17">
        <v>42374</v>
      </c>
      <c r="I18" s="15">
        <v>46022</v>
      </c>
      <c r="J18" s="16">
        <v>10000</v>
      </c>
      <c r="K18" s="16">
        <f>J18*$K$6</f>
        <v>287</v>
      </c>
      <c r="L18" s="16"/>
      <c r="M18" s="16">
        <f>J18*$M$6</f>
        <v>304</v>
      </c>
      <c r="N18" s="16">
        <f>K18+L18+M18</f>
        <v>591</v>
      </c>
      <c r="O18" s="16">
        <f>J18-N18</f>
        <v>9409</v>
      </c>
    </row>
    <row r="19" spans="1:15" ht="15.75" x14ac:dyDescent="0.25">
      <c r="A19" s="13">
        <v>12</v>
      </c>
      <c r="B19" s="11" t="s">
        <v>60</v>
      </c>
      <c r="C19" s="25" t="s">
        <v>61</v>
      </c>
      <c r="D19" s="14" t="s">
        <v>31</v>
      </c>
      <c r="E19" s="25" t="s">
        <v>62</v>
      </c>
      <c r="F19" s="25" t="s">
        <v>63</v>
      </c>
      <c r="G19" s="11" t="s">
        <v>28</v>
      </c>
      <c r="H19" s="15">
        <v>45323</v>
      </c>
      <c r="I19" s="15">
        <v>46022</v>
      </c>
      <c r="J19" s="16">
        <v>20000</v>
      </c>
      <c r="K19" s="16">
        <f>J19*$K$6</f>
        <v>574</v>
      </c>
      <c r="L19" s="16"/>
      <c r="M19" s="16">
        <f>J19*$M$6</f>
        <v>608</v>
      </c>
      <c r="N19" s="16">
        <f>K19+L19+M19</f>
        <v>1182</v>
      </c>
      <c r="O19" s="16">
        <f>J19-N19</f>
        <v>18818</v>
      </c>
    </row>
    <row r="20" spans="1:15" ht="15.75" x14ac:dyDescent="0.25">
      <c r="A20" s="13">
        <v>13</v>
      </c>
      <c r="B20" s="18" t="s">
        <v>558</v>
      </c>
      <c r="C20" s="21" t="s">
        <v>559</v>
      </c>
      <c r="D20" s="51" t="s">
        <v>31</v>
      </c>
      <c r="E20" s="21" t="s">
        <v>255</v>
      </c>
      <c r="F20" s="21" t="s">
        <v>33</v>
      </c>
      <c r="G20" s="11" t="s">
        <v>28</v>
      </c>
      <c r="H20" s="15">
        <v>45663</v>
      </c>
      <c r="I20" s="15">
        <v>46022</v>
      </c>
      <c r="J20" s="16">
        <v>10000</v>
      </c>
      <c r="K20" s="18"/>
      <c r="L20" s="18"/>
      <c r="M20" s="18"/>
      <c r="N20" s="18"/>
      <c r="O20" s="16">
        <v>10000</v>
      </c>
    </row>
    <row r="21" spans="1:15" ht="15.75" x14ac:dyDescent="0.25">
      <c r="A21" s="13">
        <v>14</v>
      </c>
      <c r="B21" s="18" t="s">
        <v>79</v>
      </c>
      <c r="C21" s="21" t="s">
        <v>80</v>
      </c>
      <c r="D21" s="14" t="s">
        <v>25</v>
      </c>
      <c r="E21" s="21" t="s">
        <v>44</v>
      </c>
      <c r="F21" s="21" t="s">
        <v>81</v>
      </c>
      <c r="G21" s="11" t="s">
        <v>28</v>
      </c>
      <c r="H21" s="19">
        <v>45566</v>
      </c>
      <c r="I21" s="15">
        <v>46022</v>
      </c>
      <c r="J21" s="16">
        <v>10000</v>
      </c>
      <c r="K21" s="16"/>
      <c r="L21" s="16"/>
      <c r="M21" s="16">
        <f>J21*$K$10</f>
        <v>0</v>
      </c>
      <c r="N21" s="16"/>
      <c r="O21" s="16">
        <f>J21-N21</f>
        <v>10000</v>
      </c>
    </row>
    <row r="22" spans="1:15" ht="15.75" x14ac:dyDescent="0.25">
      <c r="A22" s="13">
        <v>15</v>
      </c>
      <c r="B22" s="11" t="s">
        <v>567</v>
      </c>
      <c r="C22" s="25" t="s">
        <v>565</v>
      </c>
      <c r="D22" s="14" t="s">
        <v>25</v>
      </c>
      <c r="E22" s="50" t="s">
        <v>566</v>
      </c>
      <c r="F22" s="50" t="s">
        <v>566</v>
      </c>
      <c r="G22" s="11" t="s">
        <v>28</v>
      </c>
      <c r="H22" s="17">
        <v>45870</v>
      </c>
      <c r="I22" s="15">
        <v>46022</v>
      </c>
      <c r="J22" s="52">
        <v>10000</v>
      </c>
      <c r="K22" s="11"/>
      <c r="L22" s="11"/>
      <c r="M22" s="16"/>
      <c r="N22" s="11"/>
      <c r="O22" s="16">
        <f>J22-N22</f>
        <v>10000</v>
      </c>
    </row>
    <row r="23" spans="1:15" ht="15.75" x14ac:dyDescent="0.25">
      <c r="A23" s="13">
        <v>16</v>
      </c>
      <c r="B23" s="11" t="s">
        <v>64</v>
      </c>
      <c r="C23" s="25" t="s">
        <v>65</v>
      </c>
      <c r="D23" s="14" t="s">
        <v>25</v>
      </c>
      <c r="E23" s="25" t="s">
        <v>54</v>
      </c>
      <c r="F23" s="25" t="s">
        <v>45</v>
      </c>
      <c r="G23" s="11" t="s">
        <v>28</v>
      </c>
      <c r="H23" s="17">
        <v>44264</v>
      </c>
      <c r="I23" s="15">
        <v>46022</v>
      </c>
      <c r="J23" s="16">
        <v>15000</v>
      </c>
      <c r="K23" s="16">
        <f>J23*$K$6</f>
        <v>430.5</v>
      </c>
      <c r="L23" s="16"/>
      <c r="M23" s="16">
        <f>J23*$M$6</f>
        <v>456</v>
      </c>
      <c r="N23" s="16">
        <f>K23+L23+M23</f>
        <v>886.5</v>
      </c>
      <c r="O23" s="16">
        <f>J23-N23</f>
        <v>14113.5</v>
      </c>
    </row>
    <row r="24" spans="1:15" ht="15.75" x14ac:dyDescent="0.25">
      <c r="A24" s="13">
        <v>17</v>
      </c>
      <c r="B24" s="11" t="s">
        <v>569</v>
      </c>
      <c r="C24" s="25" t="s">
        <v>570</v>
      </c>
      <c r="D24" s="14" t="s">
        <v>25</v>
      </c>
      <c r="E24" s="25" t="s">
        <v>36</v>
      </c>
      <c r="F24" s="25" t="s">
        <v>393</v>
      </c>
      <c r="G24" s="11" t="s">
        <v>28</v>
      </c>
      <c r="H24" s="17">
        <v>45901</v>
      </c>
      <c r="I24" s="15">
        <v>46022</v>
      </c>
      <c r="J24" s="16">
        <v>8000</v>
      </c>
      <c r="K24" s="16"/>
      <c r="L24" s="11"/>
      <c r="M24" s="16"/>
      <c r="N24" s="16">
        <f>K24+L24+M24</f>
        <v>0</v>
      </c>
      <c r="O24" s="16">
        <f>J24-N24</f>
        <v>8000</v>
      </c>
    </row>
    <row r="25" spans="1:15" ht="30" x14ac:dyDescent="0.25">
      <c r="A25" s="13">
        <v>18</v>
      </c>
      <c r="B25" s="11" t="s">
        <v>571</v>
      </c>
      <c r="C25" s="25" t="s">
        <v>568</v>
      </c>
      <c r="D25" s="14" t="s">
        <v>25</v>
      </c>
      <c r="E25" s="25" t="s">
        <v>36</v>
      </c>
      <c r="F25" s="25" t="s">
        <v>284</v>
      </c>
      <c r="G25" s="11" t="s">
        <v>28</v>
      </c>
      <c r="H25" s="19">
        <v>45901</v>
      </c>
      <c r="I25" s="15">
        <v>46022</v>
      </c>
      <c r="J25" s="16">
        <v>5000</v>
      </c>
      <c r="K25" s="16"/>
      <c r="L25" s="11"/>
      <c r="M25" s="16"/>
      <c r="N25" s="16">
        <f>K25+L25+M25</f>
        <v>0</v>
      </c>
      <c r="O25" s="16">
        <f>J25-N25</f>
        <v>5000</v>
      </c>
    </row>
    <row r="26" spans="1:15" ht="15.75" x14ac:dyDescent="0.25">
      <c r="A26" s="13">
        <v>19</v>
      </c>
      <c r="B26" s="11" t="s">
        <v>93</v>
      </c>
      <c r="C26" s="25" t="s">
        <v>94</v>
      </c>
      <c r="D26" s="14" t="s">
        <v>31</v>
      </c>
      <c r="E26" s="25" t="s">
        <v>44</v>
      </c>
      <c r="F26" s="21" t="s">
        <v>95</v>
      </c>
      <c r="G26" s="11" t="s">
        <v>28</v>
      </c>
      <c r="H26" s="17">
        <v>45674</v>
      </c>
      <c r="I26" s="15">
        <v>46022</v>
      </c>
      <c r="J26" s="16">
        <v>5000</v>
      </c>
      <c r="K26" s="16"/>
      <c r="L26" s="11"/>
      <c r="M26" s="16">
        <f>J26*$K$10</f>
        <v>0</v>
      </c>
      <c r="N26" s="16"/>
      <c r="O26" s="16">
        <f>J26-N26</f>
        <v>5000</v>
      </c>
    </row>
    <row r="27" spans="1:15" ht="15.75" x14ac:dyDescent="0.25">
      <c r="A27" s="13">
        <v>20</v>
      </c>
      <c r="B27" s="11" t="s">
        <v>69</v>
      </c>
      <c r="C27" s="25" t="s">
        <v>70</v>
      </c>
      <c r="D27" s="14" t="s">
        <v>25</v>
      </c>
      <c r="E27" s="25" t="s">
        <v>36</v>
      </c>
      <c r="F27" s="25" t="s">
        <v>71</v>
      </c>
      <c r="G27" s="11" t="s">
        <v>28</v>
      </c>
      <c r="H27" s="19">
        <v>44564</v>
      </c>
      <c r="I27" s="15">
        <v>46022</v>
      </c>
      <c r="J27" s="16">
        <v>5000</v>
      </c>
      <c r="K27" s="16"/>
      <c r="L27" s="16"/>
      <c r="M27" s="16">
        <f>J27*$K$10</f>
        <v>0</v>
      </c>
      <c r="N27" s="16"/>
      <c r="O27" s="16">
        <f>J27-N27</f>
        <v>5000</v>
      </c>
    </row>
    <row r="28" spans="1:15" ht="15.75" x14ac:dyDescent="0.25">
      <c r="A28" s="13">
        <v>21</v>
      </c>
      <c r="B28" s="11" t="s">
        <v>72</v>
      </c>
      <c r="C28" s="25" t="s">
        <v>73</v>
      </c>
      <c r="D28" s="14" t="s">
        <v>31</v>
      </c>
      <c r="E28" s="25" t="s">
        <v>44</v>
      </c>
      <c r="F28" s="25" t="s">
        <v>74</v>
      </c>
      <c r="G28" s="11" t="s">
        <v>28</v>
      </c>
      <c r="H28" s="15">
        <v>44986</v>
      </c>
      <c r="I28" s="15">
        <v>46022</v>
      </c>
      <c r="J28" s="16">
        <v>5000</v>
      </c>
      <c r="K28" s="16"/>
      <c r="L28" s="16"/>
      <c r="M28" s="16">
        <f>J28*$K$10</f>
        <v>0</v>
      </c>
      <c r="N28" s="16"/>
      <c r="O28" s="16">
        <f>J28-N28</f>
        <v>5000</v>
      </c>
    </row>
    <row r="29" spans="1:15" ht="15.75" x14ac:dyDescent="0.25">
      <c r="A29" s="13">
        <v>22</v>
      </c>
      <c r="B29" s="11" t="s">
        <v>576</v>
      </c>
      <c r="C29" s="25" t="s">
        <v>577</v>
      </c>
      <c r="D29" s="14" t="s">
        <v>25</v>
      </c>
      <c r="E29" s="25" t="s">
        <v>578</v>
      </c>
      <c r="F29" s="25" t="s">
        <v>33</v>
      </c>
      <c r="G29" s="11" t="s">
        <v>28</v>
      </c>
      <c r="H29" s="17">
        <v>45931</v>
      </c>
      <c r="I29" s="15">
        <v>46022</v>
      </c>
      <c r="J29" s="16">
        <v>20000</v>
      </c>
      <c r="K29" s="16">
        <f>J29*$K$6</f>
        <v>574</v>
      </c>
      <c r="L29" s="11"/>
      <c r="M29" s="16">
        <f>J29*$M$6</f>
        <v>608</v>
      </c>
      <c r="N29" s="16">
        <f>K29+L29+M29</f>
        <v>1182</v>
      </c>
      <c r="O29" s="16">
        <f>J29-N29</f>
        <v>18818</v>
      </c>
    </row>
    <row r="30" spans="1:15" ht="15.75" x14ac:dyDescent="0.25">
      <c r="A30" s="13">
        <v>23</v>
      </c>
      <c r="B30" s="11" t="s">
        <v>75</v>
      </c>
      <c r="C30" s="25" t="s">
        <v>76</v>
      </c>
      <c r="D30" s="14" t="s">
        <v>25</v>
      </c>
      <c r="E30" s="25" t="s">
        <v>77</v>
      </c>
      <c r="F30" s="25" t="s">
        <v>78</v>
      </c>
      <c r="G30" s="11" t="s">
        <v>28</v>
      </c>
      <c r="H30" s="15">
        <v>45364</v>
      </c>
      <c r="I30" s="15">
        <v>46022</v>
      </c>
      <c r="J30" s="16">
        <v>10000</v>
      </c>
      <c r="K30" s="16"/>
      <c r="L30" s="16"/>
      <c r="M30" s="16">
        <f>J30*$K$10</f>
        <v>0</v>
      </c>
      <c r="N30" s="16"/>
      <c r="O30" s="16">
        <f>J30-N30</f>
        <v>10000</v>
      </c>
    </row>
    <row r="31" spans="1:15" ht="15.75" x14ac:dyDescent="0.25">
      <c r="A31" s="13">
        <v>24</v>
      </c>
      <c r="B31" s="11" t="s">
        <v>82</v>
      </c>
      <c r="C31" s="25" t="s">
        <v>83</v>
      </c>
      <c r="D31" s="14" t="s">
        <v>25</v>
      </c>
      <c r="E31" s="25" t="s">
        <v>36</v>
      </c>
      <c r="F31" s="25" t="s">
        <v>84</v>
      </c>
      <c r="G31" s="11" t="s">
        <v>28</v>
      </c>
      <c r="H31" s="19">
        <v>44621</v>
      </c>
      <c r="I31" s="15">
        <v>46022</v>
      </c>
      <c r="J31" s="16">
        <v>5000</v>
      </c>
      <c r="K31" s="11"/>
      <c r="L31" s="11"/>
      <c r="M31" s="16">
        <f>J31*$K$10</f>
        <v>0</v>
      </c>
      <c r="N31" s="11"/>
      <c r="O31" s="16">
        <f>J31-N31</f>
        <v>5000</v>
      </c>
    </row>
    <row r="32" spans="1:15" ht="15.75" x14ac:dyDescent="0.25">
      <c r="A32" s="13">
        <v>25</v>
      </c>
      <c r="B32" s="11" t="s">
        <v>85</v>
      </c>
      <c r="C32" s="25" t="s">
        <v>86</v>
      </c>
      <c r="D32" s="14" t="s">
        <v>31</v>
      </c>
      <c r="E32" s="25" t="s">
        <v>44</v>
      </c>
      <c r="F32" s="25" t="s">
        <v>87</v>
      </c>
      <c r="G32" s="11" t="s">
        <v>28</v>
      </c>
      <c r="H32" s="19">
        <v>44341</v>
      </c>
      <c r="I32" s="15">
        <v>46022</v>
      </c>
      <c r="J32" s="16">
        <v>5000</v>
      </c>
      <c r="K32" s="11"/>
      <c r="L32" s="11"/>
      <c r="M32" s="16">
        <f>J32*$K$10</f>
        <v>0</v>
      </c>
      <c r="N32" s="11"/>
      <c r="O32" s="16">
        <f>J32-N32</f>
        <v>5000</v>
      </c>
    </row>
    <row r="33" spans="1:15" ht="15.75" x14ac:dyDescent="0.25">
      <c r="A33" s="13">
        <v>26</v>
      </c>
      <c r="B33" s="11" t="s">
        <v>88</v>
      </c>
      <c r="C33" s="25" t="s">
        <v>89</v>
      </c>
      <c r="D33" s="14" t="s">
        <v>25</v>
      </c>
      <c r="E33" s="25" t="s">
        <v>90</v>
      </c>
      <c r="F33" s="25" t="s">
        <v>91</v>
      </c>
      <c r="G33" s="11" t="s">
        <v>28</v>
      </c>
      <c r="H33" s="19">
        <v>44564</v>
      </c>
      <c r="I33" s="15">
        <v>46022</v>
      </c>
      <c r="J33" s="16">
        <v>10000</v>
      </c>
      <c r="K33" s="11"/>
      <c r="L33" s="11"/>
      <c r="M33" s="16">
        <f>J33*$K$10</f>
        <v>0</v>
      </c>
      <c r="N33" s="11"/>
      <c r="O33" s="16">
        <f>J33-N33</f>
        <v>10000</v>
      </c>
    </row>
    <row r="34" spans="1:15" ht="15.75" x14ac:dyDescent="0.25">
      <c r="A34" s="13">
        <v>27</v>
      </c>
      <c r="B34" s="11" t="s">
        <v>96</v>
      </c>
      <c r="C34" s="25" t="s">
        <v>97</v>
      </c>
      <c r="D34" s="14" t="s">
        <v>31</v>
      </c>
      <c r="E34" s="25" t="s">
        <v>32</v>
      </c>
      <c r="F34" s="25" t="s">
        <v>98</v>
      </c>
      <c r="G34" s="11" t="s">
        <v>28</v>
      </c>
      <c r="H34" s="17">
        <v>44652</v>
      </c>
      <c r="I34" s="15">
        <v>46022</v>
      </c>
      <c r="J34" s="16">
        <v>5500</v>
      </c>
      <c r="K34" s="11"/>
      <c r="L34" s="11"/>
      <c r="M34" s="16">
        <f>J34*$K$10</f>
        <v>0</v>
      </c>
      <c r="N34" s="11"/>
      <c r="O34" s="16">
        <f>J34-N34</f>
        <v>5500</v>
      </c>
    </row>
    <row r="35" spans="1:15" ht="15.75" x14ac:dyDescent="0.25">
      <c r="A35" s="13">
        <v>28</v>
      </c>
      <c r="B35" s="11" t="s">
        <v>579</v>
      </c>
      <c r="C35" s="25" t="s">
        <v>580</v>
      </c>
      <c r="D35" s="14" t="s">
        <v>25</v>
      </c>
      <c r="E35" s="25" t="s">
        <v>581</v>
      </c>
      <c r="F35" s="25" t="s">
        <v>582</v>
      </c>
      <c r="G35" s="11" t="s">
        <v>28</v>
      </c>
      <c r="H35" s="15">
        <v>45931</v>
      </c>
      <c r="I35" s="15">
        <v>46022</v>
      </c>
      <c r="J35" s="16">
        <v>17000</v>
      </c>
      <c r="K35" s="16">
        <f>J35*$K$6</f>
        <v>487.9</v>
      </c>
      <c r="L35" s="11"/>
      <c r="M35" s="16">
        <f>J35*$M$6</f>
        <v>516.79999999999995</v>
      </c>
      <c r="N35" s="16">
        <f>K35+L35+M35</f>
        <v>1004.6999999999999</v>
      </c>
      <c r="O35" s="16">
        <f>J35-N35</f>
        <v>15995.3</v>
      </c>
    </row>
    <row r="36" spans="1:15" ht="15.75" x14ac:dyDescent="0.25">
      <c r="A36" s="13">
        <v>29</v>
      </c>
      <c r="B36" s="11" t="s">
        <v>99</v>
      </c>
      <c r="C36" s="25" t="s">
        <v>100</v>
      </c>
      <c r="D36" s="14" t="s">
        <v>25</v>
      </c>
      <c r="E36" s="25" t="s">
        <v>36</v>
      </c>
      <c r="F36" s="25" t="s">
        <v>101</v>
      </c>
      <c r="G36" s="11" t="s">
        <v>28</v>
      </c>
      <c r="H36" s="19">
        <v>44704</v>
      </c>
      <c r="I36" s="15">
        <v>46022</v>
      </c>
      <c r="J36" s="16">
        <v>5000</v>
      </c>
      <c r="K36" s="16"/>
      <c r="L36" s="11"/>
      <c r="M36" s="16"/>
      <c r="N36" s="16"/>
      <c r="O36" s="16">
        <f>J36-N36</f>
        <v>5000</v>
      </c>
    </row>
    <row r="37" spans="1:15" ht="15.75" x14ac:dyDescent="0.25">
      <c r="A37" s="13">
        <v>30</v>
      </c>
      <c r="B37" s="11" t="s">
        <v>102</v>
      </c>
      <c r="C37" s="25" t="s">
        <v>103</v>
      </c>
      <c r="D37" s="14" t="s">
        <v>25</v>
      </c>
      <c r="E37" s="25" t="s">
        <v>36</v>
      </c>
      <c r="F37" s="25" t="s">
        <v>104</v>
      </c>
      <c r="G37" s="11" t="s">
        <v>28</v>
      </c>
      <c r="H37" s="15">
        <v>45170</v>
      </c>
      <c r="I37" s="15">
        <v>46022</v>
      </c>
      <c r="J37" s="16">
        <v>5000</v>
      </c>
      <c r="K37" s="11"/>
      <c r="L37" s="11"/>
      <c r="M37" s="16">
        <f>J37*$K$10</f>
        <v>0</v>
      </c>
      <c r="N37" s="16"/>
      <c r="O37" s="16">
        <f>J37-N37</f>
        <v>5000</v>
      </c>
    </row>
    <row r="38" spans="1:15" ht="15.75" x14ac:dyDescent="0.25">
      <c r="A38" s="13">
        <v>31</v>
      </c>
      <c r="B38" s="11" t="s">
        <v>105</v>
      </c>
      <c r="C38" s="25" t="s">
        <v>106</v>
      </c>
      <c r="D38" s="14" t="s">
        <v>25</v>
      </c>
      <c r="E38" s="25" t="s">
        <v>36</v>
      </c>
      <c r="F38" s="25" t="s">
        <v>107</v>
      </c>
      <c r="G38" s="11" t="s">
        <v>28</v>
      </c>
      <c r="H38" s="17">
        <v>44682</v>
      </c>
      <c r="I38" s="15">
        <v>46022</v>
      </c>
      <c r="J38" s="16">
        <v>5000</v>
      </c>
      <c r="K38" s="16"/>
      <c r="L38" s="11"/>
      <c r="M38" s="16"/>
      <c r="N38" s="16"/>
      <c r="O38" s="16">
        <f>J38-N38</f>
        <v>5000</v>
      </c>
    </row>
    <row r="39" spans="1:15" ht="15.75" x14ac:dyDescent="0.25">
      <c r="A39" s="13">
        <v>32</v>
      </c>
      <c r="B39" s="11" t="s">
        <v>108</v>
      </c>
      <c r="C39" s="25" t="s">
        <v>109</v>
      </c>
      <c r="D39" s="14" t="s">
        <v>31</v>
      </c>
      <c r="E39" s="25" t="s">
        <v>36</v>
      </c>
      <c r="F39" s="25" t="s">
        <v>110</v>
      </c>
      <c r="G39" s="11" t="s">
        <v>28</v>
      </c>
      <c r="H39" s="17">
        <v>44805</v>
      </c>
      <c r="I39" s="15">
        <v>46022</v>
      </c>
      <c r="J39" s="16">
        <v>5000</v>
      </c>
      <c r="K39" s="11"/>
      <c r="L39" s="11"/>
      <c r="M39" s="16">
        <f>J39*$K$10</f>
        <v>0</v>
      </c>
      <c r="N39" s="11"/>
      <c r="O39" s="16">
        <f>J39-N39</f>
        <v>5000</v>
      </c>
    </row>
    <row r="40" spans="1:15" ht="15.75" x14ac:dyDescent="0.25">
      <c r="A40" s="13">
        <v>33</v>
      </c>
      <c r="B40" s="11" t="s">
        <v>111</v>
      </c>
      <c r="C40" s="25" t="s">
        <v>112</v>
      </c>
      <c r="D40" s="14" t="s">
        <v>31</v>
      </c>
      <c r="E40" s="25" t="s">
        <v>113</v>
      </c>
      <c r="F40" s="25" t="s">
        <v>33</v>
      </c>
      <c r="G40" s="11" t="s">
        <v>28</v>
      </c>
      <c r="H40" s="17">
        <v>44201</v>
      </c>
      <c r="I40" s="15">
        <v>46022</v>
      </c>
      <c r="J40" s="16">
        <v>5000</v>
      </c>
      <c r="K40" s="11"/>
      <c r="L40" s="11"/>
      <c r="M40" s="16">
        <f>J40*$K$10</f>
        <v>0</v>
      </c>
      <c r="N40" s="11"/>
      <c r="O40" s="16">
        <f>J40-N40</f>
        <v>5000</v>
      </c>
    </row>
    <row r="41" spans="1:15" ht="15.75" x14ac:dyDescent="0.25">
      <c r="A41" s="13">
        <v>34</v>
      </c>
      <c r="B41" s="11" t="s">
        <v>111</v>
      </c>
      <c r="C41" s="25" t="s">
        <v>114</v>
      </c>
      <c r="D41" s="14" t="s">
        <v>31</v>
      </c>
      <c r="E41" s="25" t="s">
        <v>44</v>
      </c>
      <c r="F41" s="25" t="s">
        <v>115</v>
      </c>
      <c r="G41" s="11" t="s">
        <v>28</v>
      </c>
      <c r="H41" s="15">
        <v>44652</v>
      </c>
      <c r="I41" s="15">
        <v>46022</v>
      </c>
      <c r="J41" s="16">
        <v>10000</v>
      </c>
      <c r="K41" s="11"/>
      <c r="L41" s="11"/>
      <c r="M41" s="16">
        <f>J41*$K$10</f>
        <v>0</v>
      </c>
      <c r="N41" s="11"/>
      <c r="O41" s="16">
        <f>J41-N41</f>
        <v>10000</v>
      </c>
    </row>
    <row r="42" spans="1:15" ht="15.75" x14ac:dyDescent="0.25">
      <c r="A42" s="13">
        <v>35</v>
      </c>
      <c r="B42" s="11" t="s">
        <v>116</v>
      </c>
      <c r="C42" s="25" t="s">
        <v>117</v>
      </c>
      <c r="D42" s="14" t="s">
        <v>31</v>
      </c>
      <c r="E42" s="25" t="s">
        <v>118</v>
      </c>
      <c r="F42" s="25" t="s">
        <v>119</v>
      </c>
      <c r="G42" s="11" t="s">
        <v>28</v>
      </c>
      <c r="H42" s="17">
        <v>44321</v>
      </c>
      <c r="I42" s="15">
        <v>46022</v>
      </c>
      <c r="J42" s="16">
        <v>10000</v>
      </c>
      <c r="K42" s="11"/>
      <c r="L42" s="11"/>
      <c r="M42" s="16">
        <f>J42*$K$10</f>
        <v>0</v>
      </c>
      <c r="N42" s="11"/>
      <c r="O42" s="16">
        <f>J42-N42</f>
        <v>10000</v>
      </c>
    </row>
    <row r="43" spans="1:15" ht="15.75" x14ac:dyDescent="0.25">
      <c r="A43" s="13">
        <v>36</v>
      </c>
      <c r="B43" s="11" t="s">
        <v>120</v>
      </c>
      <c r="C43" s="25" t="s">
        <v>121</v>
      </c>
      <c r="D43" s="14" t="s">
        <v>31</v>
      </c>
      <c r="E43" s="25" t="s">
        <v>44</v>
      </c>
      <c r="F43" s="25" t="s">
        <v>122</v>
      </c>
      <c r="G43" s="11" t="s">
        <v>28</v>
      </c>
      <c r="H43" s="17">
        <v>44313</v>
      </c>
      <c r="I43" s="15">
        <v>46022</v>
      </c>
      <c r="J43" s="16">
        <v>5000</v>
      </c>
      <c r="K43" s="11"/>
      <c r="L43" s="11"/>
      <c r="M43" s="16">
        <f>J43*$K$10</f>
        <v>0</v>
      </c>
      <c r="N43" s="11"/>
      <c r="O43" s="16">
        <f>J43-N43</f>
        <v>5000</v>
      </c>
    </row>
    <row r="44" spans="1:15" ht="30" x14ac:dyDescent="0.25">
      <c r="A44" s="13">
        <v>37</v>
      </c>
      <c r="B44" s="11" t="s">
        <v>123</v>
      </c>
      <c r="C44" s="25" t="s">
        <v>124</v>
      </c>
      <c r="D44" s="14" t="s">
        <v>31</v>
      </c>
      <c r="E44" s="25" t="s">
        <v>44</v>
      </c>
      <c r="F44" s="25" t="s">
        <v>125</v>
      </c>
      <c r="G44" s="11" t="s">
        <v>28</v>
      </c>
      <c r="H44" s="19">
        <v>44285</v>
      </c>
      <c r="I44" s="15">
        <v>46022</v>
      </c>
      <c r="J44" s="16">
        <v>5000</v>
      </c>
      <c r="K44" s="16"/>
      <c r="L44" s="11"/>
      <c r="M44" s="16"/>
      <c r="N44" s="16"/>
      <c r="O44" s="16">
        <f>J44-N44</f>
        <v>5000</v>
      </c>
    </row>
    <row r="45" spans="1:15" ht="15.75" x14ac:dyDescent="0.25">
      <c r="A45" s="13">
        <v>38</v>
      </c>
      <c r="B45" s="11" t="s">
        <v>126</v>
      </c>
      <c r="C45" s="25" t="s">
        <v>127</v>
      </c>
      <c r="D45" s="14" t="s">
        <v>31</v>
      </c>
      <c r="E45" s="25" t="s">
        <v>44</v>
      </c>
      <c r="F45" s="25" t="s">
        <v>128</v>
      </c>
      <c r="G45" s="11" t="s">
        <v>28</v>
      </c>
      <c r="H45" s="15">
        <v>44805</v>
      </c>
      <c r="I45" s="15">
        <v>46022</v>
      </c>
      <c r="J45" s="16">
        <v>5000</v>
      </c>
      <c r="K45" s="11"/>
      <c r="L45" s="11"/>
      <c r="M45" s="16">
        <f>J45*$K$10</f>
        <v>0</v>
      </c>
      <c r="N45" s="11"/>
      <c r="O45" s="16">
        <f>J45-N45</f>
        <v>5000</v>
      </c>
    </row>
    <row r="46" spans="1:15" ht="15.75" x14ac:dyDescent="0.25">
      <c r="A46" s="13">
        <v>39</v>
      </c>
      <c r="B46" s="11" t="s">
        <v>129</v>
      </c>
      <c r="C46" s="25" t="s">
        <v>130</v>
      </c>
      <c r="D46" s="14" t="s">
        <v>31</v>
      </c>
      <c r="E46" s="25" t="s">
        <v>131</v>
      </c>
      <c r="F46" s="25" t="s">
        <v>132</v>
      </c>
      <c r="G46" s="11" t="s">
        <v>28</v>
      </c>
      <c r="H46" s="17">
        <v>44540</v>
      </c>
      <c r="I46" s="15">
        <v>46022</v>
      </c>
      <c r="J46" s="16">
        <v>20000</v>
      </c>
      <c r="K46" s="11"/>
      <c r="L46" s="11"/>
      <c r="M46" s="16">
        <f>J46*$K$10</f>
        <v>0</v>
      </c>
      <c r="N46" s="11"/>
      <c r="O46" s="16">
        <f>J46-N46</f>
        <v>20000</v>
      </c>
    </row>
    <row r="47" spans="1:15" ht="15.75" x14ac:dyDescent="0.25">
      <c r="A47" s="13">
        <v>40</v>
      </c>
      <c r="B47" s="11" t="s">
        <v>133</v>
      </c>
      <c r="C47" s="25" t="s">
        <v>134</v>
      </c>
      <c r="D47" s="14" t="s">
        <v>25</v>
      </c>
      <c r="E47" s="25" t="s">
        <v>36</v>
      </c>
      <c r="F47" s="25" t="s">
        <v>135</v>
      </c>
      <c r="G47" s="11" t="s">
        <v>28</v>
      </c>
      <c r="H47" s="19">
        <v>44239</v>
      </c>
      <c r="I47" s="15">
        <v>46022</v>
      </c>
      <c r="J47" s="16">
        <v>5000</v>
      </c>
      <c r="K47" s="11"/>
      <c r="L47" s="11"/>
      <c r="M47" s="16">
        <f>J47*$K$10</f>
        <v>0</v>
      </c>
      <c r="N47" s="11"/>
      <c r="O47" s="16">
        <f>J47-N47</f>
        <v>5000</v>
      </c>
    </row>
    <row r="48" spans="1:15" ht="15.75" x14ac:dyDescent="0.25">
      <c r="A48" s="13">
        <v>41</v>
      </c>
      <c r="B48" s="11" t="s">
        <v>136</v>
      </c>
      <c r="C48" s="25" t="s">
        <v>137</v>
      </c>
      <c r="D48" s="14" t="s">
        <v>31</v>
      </c>
      <c r="E48" s="25" t="s">
        <v>44</v>
      </c>
      <c r="F48" s="64" t="s">
        <v>138</v>
      </c>
      <c r="G48" s="11" t="s">
        <v>28</v>
      </c>
      <c r="H48" s="17">
        <v>45444</v>
      </c>
      <c r="I48" s="15">
        <v>46022</v>
      </c>
      <c r="J48" s="16">
        <v>10000</v>
      </c>
      <c r="K48" s="16"/>
      <c r="L48" s="11"/>
      <c r="M48" s="16"/>
      <c r="N48" s="16"/>
      <c r="O48" s="16">
        <f>J48-N48</f>
        <v>10000</v>
      </c>
    </row>
    <row r="49" spans="1:15" ht="30" x14ac:dyDescent="0.25">
      <c r="A49" s="13">
        <v>42</v>
      </c>
      <c r="B49" s="11" t="s">
        <v>141</v>
      </c>
      <c r="C49" s="25" t="s">
        <v>142</v>
      </c>
      <c r="D49" s="14" t="s">
        <v>25</v>
      </c>
      <c r="E49" s="25" t="s">
        <v>54</v>
      </c>
      <c r="F49" s="25" t="s">
        <v>119</v>
      </c>
      <c r="G49" s="11" t="s">
        <v>28</v>
      </c>
      <c r="H49" s="17">
        <v>44229</v>
      </c>
      <c r="I49" s="15">
        <v>46022</v>
      </c>
      <c r="J49" s="16">
        <v>12000</v>
      </c>
      <c r="K49" s="16">
        <v>344.4</v>
      </c>
      <c r="L49" s="11"/>
      <c r="M49" s="16">
        <v>364.8</v>
      </c>
      <c r="N49" s="16">
        <v>709.2</v>
      </c>
      <c r="O49" s="16">
        <f>J49-N49</f>
        <v>11290.8</v>
      </c>
    </row>
    <row r="50" spans="1:15" ht="15.75" x14ac:dyDescent="0.25">
      <c r="A50" s="13">
        <v>43</v>
      </c>
      <c r="B50" s="11" t="s">
        <v>143</v>
      </c>
      <c r="C50" s="25" t="s">
        <v>144</v>
      </c>
      <c r="D50" s="14" t="s">
        <v>25</v>
      </c>
      <c r="E50" s="25" t="s">
        <v>145</v>
      </c>
      <c r="F50" s="25" t="s">
        <v>78</v>
      </c>
      <c r="G50" s="11" t="s">
        <v>28</v>
      </c>
      <c r="H50" s="17">
        <v>45364</v>
      </c>
      <c r="I50" s="15">
        <v>46022</v>
      </c>
      <c r="J50" s="16">
        <v>25000</v>
      </c>
      <c r="K50" s="16">
        <v>717.5</v>
      </c>
      <c r="L50" s="11"/>
      <c r="M50" s="16">
        <v>760</v>
      </c>
      <c r="N50" s="16">
        <v>1477.5</v>
      </c>
      <c r="O50" s="16">
        <f>J50-N50</f>
        <v>23522.5</v>
      </c>
    </row>
    <row r="51" spans="1:15" ht="15.75" x14ac:dyDescent="0.25">
      <c r="A51" s="13">
        <v>44</v>
      </c>
      <c r="B51" s="11" t="s">
        <v>146</v>
      </c>
      <c r="C51" s="25" t="s">
        <v>147</v>
      </c>
      <c r="D51" s="14" t="s">
        <v>31</v>
      </c>
      <c r="E51" s="25" t="s">
        <v>148</v>
      </c>
      <c r="F51" s="25" t="s">
        <v>149</v>
      </c>
      <c r="G51" s="11" t="s">
        <v>28</v>
      </c>
      <c r="H51" s="17">
        <v>45444</v>
      </c>
      <c r="I51" s="15">
        <v>46022</v>
      </c>
      <c r="J51" s="16">
        <v>5000</v>
      </c>
      <c r="K51" s="16"/>
      <c r="L51" s="11"/>
      <c r="M51" s="16"/>
      <c r="N51" s="16">
        <f>K51+L51+M51</f>
        <v>0</v>
      </c>
      <c r="O51" s="16">
        <f>J51-N51</f>
        <v>5000</v>
      </c>
    </row>
    <row r="52" spans="1:15" ht="15.75" x14ac:dyDescent="0.25">
      <c r="A52" s="13">
        <v>45</v>
      </c>
      <c r="B52" s="11" t="s">
        <v>154</v>
      </c>
      <c r="C52" s="25" t="s">
        <v>155</v>
      </c>
      <c r="D52" s="14" t="s">
        <v>31</v>
      </c>
      <c r="E52" s="25" t="s">
        <v>44</v>
      </c>
      <c r="F52" s="25" t="s">
        <v>156</v>
      </c>
      <c r="G52" s="11" t="s">
        <v>28</v>
      </c>
      <c r="H52" s="19">
        <v>44564</v>
      </c>
      <c r="I52" s="15">
        <v>46022</v>
      </c>
      <c r="J52" s="16">
        <v>5300</v>
      </c>
      <c r="K52" s="16">
        <v>152.11000000000001</v>
      </c>
      <c r="L52" s="11"/>
      <c r="M52" s="16">
        <v>161.12</v>
      </c>
      <c r="N52" s="16">
        <f>K52+L52+M52</f>
        <v>313.23</v>
      </c>
      <c r="O52" s="16">
        <f>J52-N52</f>
        <v>4986.7700000000004</v>
      </c>
    </row>
    <row r="53" spans="1:15" ht="30" x14ac:dyDescent="0.25">
      <c r="A53" s="13">
        <v>46</v>
      </c>
      <c r="B53" s="11" t="s">
        <v>161</v>
      </c>
      <c r="C53" s="25" t="s">
        <v>162</v>
      </c>
      <c r="D53" s="14" t="s">
        <v>31</v>
      </c>
      <c r="E53" s="25" t="s">
        <v>163</v>
      </c>
      <c r="F53" s="25" t="s">
        <v>164</v>
      </c>
      <c r="G53" s="11" t="s">
        <v>28</v>
      </c>
      <c r="H53" s="17">
        <v>45352</v>
      </c>
      <c r="I53" s="15">
        <v>46022</v>
      </c>
      <c r="J53" s="16">
        <v>10000</v>
      </c>
      <c r="K53" s="11"/>
      <c r="L53" s="11"/>
      <c r="M53" s="16">
        <f>J53*$K$10</f>
        <v>0</v>
      </c>
      <c r="N53" s="11"/>
      <c r="O53" s="16">
        <f>J53-N53</f>
        <v>10000</v>
      </c>
    </row>
    <row r="54" spans="1:15" ht="15.75" x14ac:dyDescent="0.25">
      <c r="A54" s="13">
        <v>47</v>
      </c>
      <c r="B54" s="11" t="s">
        <v>165</v>
      </c>
      <c r="C54" s="25" t="s">
        <v>166</v>
      </c>
      <c r="D54" s="14" t="s">
        <v>31</v>
      </c>
      <c r="E54" s="25" t="s">
        <v>44</v>
      </c>
      <c r="F54" s="25" t="s">
        <v>167</v>
      </c>
      <c r="G54" s="11" t="s">
        <v>28</v>
      </c>
      <c r="H54" s="19">
        <v>44228</v>
      </c>
      <c r="I54" s="15">
        <v>46022</v>
      </c>
      <c r="J54" s="16">
        <v>5000</v>
      </c>
      <c r="K54" s="16"/>
      <c r="L54" s="11"/>
      <c r="M54" s="16"/>
      <c r="N54" s="16"/>
      <c r="O54" s="16">
        <f>J54-N54</f>
        <v>5000</v>
      </c>
    </row>
    <row r="55" spans="1:15" ht="15.75" x14ac:dyDescent="0.25">
      <c r="A55" s="13">
        <v>48</v>
      </c>
      <c r="B55" s="11" t="s">
        <v>168</v>
      </c>
      <c r="C55" s="25" t="s">
        <v>169</v>
      </c>
      <c r="D55" s="14" t="s">
        <v>25</v>
      </c>
      <c r="E55" s="25" t="s">
        <v>170</v>
      </c>
      <c r="F55" s="25" t="s">
        <v>171</v>
      </c>
      <c r="G55" s="11" t="s">
        <v>28</v>
      </c>
      <c r="H55" s="17">
        <v>45292</v>
      </c>
      <c r="I55" s="15">
        <v>46022</v>
      </c>
      <c r="J55" s="16">
        <v>10000</v>
      </c>
      <c r="K55" s="16"/>
      <c r="L55" s="11"/>
      <c r="M55" s="16"/>
      <c r="N55" s="16"/>
      <c r="O55" s="16">
        <f>J55-N55</f>
        <v>10000</v>
      </c>
    </row>
    <row r="56" spans="1:15" ht="15.75" x14ac:dyDescent="0.25">
      <c r="A56" s="13">
        <v>49</v>
      </c>
      <c r="B56" s="11" t="s">
        <v>175</v>
      </c>
      <c r="C56" s="25" t="s">
        <v>176</v>
      </c>
      <c r="D56" s="14" t="s">
        <v>25</v>
      </c>
      <c r="E56" s="25" t="s">
        <v>145</v>
      </c>
      <c r="F56" s="25" t="s">
        <v>78</v>
      </c>
      <c r="G56" s="11" t="s">
        <v>28</v>
      </c>
      <c r="H56" s="17">
        <v>45364</v>
      </c>
      <c r="I56" s="15">
        <v>46022</v>
      </c>
      <c r="J56" s="16">
        <v>25000</v>
      </c>
      <c r="K56" s="16">
        <v>717.5</v>
      </c>
      <c r="L56" s="11"/>
      <c r="M56" s="16">
        <v>760</v>
      </c>
      <c r="N56" s="16">
        <v>1477.5</v>
      </c>
      <c r="O56" s="16">
        <f>J56-N56</f>
        <v>23522.5</v>
      </c>
    </row>
    <row r="57" spans="1:15" ht="15.75" x14ac:dyDescent="0.25">
      <c r="A57" s="13">
        <v>50</v>
      </c>
      <c r="B57" s="11" t="s">
        <v>180</v>
      </c>
      <c r="C57" s="25" t="s">
        <v>181</v>
      </c>
      <c r="D57" s="14" t="s">
        <v>31</v>
      </c>
      <c r="E57" s="25" t="s">
        <v>152</v>
      </c>
      <c r="F57" s="25" t="s">
        <v>182</v>
      </c>
      <c r="G57" s="11" t="s">
        <v>28</v>
      </c>
      <c r="H57" s="17">
        <v>45261</v>
      </c>
      <c r="I57" s="15">
        <v>46022</v>
      </c>
      <c r="J57" s="16">
        <v>15000</v>
      </c>
      <c r="K57" s="16">
        <v>430.5</v>
      </c>
      <c r="L57" s="11"/>
      <c r="M57" s="16">
        <v>456</v>
      </c>
      <c r="N57" s="16">
        <v>886.5</v>
      </c>
      <c r="O57" s="16">
        <f>J57-N57</f>
        <v>14113.5</v>
      </c>
    </row>
    <row r="58" spans="1:15" ht="30" x14ac:dyDescent="0.25">
      <c r="A58" s="13">
        <v>51</v>
      </c>
      <c r="B58" s="11" t="s">
        <v>331</v>
      </c>
      <c r="C58" s="25" t="s">
        <v>332</v>
      </c>
      <c r="D58" s="14" t="s">
        <v>25</v>
      </c>
      <c r="E58" s="25" t="s">
        <v>36</v>
      </c>
      <c r="F58" s="25" t="s">
        <v>333</v>
      </c>
      <c r="G58" s="11" t="s">
        <v>28</v>
      </c>
      <c r="H58" s="15">
        <v>45597</v>
      </c>
      <c r="I58" s="15">
        <v>46022</v>
      </c>
      <c r="J58" s="16">
        <v>10000</v>
      </c>
      <c r="K58" s="11"/>
      <c r="L58" s="11"/>
      <c r="M58" s="16">
        <f>J58*$K$10</f>
        <v>0</v>
      </c>
      <c r="N58" s="11"/>
      <c r="O58" s="16">
        <v>10000</v>
      </c>
    </row>
    <row r="59" spans="1:15" ht="15.75" x14ac:dyDescent="0.25">
      <c r="A59" s="13">
        <v>52</v>
      </c>
      <c r="B59" s="11" t="s">
        <v>524</v>
      </c>
      <c r="C59" s="25" t="s">
        <v>525</v>
      </c>
      <c r="D59" s="14" t="s">
        <v>31</v>
      </c>
      <c r="E59" s="25" t="s">
        <v>526</v>
      </c>
      <c r="F59" s="64" t="s">
        <v>506</v>
      </c>
      <c r="G59" s="11" t="s">
        <v>28</v>
      </c>
      <c r="H59" s="15">
        <v>45536</v>
      </c>
      <c r="I59" s="15">
        <v>46022</v>
      </c>
      <c r="J59" s="16">
        <v>10000</v>
      </c>
      <c r="K59" s="16"/>
      <c r="L59" s="11"/>
      <c r="M59" s="16"/>
      <c r="N59" s="16">
        <f>K59+L59+M59</f>
        <v>0</v>
      </c>
      <c r="O59" s="16">
        <f>J59-N59</f>
        <v>10000</v>
      </c>
    </row>
    <row r="60" spans="1:15" ht="15.75" x14ac:dyDescent="0.25">
      <c r="A60" s="13">
        <v>53</v>
      </c>
      <c r="B60" s="11" t="s">
        <v>183</v>
      </c>
      <c r="C60" s="25" t="s">
        <v>184</v>
      </c>
      <c r="D60" s="14" t="s">
        <v>31</v>
      </c>
      <c r="E60" s="25" t="s">
        <v>44</v>
      </c>
      <c r="F60" s="25" t="s">
        <v>185</v>
      </c>
      <c r="G60" s="11" t="s">
        <v>28</v>
      </c>
      <c r="H60" s="19">
        <v>44713</v>
      </c>
      <c r="I60" s="15">
        <v>46022</v>
      </c>
      <c r="J60" s="16">
        <v>5000</v>
      </c>
      <c r="K60" s="11"/>
      <c r="L60" s="11"/>
      <c r="M60" s="16">
        <f>J60*$K$10</f>
        <v>0</v>
      </c>
      <c r="N60" s="11"/>
      <c r="O60" s="16">
        <f>J60-N60</f>
        <v>5000</v>
      </c>
    </row>
    <row r="61" spans="1:15" ht="15.75" x14ac:dyDescent="0.25">
      <c r="A61" s="13">
        <v>54</v>
      </c>
      <c r="B61" s="11" t="s">
        <v>186</v>
      </c>
      <c r="C61" s="25" t="s">
        <v>187</v>
      </c>
      <c r="D61" s="14" t="s">
        <v>31</v>
      </c>
      <c r="E61" s="25" t="s">
        <v>152</v>
      </c>
      <c r="F61" s="25" t="s">
        <v>182</v>
      </c>
      <c r="G61" s="11" t="s">
        <v>28</v>
      </c>
      <c r="H61" s="19">
        <v>44201</v>
      </c>
      <c r="I61" s="15">
        <v>46022</v>
      </c>
      <c r="J61" s="16">
        <v>10000</v>
      </c>
      <c r="K61" s="11"/>
      <c r="L61" s="11"/>
      <c r="M61" s="16">
        <f>J61*$K$10</f>
        <v>0</v>
      </c>
      <c r="N61" s="11"/>
      <c r="O61" s="16">
        <f>J61-N61</f>
        <v>10000</v>
      </c>
    </row>
    <row r="62" spans="1:15" ht="15.75" x14ac:dyDescent="0.25">
      <c r="A62" s="13">
        <v>55</v>
      </c>
      <c r="B62" s="11" t="s">
        <v>188</v>
      </c>
      <c r="C62" s="25" t="s">
        <v>189</v>
      </c>
      <c r="D62" s="14" t="s">
        <v>25</v>
      </c>
      <c r="E62" s="25" t="s">
        <v>36</v>
      </c>
      <c r="F62" s="25" t="s">
        <v>122</v>
      </c>
      <c r="G62" s="11" t="s">
        <v>28</v>
      </c>
      <c r="H62" s="19">
        <v>44208</v>
      </c>
      <c r="I62" s="15">
        <v>46022</v>
      </c>
      <c r="J62" s="16">
        <v>5000</v>
      </c>
      <c r="K62" s="11"/>
      <c r="L62" s="11"/>
      <c r="M62" s="16">
        <f>J62*$K$10</f>
        <v>0</v>
      </c>
      <c r="N62" s="11"/>
      <c r="O62" s="16">
        <f>J62-N62</f>
        <v>5000</v>
      </c>
    </row>
    <row r="63" spans="1:15" s="30" customFormat="1" ht="30" x14ac:dyDescent="0.25">
      <c r="A63" s="13">
        <v>56</v>
      </c>
      <c r="B63" s="11" t="s">
        <v>193</v>
      </c>
      <c r="C63" s="25" t="s">
        <v>194</v>
      </c>
      <c r="D63" s="14" t="s">
        <v>31</v>
      </c>
      <c r="E63" s="25" t="s">
        <v>113</v>
      </c>
      <c r="F63" s="25" t="s">
        <v>195</v>
      </c>
      <c r="G63" s="11" t="s">
        <v>28</v>
      </c>
      <c r="H63" s="19">
        <v>44985</v>
      </c>
      <c r="I63" s="15">
        <v>46022</v>
      </c>
      <c r="J63" s="16">
        <v>5000</v>
      </c>
      <c r="K63" s="16"/>
      <c r="L63" s="11"/>
      <c r="M63" s="16"/>
      <c r="N63" s="16">
        <f>K63+L63+M63</f>
        <v>0</v>
      </c>
      <c r="O63" s="16">
        <f>J63-N63</f>
        <v>5000</v>
      </c>
    </row>
    <row r="64" spans="1:15" ht="15.75" x14ac:dyDescent="0.25">
      <c r="A64" s="13">
        <v>57</v>
      </c>
      <c r="B64" s="11" t="s">
        <v>190</v>
      </c>
      <c r="C64" s="25" t="s">
        <v>191</v>
      </c>
      <c r="D64" s="14" t="s">
        <v>25</v>
      </c>
      <c r="E64" s="21" t="s">
        <v>152</v>
      </c>
      <c r="F64" s="21" t="s">
        <v>192</v>
      </c>
      <c r="G64" s="11" t="s">
        <v>28</v>
      </c>
      <c r="H64" s="15">
        <v>45536</v>
      </c>
      <c r="I64" s="15">
        <v>46022</v>
      </c>
      <c r="J64" s="16">
        <v>10000</v>
      </c>
      <c r="K64" s="11"/>
      <c r="L64" s="11"/>
      <c r="M64" s="16">
        <f>J64*$K$10</f>
        <v>0</v>
      </c>
      <c r="N64" s="63"/>
      <c r="O64" s="16">
        <f>J64-N64</f>
        <v>10000</v>
      </c>
    </row>
    <row r="65" spans="1:15" ht="15.75" x14ac:dyDescent="0.25">
      <c r="A65" s="13">
        <v>58</v>
      </c>
      <c r="B65" s="11" t="s">
        <v>196</v>
      </c>
      <c r="C65" s="25" t="s">
        <v>197</v>
      </c>
      <c r="D65" s="14" t="s">
        <v>31</v>
      </c>
      <c r="E65" s="25" t="s">
        <v>118</v>
      </c>
      <c r="F65" s="25" t="s">
        <v>198</v>
      </c>
      <c r="G65" s="11" t="s">
        <v>28</v>
      </c>
      <c r="H65" s="17">
        <v>44013</v>
      </c>
      <c r="I65" s="15">
        <v>46022</v>
      </c>
      <c r="J65" s="16">
        <v>5000</v>
      </c>
      <c r="K65" s="16"/>
      <c r="L65" s="11"/>
      <c r="M65" s="16"/>
      <c r="N65" s="16">
        <f>K65+L65+M65</f>
        <v>0</v>
      </c>
      <c r="O65" s="16">
        <f>J65-N65</f>
        <v>5000</v>
      </c>
    </row>
    <row r="66" spans="1:15" ht="15.75" x14ac:dyDescent="0.25">
      <c r="A66" s="13">
        <v>59</v>
      </c>
      <c r="B66" s="47" t="s">
        <v>202</v>
      </c>
      <c r="C66" s="48" t="s">
        <v>203</v>
      </c>
      <c r="D66" s="49" t="s">
        <v>25</v>
      </c>
      <c r="E66" s="48" t="s">
        <v>152</v>
      </c>
      <c r="F66" s="48" t="s">
        <v>33</v>
      </c>
      <c r="G66" s="47" t="s">
        <v>28</v>
      </c>
      <c r="H66" s="19">
        <v>44237</v>
      </c>
      <c r="I66" s="15">
        <v>46022</v>
      </c>
      <c r="J66" s="46">
        <v>12000</v>
      </c>
      <c r="K66" s="46">
        <f>J66*$K$6</f>
        <v>344.4</v>
      </c>
      <c r="L66" s="47"/>
      <c r="M66" s="46">
        <f>J66*$M$6</f>
        <v>364.8</v>
      </c>
      <c r="N66" s="46">
        <f>K66+L66+M66</f>
        <v>709.2</v>
      </c>
      <c r="O66" s="46">
        <f>J66-N66</f>
        <v>11290.8</v>
      </c>
    </row>
    <row r="67" spans="1:15" ht="15.75" x14ac:dyDescent="0.25">
      <c r="A67" s="13">
        <v>60</v>
      </c>
      <c r="B67" s="11" t="s">
        <v>204</v>
      </c>
      <c r="C67" s="25" t="s">
        <v>205</v>
      </c>
      <c r="D67" s="14" t="s">
        <v>31</v>
      </c>
      <c r="E67" s="25" t="s">
        <v>206</v>
      </c>
      <c r="F67" s="25" t="s">
        <v>207</v>
      </c>
      <c r="G67" s="11" t="s">
        <v>28</v>
      </c>
      <c r="H67" s="19">
        <v>42374</v>
      </c>
      <c r="I67" s="15">
        <v>46022</v>
      </c>
      <c r="J67" s="16">
        <v>5000</v>
      </c>
      <c r="K67" s="16">
        <v>143.5</v>
      </c>
      <c r="L67" s="11"/>
      <c r="M67" s="16">
        <v>152</v>
      </c>
      <c r="N67" s="54">
        <v>295.5</v>
      </c>
      <c r="O67" s="16">
        <f>J67-N67</f>
        <v>4704.5</v>
      </c>
    </row>
    <row r="68" spans="1:15" ht="15.75" x14ac:dyDescent="0.25">
      <c r="A68" s="13">
        <v>61</v>
      </c>
      <c r="B68" s="11" t="s">
        <v>208</v>
      </c>
      <c r="C68" s="25" t="s">
        <v>209</v>
      </c>
      <c r="D68" s="14" t="s">
        <v>25</v>
      </c>
      <c r="E68" s="25" t="s">
        <v>54</v>
      </c>
      <c r="F68" s="25" t="s">
        <v>210</v>
      </c>
      <c r="G68" s="11" t="s">
        <v>28</v>
      </c>
      <c r="H68" s="19">
        <v>44531</v>
      </c>
      <c r="I68" s="15">
        <v>46022</v>
      </c>
      <c r="J68" s="16">
        <v>12000</v>
      </c>
      <c r="K68" s="11"/>
      <c r="L68" s="11"/>
      <c r="M68" s="16">
        <f>J68*$K$10</f>
        <v>0</v>
      </c>
      <c r="N68" s="11"/>
      <c r="O68" s="16">
        <f>J68-N68</f>
        <v>12000</v>
      </c>
    </row>
    <row r="69" spans="1:15" ht="15.75" x14ac:dyDescent="0.25">
      <c r="A69" s="13">
        <v>62</v>
      </c>
      <c r="B69" s="11" t="s">
        <v>211</v>
      </c>
      <c r="C69" s="25" t="s">
        <v>212</v>
      </c>
      <c r="D69" s="14" t="s">
        <v>25</v>
      </c>
      <c r="E69" s="25" t="s">
        <v>36</v>
      </c>
      <c r="F69" s="25" t="s">
        <v>213</v>
      </c>
      <c r="G69" s="11" t="s">
        <v>28</v>
      </c>
      <c r="H69" s="19">
        <v>44563</v>
      </c>
      <c r="I69" s="15">
        <v>46022</v>
      </c>
      <c r="J69" s="16">
        <v>7000</v>
      </c>
      <c r="K69" s="11"/>
      <c r="L69" s="11"/>
      <c r="M69" s="16">
        <f>J69*$K$10</f>
        <v>0</v>
      </c>
      <c r="N69" s="11"/>
      <c r="O69" s="16">
        <f>J69-N69</f>
        <v>7000</v>
      </c>
    </row>
    <row r="70" spans="1:15" ht="15.75" x14ac:dyDescent="0.25">
      <c r="A70" s="13">
        <v>63</v>
      </c>
      <c r="B70" s="11" t="s">
        <v>214</v>
      </c>
      <c r="C70" s="25" t="s">
        <v>215</v>
      </c>
      <c r="D70" s="14" t="s">
        <v>25</v>
      </c>
      <c r="E70" s="25" t="s">
        <v>36</v>
      </c>
      <c r="F70" s="25" t="s">
        <v>216</v>
      </c>
      <c r="G70" s="11" t="s">
        <v>28</v>
      </c>
      <c r="H70" s="15">
        <v>44927</v>
      </c>
      <c r="I70" s="15">
        <v>46022</v>
      </c>
      <c r="J70" s="16">
        <v>5000</v>
      </c>
      <c r="K70" s="11"/>
      <c r="L70" s="11"/>
      <c r="M70" s="16">
        <f>J70*$K$10</f>
        <v>0</v>
      </c>
      <c r="N70" s="11"/>
      <c r="O70" s="16">
        <f>J70-N70</f>
        <v>5000</v>
      </c>
    </row>
    <row r="71" spans="1:15" ht="15.75" x14ac:dyDescent="0.25">
      <c r="A71" s="13">
        <v>64</v>
      </c>
      <c r="B71" s="11" t="s">
        <v>217</v>
      </c>
      <c r="C71" s="25" t="s">
        <v>218</v>
      </c>
      <c r="D71" s="14" t="s">
        <v>31</v>
      </c>
      <c r="E71" s="25" t="s">
        <v>44</v>
      </c>
      <c r="F71" s="25" t="s">
        <v>55</v>
      </c>
      <c r="G71" s="11" t="s">
        <v>28</v>
      </c>
      <c r="H71" s="19">
        <v>44201</v>
      </c>
      <c r="I71" s="15">
        <v>46022</v>
      </c>
      <c r="J71" s="16">
        <v>5000</v>
      </c>
      <c r="K71" s="11"/>
      <c r="L71" s="11"/>
      <c r="M71" s="16">
        <f>J71*$K$10</f>
        <v>0</v>
      </c>
      <c r="N71" s="11"/>
      <c r="O71" s="16">
        <f>J71-N71</f>
        <v>5000</v>
      </c>
    </row>
    <row r="72" spans="1:15" ht="15.75" x14ac:dyDescent="0.25">
      <c r="A72" s="13">
        <v>65</v>
      </c>
      <c r="B72" s="11" t="s">
        <v>219</v>
      </c>
      <c r="C72" s="25" t="s">
        <v>220</v>
      </c>
      <c r="D72" s="14" t="s">
        <v>25</v>
      </c>
      <c r="E72" s="25" t="s">
        <v>36</v>
      </c>
      <c r="F72" s="25" t="s">
        <v>221</v>
      </c>
      <c r="G72" s="11" t="s">
        <v>28</v>
      </c>
      <c r="H72" s="19">
        <v>44201</v>
      </c>
      <c r="I72" s="15">
        <v>46022</v>
      </c>
      <c r="J72" s="16">
        <v>8000</v>
      </c>
      <c r="K72" s="16">
        <f>J72*$K$6</f>
        <v>229.6</v>
      </c>
      <c r="L72" s="11"/>
      <c r="M72" s="16">
        <f>J72*$M$6</f>
        <v>243.2</v>
      </c>
      <c r="N72" s="16">
        <f>K72+L72+M72</f>
        <v>472.79999999999995</v>
      </c>
      <c r="O72" s="16">
        <f>J72-N72</f>
        <v>7527.2</v>
      </c>
    </row>
    <row r="73" spans="1:15" ht="15.75" x14ac:dyDescent="0.25">
      <c r="A73" s="13">
        <v>66</v>
      </c>
      <c r="B73" s="11" t="s">
        <v>222</v>
      </c>
      <c r="C73" s="25" t="s">
        <v>223</v>
      </c>
      <c r="D73" s="14" t="s">
        <v>25</v>
      </c>
      <c r="E73" s="25" t="s">
        <v>36</v>
      </c>
      <c r="F73" s="25" t="s">
        <v>224</v>
      </c>
      <c r="G73" s="11" t="s">
        <v>28</v>
      </c>
      <c r="H73" s="19">
        <v>44239</v>
      </c>
      <c r="I73" s="15">
        <v>46022</v>
      </c>
      <c r="J73" s="16">
        <v>5000</v>
      </c>
      <c r="K73" s="11"/>
      <c r="L73" s="11"/>
      <c r="M73" s="16">
        <f>J73*$K$10</f>
        <v>0</v>
      </c>
      <c r="N73" s="11"/>
      <c r="O73" s="16">
        <f>J73-N73</f>
        <v>5000</v>
      </c>
    </row>
    <row r="74" spans="1:15" ht="15.75" x14ac:dyDescent="0.25">
      <c r="A74" s="13">
        <v>67</v>
      </c>
      <c r="B74" s="11" t="s">
        <v>225</v>
      </c>
      <c r="C74" s="25" t="s">
        <v>226</v>
      </c>
      <c r="D74" s="14" t="s">
        <v>31</v>
      </c>
      <c r="E74" s="25" t="s">
        <v>44</v>
      </c>
      <c r="F74" s="25" t="s">
        <v>227</v>
      </c>
      <c r="G74" s="11" t="s">
        <v>28</v>
      </c>
      <c r="H74" s="19">
        <v>44232</v>
      </c>
      <c r="I74" s="15">
        <v>46022</v>
      </c>
      <c r="J74" s="16">
        <v>5000</v>
      </c>
      <c r="K74" s="11"/>
      <c r="L74" s="11"/>
      <c r="M74" s="16">
        <f>J74*$K$10</f>
        <v>0</v>
      </c>
      <c r="N74" s="11"/>
      <c r="O74" s="16">
        <f>J74-N74</f>
        <v>5000</v>
      </c>
    </row>
    <row r="75" spans="1:15" ht="15.75" x14ac:dyDescent="0.25">
      <c r="A75" s="13">
        <v>68</v>
      </c>
      <c r="B75" s="11" t="s">
        <v>228</v>
      </c>
      <c r="C75" s="25" t="s">
        <v>229</v>
      </c>
      <c r="D75" s="14" t="s">
        <v>25</v>
      </c>
      <c r="E75" s="25" t="s">
        <v>36</v>
      </c>
      <c r="F75" s="25" t="s">
        <v>132</v>
      </c>
      <c r="G75" s="11" t="s">
        <v>28</v>
      </c>
      <c r="H75" s="19">
        <v>44198</v>
      </c>
      <c r="I75" s="15">
        <v>46022</v>
      </c>
      <c r="J75" s="16">
        <v>8000</v>
      </c>
      <c r="K75" s="16">
        <f>J75*$K$6</f>
        <v>229.6</v>
      </c>
      <c r="L75" s="11"/>
      <c r="M75" s="16">
        <f>J75*$M$6</f>
        <v>243.2</v>
      </c>
      <c r="N75" s="16">
        <f>K75+L75+M75</f>
        <v>472.79999999999995</v>
      </c>
      <c r="O75" s="16">
        <f>J75-N75</f>
        <v>7527.2</v>
      </c>
    </row>
    <row r="76" spans="1:15" ht="15.75" x14ac:dyDescent="0.25">
      <c r="A76" s="13">
        <v>69</v>
      </c>
      <c r="B76" s="11" t="s">
        <v>230</v>
      </c>
      <c r="C76" s="25" t="s">
        <v>231</v>
      </c>
      <c r="D76" s="14" t="s">
        <v>25</v>
      </c>
      <c r="E76" s="25" t="s">
        <v>232</v>
      </c>
      <c r="F76" s="25" t="s">
        <v>233</v>
      </c>
      <c r="G76" s="11" t="s">
        <v>28</v>
      </c>
      <c r="H76" s="19">
        <v>43620</v>
      </c>
      <c r="I76" s="15">
        <v>46022</v>
      </c>
      <c r="J76" s="16">
        <v>10000</v>
      </c>
      <c r="K76" s="11"/>
      <c r="L76" s="11"/>
      <c r="M76" s="16">
        <f>J76*$K$10</f>
        <v>0</v>
      </c>
      <c r="N76" s="11"/>
      <c r="O76" s="16">
        <f>J76-N76</f>
        <v>10000</v>
      </c>
    </row>
    <row r="77" spans="1:15" ht="15.75" x14ac:dyDescent="0.25">
      <c r="A77" s="13">
        <v>70</v>
      </c>
      <c r="B77" s="11" t="s">
        <v>234</v>
      </c>
      <c r="C77" s="25" t="s">
        <v>235</v>
      </c>
      <c r="D77" s="14" t="s">
        <v>31</v>
      </c>
      <c r="E77" s="25" t="s">
        <v>44</v>
      </c>
      <c r="F77" s="25" t="s">
        <v>236</v>
      </c>
      <c r="G77" s="11" t="s">
        <v>28</v>
      </c>
      <c r="H77" s="19">
        <v>44322</v>
      </c>
      <c r="I77" s="15">
        <v>46022</v>
      </c>
      <c r="J77" s="16">
        <v>8000</v>
      </c>
      <c r="K77" s="11"/>
      <c r="L77" s="11"/>
      <c r="M77" s="16">
        <f>J77*$K$10</f>
        <v>0</v>
      </c>
      <c r="N77" s="11"/>
      <c r="O77" s="16">
        <f>J77-N77</f>
        <v>8000</v>
      </c>
    </row>
    <row r="78" spans="1:15" ht="15.75" x14ac:dyDescent="0.25">
      <c r="A78" s="13">
        <v>71</v>
      </c>
      <c r="B78" s="11" t="s">
        <v>237</v>
      </c>
      <c r="C78" s="25" t="s">
        <v>238</v>
      </c>
      <c r="D78" s="14" t="s">
        <v>31</v>
      </c>
      <c r="E78" s="25" t="s">
        <v>44</v>
      </c>
      <c r="F78" s="25" t="s">
        <v>239</v>
      </c>
      <c r="G78" s="11" t="s">
        <v>28</v>
      </c>
      <c r="H78" s="19">
        <v>44239</v>
      </c>
      <c r="I78" s="15">
        <v>46022</v>
      </c>
      <c r="J78" s="16">
        <v>5000</v>
      </c>
      <c r="K78" s="11"/>
      <c r="L78" s="11"/>
      <c r="M78" s="16">
        <f>J78*$K$10</f>
        <v>0</v>
      </c>
      <c r="N78" s="11"/>
      <c r="O78" s="16">
        <f>J78-N78</f>
        <v>5000</v>
      </c>
    </row>
    <row r="79" spans="1:15" ht="15.75" x14ac:dyDescent="0.25">
      <c r="A79" s="13">
        <v>72</v>
      </c>
      <c r="B79" s="11" t="s">
        <v>240</v>
      </c>
      <c r="C79" s="25" t="s">
        <v>241</v>
      </c>
      <c r="D79" s="14" t="s">
        <v>31</v>
      </c>
      <c r="E79" s="25" t="s">
        <v>113</v>
      </c>
      <c r="F79" s="25" t="s">
        <v>233</v>
      </c>
      <c r="G79" s="11" t="s">
        <v>28</v>
      </c>
      <c r="H79" s="19">
        <v>44409</v>
      </c>
      <c r="I79" s="15">
        <v>46022</v>
      </c>
      <c r="J79" s="16">
        <v>10000</v>
      </c>
      <c r="K79" s="11"/>
      <c r="L79" s="11"/>
      <c r="M79" s="16">
        <f>J79*$K$10</f>
        <v>0</v>
      </c>
      <c r="N79" s="11"/>
      <c r="O79" s="16">
        <f>J79-N79</f>
        <v>10000</v>
      </c>
    </row>
    <row r="80" spans="1:15" ht="15.75" x14ac:dyDescent="0.25">
      <c r="A80" s="13">
        <v>73</v>
      </c>
      <c r="B80" s="11" t="s">
        <v>243</v>
      </c>
      <c r="C80" s="25" t="s">
        <v>244</v>
      </c>
      <c r="D80" s="14" t="s">
        <v>31</v>
      </c>
      <c r="E80" s="25" t="s">
        <v>44</v>
      </c>
      <c r="F80" s="25" t="s">
        <v>245</v>
      </c>
      <c r="G80" s="11" t="s">
        <v>28</v>
      </c>
      <c r="H80" s="15">
        <v>45222</v>
      </c>
      <c r="I80" s="15">
        <v>46022</v>
      </c>
      <c r="J80" s="16">
        <v>5000</v>
      </c>
      <c r="K80" s="11"/>
      <c r="L80" s="11"/>
      <c r="M80" s="16">
        <f>J80*$K$10</f>
        <v>0</v>
      </c>
      <c r="N80" s="11"/>
      <c r="O80" s="16">
        <f>J80-N80</f>
        <v>5000</v>
      </c>
    </row>
    <row r="81" spans="1:15" ht="15.75" x14ac:dyDescent="0.25">
      <c r="A81" s="13">
        <v>74</v>
      </c>
      <c r="B81" s="11" t="s">
        <v>177</v>
      </c>
      <c r="C81" s="25" t="s">
        <v>178</v>
      </c>
      <c r="D81" s="14" t="s">
        <v>25</v>
      </c>
      <c r="E81" s="21" t="s">
        <v>26</v>
      </c>
      <c r="F81" s="25" t="s">
        <v>179</v>
      </c>
      <c r="G81" s="11" t="s">
        <v>28</v>
      </c>
      <c r="H81" s="17">
        <v>45659</v>
      </c>
      <c r="I81" s="15">
        <v>46022</v>
      </c>
      <c r="J81" s="16">
        <v>5500</v>
      </c>
      <c r="K81" s="11"/>
      <c r="L81" s="11"/>
      <c r="M81" s="16">
        <f>J81*$K$10</f>
        <v>0</v>
      </c>
      <c r="N81" s="11"/>
      <c r="O81" s="16">
        <f>J81-N81</f>
        <v>5500</v>
      </c>
    </row>
    <row r="82" spans="1:15" ht="15.75" x14ac:dyDescent="0.25">
      <c r="A82" s="13">
        <v>75</v>
      </c>
      <c r="B82" s="11" t="s">
        <v>246</v>
      </c>
      <c r="C82" s="25" t="s">
        <v>247</v>
      </c>
      <c r="D82" s="14" t="s">
        <v>31</v>
      </c>
      <c r="E82" s="25" t="s">
        <v>248</v>
      </c>
      <c r="F82" s="25" t="s">
        <v>33</v>
      </c>
      <c r="G82" s="11" t="s">
        <v>28</v>
      </c>
      <c r="H82" s="19">
        <v>44409</v>
      </c>
      <c r="I82" s="15">
        <v>46022</v>
      </c>
      <c r="J82" s="16">
        <v>10000</v>
      </c>
      <c r="K82" s="16"/>
      <c r="L82" s="11"/>
      <c r="M82" s="16"/>
      <c r="N82" s="16">
        <f>K82+L82+M82</f>
        <v>0</v>
      </c>
      <c r="O82" s="16">
        <f>J82-N82</f>
        <v>10000</v>
      </c>
    </row>
    <row r="83" spans="1:15" ht="15.75" x14ac:dyDescent="0.25">
      <c r="A83" s="13">
        <v>76</v>
      </c>
      <c r="B83" s="11" t="s">
        <v>530</v>
      </c>
      <c r="C83" s="25" t="s">
        <v>531</v>
      </c>
      <c r="D83" s="14" t="s">
        <v>31</v>
      </c>
      <c r="E83" s="25" t="s">
        <v>44</v>
      </c>
      <c r="F83" s="25" t="s">
        <v>532</v>
      </c>
      <c r="G83" s="11" t="s">
        <v>28</v>
      </c>
      <c r="H83" s="15">
        <v>45536</v>
      </c>
      <c r="I83" s="15">
        <v>46022</v>
      </c>
      <c r="J83" s="16">
        <v>10000</v>
      </c>
      <c r="K83" s="16"/>
      <c r="L83" s="11"/>
      <c r="M83" s="16"/>
      <c r="N83" s="16">
        <f>K83+L83+M83</f>
        <v>0</v>
      </c>
      <c r="O83" s="16">
        <f>J83-N83</f>
        <v>10000</v>
      </c>
    </row>
    <row r="84" spans="1:15" ht="15.75" x14ac:dyDescent="0.25">
      <c r="A84" s="13">
        <v>77</v>
      </c>
      <c r="B84" s="11" t="s">
        <v>249</v>
      </c>
      <c r="C84" s="25" t="s">
        <v>250</v>
      </c>
      <c r="D84" s="14" t="s">
        <v>31</v>
      </c>
      <c r="E84" s="25" t="s">
        <v>32</v>
      </c>
      <c r="F84" s="25" t="s">
        <v>233</v>
      </c>
      <c r="G84" s="11" t="s">
        <v>28</v>
      </c>
      <c r="H84" s="17">
        <v>43872</v>
      </c>
      <c r="I84" s="15">
        <v>46022</v>
      </c>
      <c r="J84" s="16">
        <v>10000</v>
      </c>
      <c r="K84" s="16">
        <f>J84*$K$6</f>
        <v>287</v>
      </c>
      <c r="L84" s="11"/>
      <c r="M84" s="16">
        <f>J84*$M$6</f>
        <v>304</v>
      </c>
      <c r="N84" s="16">
        <f>K84+L84+M84</f>
        <v>591</v>
      </c>
      <c r="O84" s="16">
        <f>J84-N84</f>
        <v>9409</v>
      </c>
    </row>
    <row r="85" spans="1:15" ht="15.75" x14ac:dyDescent="0.25">
      <c r="A85" s="13">
        <v>78</v>
      </c>
      <c r="B85" s="11" t="s">
        <v>251</v>
      </c>
      <c r="C85" s="25" t="s">
        <v>252</v>
      </c>
      <c r="D85" s="14" t="s">
        <v>31</v>
      </c>
      <c r="E85" s="25" t="s">
        <v>32</v>
      </c>
      <c r="F85" s="25" t="s">
        <v>33</v>
      </c>
      <c r="G85" s="11" t="s">
        <v>28</v>
      </c>
      <c r="H85" s="19">
        <v>43740</v>
      </c>
      <c r="I85" s="15">
        <v>46022</v>
      </c>
      <c r="J85" s="16">
        <v>11000</v>
      </c>
      <c r="K85" s="16">
        <v>315.7</v>
      </c>
      <c r="L85" s="11"/>
      <c r="M85" s="16">
        <v>334.4</v>
      </c>
      <c r="N85" s="11">
        <v>650.1</v>
      </c>
      <c r="O85" s="16">
        <f>J85-N85</f>
        <v>10349.9</v>
      </c>
    </row>
    <row r="86" spans="1:15" ht="15.75" x14ac:dyDescent="0.25">
      <c r="A86" s="13">
        <v>79</v>
      </c>
      <c r="B86" s="11" t="s">
        <v>253</v>
      </c>
      <c r="C86" s="25" t="s">
        <v>254</v>
      </c>
      <c r="D86" s="14" t="s">
        <v>31</v>
      </c>
      <c r="E86" s="25" t="s">
        <v>255</v>
      </c>
      <c r="F86" s="25" t="s">
        <v>256</v>
      </c>
      <c r="G86" s="11" t="s">
        <v>28</v>
      </c>
      <c r="H86" s="17">
        <v>44207</v>
      </c>
      <c r="I86" s="15">
        <v>46022</v>
      </c>
      <c r="J86" s="16">
        <v>10000</v>
      </c>
      <c r="K86" s="16">
        <f>J86*$K$6</f>
        <v>287</v>
      </c>
      <c r="L86" s="11"/>
      <c r="M86" s="16">
        <f>J86*$M$6</f>
        <v>304</v>
      </c>
      <c r="N86" s="16">
        <f>K86+L86+M86</f>
        <v>591</v>
      </c>
      <c r="O86" s="16">
        <f>J86-N86</f>
        <v>9409</v>
      </c>
    </row>
    <row r="87" spans="1:15" ht="15.75" x14ac:dyDescent="0.25">
      <c r="A87" s="13">
        <v>80</v>
      </c>
      <c r="B87" s="11" t="s">
        <v>257</v>
      </c>
      <c r="C87" s="25" t="s">
        <v>258</v>
      </c>
      <c r="D87" s="14" t="s">
        <v>31</v>
      </c>
      <c r="E87" s="25" t="s">
        <v>259</v>
      </c>
      <c r="F87" s="25" t="s">
        <v>33</v>
      </c>
      <c r="G87" s="11" t="s">
        <v>28</v>
      </c>
      <c r="H87" s="17">
        <v>44207</v>
      </c>
      <c r="I87" s="15">
        <v>46022</v>
      </c>
      <c r="J87" s="16">
        <v>20000</v>
      </c>
      <c r="K87" s="11"/>
      <c r="L87" s="11"/>
      <c r="M87" s="16">
        <f>J87*$K$10</f>
        <v>0</v>
      </c>
      <c r="N87" s="11"/>
      <c r="O87" s="16">
        <f>J87-N87</f>
        <v>20000</v>
      </c>
    </row>
    <row r="88" spans="1:15" ht="15.75" x14ac:dyDescent="0.25">
      <c r="A88" s="13">
        <v>81</v>
      </c>
      <c r="B88" s="11" t="s">
        <v>260</v>
      </c>
      <c r="C88" s="25" t="s">
        <v>261</v>
      </c>
      <c r="D88" s="14" t="s">
        <v>31</v>
      </c>
      <c r="E88" s="25" t="s">
        <v>44</v>
      </c>
      <c r="F88" s="25" t="s">
        <v>262</v>
      </c>
      <c r="G88" s="11" t="s">
        <v>28</v>
      </c>
      <c r="H88" s="17">
        <v>44284</v>
      </c>
      <c r="I88" s="15">
        <v>46022</v>
      </c>
      <c r="J88" s="16">
        <v>5000</v>
      </c>
      <c r="K88" s="11"/>
      <c r="L88" s="11"/>
      <c r="M88" s="16">
        <f>J88*$K$10</f>
        <v>0</v>
      </c>
      <c r="N88" s="11"/>
      <c r="O88" s="16">
        <f>J88-N88</f>
        <v>5000</v>
      </c>
    </row>
    <row r="89" spans="1:15" ht="15.75" x14ac:dyDescent="0.25">
      <c r="A89" s="13">
        <v>82</v>
      </c>
      <c r="B89" s="11" t="s">
        <v>573</v>
      </c>
      <c r="C89" s="25" t="s">
        <v>574</v>
      </c>
      <c r="D89" s="14" t="s">
        <v>25</v>
      </c>
      <c r="E89" s="25" t="s">
        <v>575</v>
      </c>
      <c r="F89" s="25" t="s">
        <v>33</v>
      </c>
      <c r="G89" s="11" t="s">
        <v>28</v>
      </c>
      <c r="H89" s="15">
        <v>45931</v>
      </c>
      <c r="I89" s="15">
        <v>46022</v>
      </c>
      <c r="J89" s="16">
        <v>17000</v>
      </c>
      <c r="K89" s="16">
        <f>J89*$K$6</f>
        <v>487.9</v>
      </c>
      <c r="L89" s="11"/>
      <c r="M89" s="16">
        <f>J89*$M$6</f>
        <v>516.79999999999995</v>
      </c>
      <c r="N89" s="16">
        <f>K89+L89+M89</f>
        <v>1004.6999999999999</v>
      </c>
      <c r="O89" s="16">
        <f>J89-N89</f>
        <v>15995.3</v>
      </c>
    </row>
    <row r="90" spans="1:15" ht="15.75" x14ac:dyDescent="0.25">
      <c r="A90" s="13">
        <v>83</v>
      </c>
      <c r="B90" s="11" t="s">
        <v>263</v>
      </c>
      <c r="C90" s="25" t="s">
        <v>264</v>
      </c>
      <c r="D90" s="14" t="s">
        <v>31</v>
      </c>
      <c r="E90" s="25" t="s">
        <v>44</v>
      </c>
      <c r="F90" s="25" t="s">
        <v>140</v>
      </c>
      <c r="G90" s="11" t="s">
        <v>28</v>
      </c>
      <c r="H90" s="17">
        <v>44201</v>
      </c>
      <c r="I90" s="15">
        <v>46022</v>
      </c>
      <c r="J90" s="16">
        <v>7000</v>
      </c>
      <c r="K90" s="11"/>
      <c r="L90" s="11"/>
      <c r="M90" s="16">
        <f>J90*$K$10</f>
        <v>0</v>
      </c>
      <c r="N90" s="11"/>
      <c r="O90" s="16">
        <f>J90-N90</f>
        <v>7000</v>
      </c>
    </row>
    <row r="91" spans="1:15" ht="15.75" x14ac:dyDescent="0.25">
      <c r="A91" s="13">
        <v>84</v>
      </c>
      <c r="B91" s="11" t="s">
        <v>265</v>
      </c>
      <c r="C91" s="25" t="s">
        <v>266</v>
      </c>
      <c r="D91" s="14" t="s">
        <v>31</v>
      </c>
      <c r="E91" s="25" t="s">
        <v>44</v>
      </c>
      <c r="F91" s="25" t="s">
        <v>128</v>
      </c>
      <c r="G91" s="11" t="s">
        <v>28</v>
      </c>
      <c r="H91" s="15">
        <v>44927</v>
      </c>
      <c r="I91" s="15">
        <v>46022</v>
      </c>
      <c r="J91" s="16">
        <v>5000</v>
      </c>
      <c r="K91" s="16"/>
      <c r="L91" s="11"/>
      <c r="M91" s="16"/>
      <c r="N91" s="16">
        <f>K91+L91+M91</f>
        <v>0</v>
      </c>
      <c r="O91" s="16">
        <f>J91-N91</f>
        <v>5000</v>
      </c>
    </row>
    <row r="92" spans="1:15" ht="15.75" x14ac:dyDescent="0.25">
      <c r="A92" s="13">
        <v>85</v>
      </c>
      <c r="B92" s="11" t="s">
        <v>267</v>
      </c>
      <c r="C92" s="25" t="s">
        <v>268</v>
      </c>
      <c r="D92" s="14" t="s">
        <v>25</v>
      </c>
      <c r="E92" s="25" t="s">
        <v>152</v>
      </c>
      <c r="F92" s="25" t="s">
        <v>63</v>
      </c>
      <c r="G92" s="11" t="s">
        <v>28</v>
      </c>
      <c r="H92" s="19">
        <v>43101</v>
      </c>
      <c r="I92" s="15">
        <v>46022</v>
      </c>
      <c r="J92" s="16">
        <v>10000</v>
      </c>
      <c r="K92" s="16">
        <v>287</v>
      </c>
      <c r="L92" s="11"/>
      <c r="M92" s="16">
        <v>304</v>
      </c>
      <c r="N92" s="16">
        <v>591</v>
      </c>
      <c r="O92" s="16">
        <f>J92-N92</f>
        <v>9409</v>
      </c>
    </row>
    <row r="93" spans="1:15" ht="15.75" x14ac:dyDescent="0.25">
      <c r="A93" s="13">
        <v>86</v>
      </c>
      <c r="B93" s="18" t="s">
        <v>172</v>
      </c>
      <c r="C93" s="21" t="s">
        <v>173</v>
      </c>
      <c r="D93" s="14" t="s">
        <v>31</v>
      </c>
      <c r="E93" s="21" t="s">
        <v>174</v>
      </c>
      <c r="F93" s="21" t="s">
        <v>68</v>
      </c>
      <c r="G93" s="11" t="s">
        <v>28</v>
      </c>
      <c r="H93" s="17">
        <v>45566</v>
      </c>
      <c r="I93" s="15">
        <v>46022</v>
      </c>
      <c r="J93" s="16">
        <v>10000</v>
      </c>
      <c r="K93" s="16"/>
      <c r="L93" s="11"/>
      <c r="M93" s="16"/>
      <c r="N93" s="16">
        <f>K93+L93+M93</f>
        <v>0</v>
      </c>
      <c r="O93" s="16">
        <f>J93-N93</f>
        <v>10000</v>
      </c>
    </row>
    <row r="94" spans="1:15" ht="15.75" x14ac:dyDescent="0.25">
      <c r="A94" s="13">
        <v>87</v>
      </c>
      <c r="B94" s="11" t="s">
        <v>269</v>
      </c>
      <c r="C94" s="25" t="s">
        <v>270</v>
      </c>
      <c r="D94" s="14" t="s">
        <v>31</v>
      </c>
      <c r="E94" s="25" t="s">
        <v>271</v>
      </c>
      <c r="F94" s="25" t="s">
        <v>256</v>
      </c>
      <c r="G94" s="11" t="s">
        <v>28</v>
      </c>
      <c r="H94" s="19" t="s">
        <v>272</v>
      </c>
      <c r="I94" s="15">
        <v>46022</v>
      </c>
      <c r="J94" s="16">
        <v>10000</v>
      </c>
      <c r="K94" s="16">
        <v>287</v>
      </c>
      <c r="L94" s="11"/>
      <c r="M94" s="16">
        <v>304</v>
      </c>
      <c r="N94" s="16">
        <v>591</v>
      </c>
      <c r="O94" s="16">
        <f>J94-N94</f>
        <v>9409</v>
      </c>
    </row>
    <row r="95" spans="1:15" ht="15.75" x14ac:dyDescent="0.25">
      <c r="A95" s="13">
        <v>88</v>
      </c>
      <c r="B95" s="11" t="s">
        <v>273</v>
      </c>
      <c r="C95" s="25" t="s">
        <v>274</v>
      </c>
      <c r="D95" s="14" t="s">
        <v>25</v>
      </c>
      <c r="E95" s="25" t="s">
        <v>54</v>
      </c>
      <c r="F95" s="25" t="s">
        <v>275</v>
      </c>
      <c r="G95" s="11" t="s">
        <v>28</v>
      </c>
      <c r="H95" s="19">
        <v>43759</v>
      </c>
      <c r="I95" s="15">
        <v>46022</v>
      </c>
      <c r="J95" s="16">
        <v>12000</v>
      </c>
      <c r="K95" s="11"/>
      <c r="L95" s="11"/>
      <c r="M95" s="16">
        <f>J95*$K$10</f>
        <v>0</v>
      </c>
      <c r="N95" s="11"/>
      <c r="O95" s="16">
        <f>J95-N95</f>
        <v>12000</v>
      </c>
    </row>
    <row r="96" spans="1:15" ht="15.75" x14ac:dyDescent="0.25">
      <c r="A96" s="13">
        <v>89</v>
      </c>
      <c r="B96" s="11" t="s">
        <v>276</v>
      </c>
      <c r="C96" s="25" t="s">
        <v>277</v>
      </c>
      <c r="D96" s="14" t="s">
        <v>25</v>
      </c>
      <c r="E96" s="25" t="s">
        <v>36</v>
      </c>
      <c r="F96" s="25" t="s">
        <v>278</v>
      </c>
      <c r="G96" s="11" t="s">
        <v>28</v>
      </c>
      <c r="H96" s="15">
        <v>44805</v>
      </c>
      <c r="I96" s="15">
        <v>46022</v>
      </c>
      <c r="J96" s="16">
        <v>5000</v>
      </c>
      <c r="K96" s="16"/>
      <c r="L96" s="11"/>
      <c r="M96" s="16"/>
      <c r="N96" s="16">
        <f>K96+L96+M96</f>
        <v>0</v>
      </c>
      <c r="O96" s="16">
        <f>J96-N96</f>
        <v>5000</v>
      </c>
    </row>
    <row r="97" spans="1:15" ht="15.75" x14ac:dyDescent="0.25">
      <c r="A97" s="13">
        <v>90</v>
      </c>
      <c r="B97" s="11" t="s">
        <v>279</v>
      </c>
      <c r="C97" s="25" t="s">
        <v>280</v>
      </c>
      <c r="D97" s="14" t="s">
        <v>31</v>
      </c>
      <c r="E97" s="25" t="s">
        <v>44</v>
      </c>
      <c r="F97" s="25" t="s">
        <v>281</v>
      </c>
      <c r="G97" s="11" t="s">
        <v>28</v>
      </c>
      <c r="H97" s="15">
        <v>44594</v>
      </c>
      <c r="I97" s="15">
        <v>46022</v>
      </c>
      <c r="J97" s="16">
        <v>10000</v>
      </c>
      <c r="K97" s="16"/>
      <c r="L97" s="11"/>
      <c r="M97" s="16"/>
      <c r="N97" s="16">
        <f>K97+L97+M97</f>
        <v>0</v>
      </c>
      <c r="O97" s="16">
        <f>J97-N97</f>
        <v>10000</v>
      </c>
    </row>
    <row r="98" spans="1:15" ht="15.75" x14ac:dyDescent="0.25">
      <c r="A98" s="13">
        <v>91</v>
      </c>
      <c r="B98" s="11" t="s">
        <v>282</v>
      </c>
      <c r="C98" s="25" t="s">
        <v>283</v>
      </c>
      <c r="D98" s="14" t="s">
        <v>31</v>
      </c>
      <c r="E98" s="25" t="s">
        <v>163</v>
      </c>
      <c r="F98" s="25" t="s">
        <v>284</v>
      </c>
      <c r="G98" s="11" t="s">
        <v>28</v>
      </c>
      <c r="H98" s="15">
        <v>43839</v>
      </c>
      <c r="I98" s="15">
        <v>46022</v>
      </c>
      <c r="J98" s="16">
        <v>15000</v>
      </c>
      <c r="K98" s="16">
        <f>J98*$K$6</f>
        <v>430.5</v>
      </c>
      <c r="L98" s="11"/>
      <c r="M98" s="16">
        <f>J98*$M$6</f>
        <v>456</v>
      </c>
      <c r="N98" s="16">
        <f>K98+L98+M98</f>
        <v>886.5</v>
      </c>
      <c r="O98" s="16">
        <f>J98-N98</f>
        <v>14113.5</v>
      </c>
    </row>
    <row r="99" spans="1:15" ht="15.75" x14ac:dyDescent="0.25">
      <c r="A99" s="13">
        <v>92</v>
      </c>
      <c r="B99" s="11" t="s">
        <v>285</v>
      </c>
      <c r="C99" s="25" t="s">
        <v>286</v>
      </c>
      <c r="D99" s="14" t="s">
        <v>31</v>
      </c>
      <c r="E99" s="25" t="s">
        <v>255</v>
      </c>
      <c r="F99" s="25" t="s">
        <v>287</v>
      </c>
      <c r="G99" s="11" t="s">
        <v>28</v>
      </c>
      <c r="H99" s="15">
        <v>44202</v>
      </c>
      <c r="I99" s="15">
        <v>46022</v>
      </c>
      <c r="J99" s="16">
        <v>9000</v>
      </c>
      <c r="K99" s="16">
        <v>258.3</v>
      </c>
      <c r="L99" s="11"/>
      <c r="M99" s="16">
        <v>273.60000000000002</v>
      </c>
      <c r="N99" s="16">
        <v>531.9</v>
      </c>
      <c r="O99" s="16">
        <f>J99-N99</f>
        <v>8468.1</v>
      </c>
    </row>
    <row r="100" spans="1:15" ht="15.75" x14ac:dyDescent="0.25">
      <c r="A100" s="13">
        <v>93</v>
      </c>
      <c r="B100" s="11" t="s">
        <v>288</v>
      </c>
      <c r="C100" s="25" t="s">
        <v>289</v>
      </c>
      <c r="D100" s="14" t="s">
        <v>31</v>
      </c>
      <c r="E100" s="25" t="s">
        <v>290</v>
      </c>
      <c r="F100" s="25" t="s">
        <v>291</v>
      </c>
      <c r="G100" s="11" t="s">
        <v>28</v>
      </c>
      <c r="H100" s="15">
        <v>44805</v>
      </c>
      <c r="I100" s="15">
        <v>46022</v>
      </c>
      <c r="J100" s="16">
        <v>5000</v>
      </c>
      <c r="K100" s="11"/>
      <c r="L100" s="11"/>
      <c r="M100" s="16">
        <f>J100*$K$10</f>
        <v>0</v>
      </c>
      <c r="N100" s="11"/>
      <c r="O100" s="16">
        <f>J100-N100</f>
        <v>5000</v>
      </c>
    </row>
    <row r="101" spans="1:15" ht="15.75" x14ac:dyDescent="0.25">
      <c r="A101" s="13">
        <v>94</v>
      </c>
      <c r="B101" s="11" t="s">
        <v>292</v>
      </c>
      <c r="C101" s="25" t="s">
        <v>293</v>
      </c>
      <c r="D101" s="14" t="s">
        <v>25</v>
      </c>
      <c r="E101" s="25" t="s">
        <v>54</v>
      </c>
      <c r="F101" s="25" t="s">
        <v>71</v>
      </c>
      <c r="G101" s="11" t="s">
        <v>28</v>
      </c>
      <c r="H101" s="15">
        <v>44207</v>
      </c>
      <c r="I101" s="15">
        <v>46022</v>
      </c>
      <c r="J101" s="16">
        <v>12000</v>
      </c>
      <c r="K101" s="11"/>
      <c r="L101" s="11"/>
      <c r="M101" s="16">
        <f>J101*$K$10</f>
        <v>0</v>
      </c>
      <c r="N101" s="11"/>
      <c r="O101" s="16">
        <f>J101-N101</f>
        <v>12000</v>
      </c>
    </row>
    <row r="102" spans="1:15" ht="15.75" x14ac:dyDescent="0.25">
      <c r="A102" s="13">
        <v>95</v>
      </c>
      <c r="B102" s="11" t="s">
        <v>294</v>
      </c>
      <c r="C102" s="25" t="s">
        <v>295</v>
      </c>
      <c r="D102" s="14" t="s">
        <v>31</v>
      </c>
      <c r="E102" s="25" t="s">
        <v>118</v>
      </c>
      <c r="F102" s="25" t="s">
        <v>63</v>
      </c>
      <c r="G102" s="11" t="s">
        <v>28</v>
      </c>
      <c r="H102" s="15">
        <v>44746</v>
      </c>
      <c r="I102" s="15">
        <v>46022</v>
      </c>
      <c r="J102" s="16">
        <v>10000</v>
      </c>
      <c r="K102" s="11"/>
      <c r="L102" s="11"/>
      <c r="M102" s="16">
        <f>J102*$K$10</f>
        <v>0</v>
      </c>
      <c r="N102" s="11"/>
      <c r="O102" s="16">
        <f>J102-N102</f>
        <v>10000</v>
      </c>
    </row>
    <row r="103" spans="1:15" s="30" customFormat="1" ht="15.75" x14ac:dyDescent="0.25">
      <c r="A103" s="13">
        <v>96</v>
      </c>
      <c r="B103" s="11" t="s">
        <v>294</v>
      </c>
      <c r="C103" s="25" t="s">
        <v>296</v>
      </c>
      <c r="D103" s="14" t="s">
        <v>31</v>
      </c>
      <c r="E103" s="25" t="s">
        <v>44</v>
      </c>
      <c r="F103" s="25" t="s">
        <v>297</v>
      </c>
      <c r="G103" s="11" t="s">
        <v>28</v>
      </c>
      <c r="H103" s="15">
        <v>45352</v>
      </c>
      <c r="I103" s="15">
        <v>46022</v>
      </c>
      <c r="J103" s="16">
        <v>5000</v>
      </c>
      <c r="K103" s="11"/>
      <c r="L103" s="11"/>
      <c r="M103" s="16">
        <f>J103*$K$10</f>
        <v>0</v>
      </c>
      <c r="N103" s="11"/>
      <c r="O103" s="16">
        <f>J103-N103</f>
        <v>5000</v>
      </c>
    </row>
    <row r="104" spans="1:15" ht="15.75" x14ac:dyDescent="0.25">
      <c r="A104" s="13">
        <v>97</v>
      </c>
      <c r="B104" s="11" t="s">
        <v>298</v>
      </c>
      <c r="C104" s="25" t="s">
        <v>299</v>
      </c>
      <c r="D104" s="14" t="s">
        <v>31</v>
      </c>
      <c r="E104" s="25" t="s">
        <v>44</v>
      </c>
      <c r="F104" s="25" t="s">
        <v>300</v>
      </c>
      <c r="G104" s="11" t="s">
        <v>28</v>
      </c>
      <c r="H104" s="15">
        <v>44927</v>
      </c>
      <c r="I104" s="15">
        <v>46022</v>
      </c>
      <c r="J104" s="16">
        <v>5000</v>
      </c>
      <c r="K104" s="11"/>
      <c r="L104" s="11"/>
      <c r="M104" s="16">
        <f>J104*$K$10</f>
        <v>0</v>
      </c>
      <c r="N104" s="11"/>
      <c r="O104" s="16">
        <f>J104-N104</f>
        <v>5000</v>
      </c>
    </row>
    <row r="105" spans="1:15" ht="15.75" x14ac:dyDescent="0.25">
      <c r="A105" s="13">
        <v>98</v>
      </c>
      <c r="B105" s="11" t="s">
        <v>301</v>
      </c>
      <c r="C105" s="25" t="s">
        <v>302</v>
      </c>
      <c r="D105" s="14" t="s">
        <v>25</v>
      </c>
      <c r="E105" s="25" t="s">
        <v>36</v>
      </c>
      <c r="F105" s="25" t="s">
        <v>167</v>
      </c>
      <c r="G105" s="11" t="s">
        <v>28</v>
      </c>
      <c r="H105" s="15">
        <v>44201</v>
      </c>
      <c r="I105" s="15">
        <v>46022</v>
      </c>
      <c r="J105" s="16">
        <v>10000</v>
      </c>
      <c r="K105" s="16"/>
      <c r="L105" s="11"/>
      <c r="M105" s="16"/>
      <c r="N105" s="16">
        <f>K105+L105+M105</f>
        <v>0</v>
      </c>
      <c r="O105" s="16">
        <f>J105-N105</f>
        <v>10000</v>
      </c>
    </row>
    <row r="106" spans="1:15" ht="30" x14ac:dyDescent="0.25">
      <c r="A106" s="13">
        <v>99</v>
      </c>
      <c r="B106" s="11" t="s">
        <v>303</v>
      </c>
      <c r="C106" s="25" t="s">
        <v>304</v>
      </c>
      <c r="D106" s="14" t="s">
        <v>25</v>
      </c>
      <c r="E106" s="25" t="s">
        <v>305</v>
      </c>
      <c r="F106" s="25" t="s">
        <v>306</v>
      </c>
      <c r="G106" s="11" t="s">
        <v>28</v>
      </c>
      <c r="H106" s="15">
        <v>42374</v>
      </c>
      <c r="I106" s="15">
        <v>46022</v>
      </c>
      <c r="J106" s="16">
        <v>30000</v>
      </c>
      <c r="K106" s="16">
        <v>861</v>
      </c>
      <c r="L106" s="11"/>
      <c r="M106" s="16">
        <v>912</v>
      </c>
      <c r="N106" s="16">
        <f>K106+L106+M106</f>
        <v>1773</v>
      </c>
      <c r="O106" s="16">
        <f>J106-N106</f>
        <v>28227</v>
      </c>
    </row>
    <row r="107" spans="1:15" ht="30" x14ac:dyDescent="0.25">
      <c r="A107" s="13">
        <v>100</v>
      </c>
      <c r="B107" s="11" t="s">
        <v>307</v>
      </c>
      <c r="C107" s="25" t="s">
        <v>308</v>
      </c>
      <c r="D107" s="14" t="s">
        <v>31</v>
      </c>
      <c r="E107" s="25" t="s">
        <v>44</v>
      </c>
      <c r="F107" s="25" t="s">
        <v>309</v>
      </c>
      <c r="G107" s="11" t="s">
        <v>28</v>
      </c>
      <c r="H107" s="15">
        <v>44228</v>
      </c>
      <c r="I107" s="15">
        <v>46022</v>
      </c>
      <c r="J107" s="16">
        <v>5000</v>
      </c>
      <c r="K107" s="11"/>
      <c r="L107" s="11"/>
      <c r="M107" s="16">
        <f>J107*$K$10</f>
        <v>0</v>
      </c>
      <c r="N107" s="11"/>
      <c r="O107" s="16">
        <f>J107-N107</f>
        <v>5000</v>
      </c>
    </row>
    <row r="108" spans="1:15" ht="15.75" x14ac:dyDescent="0.25">
      <c r="A108" s="13">
        <v>101</v>
      </c>
      <c r="B108" s="11" t="s">
        <v>310</v>
      </c>
      <c r="C108" s="25" t="s">
        <v>311</v>
      </c>
      <c r="D108" s="14" t="s">
        <v>31</v>
      </c>
      <c r="E108" s="25" t="s">
        <v>312</v>
      </c>
      <c r="F108" s="25" t="s">
        <v>33</v>
      </c>
      <c r="G108" s="11" t="s">
        <v>28</v>
      </c>
      <c r="H108" s="15">
        <v>44440</v>
      </c>
      <c r="I108" s="15">
        <v>46022</v>
      </c>
      <c r="J108" s="16">
        <v>15000</v>
      </c>
      <c r="K108" s="16">
        <f>J108*$K$6</f>
        <v>430.5</v>
      </c>
      <c r="L108" s="11"/>
      <c r="M108" s="16">
        <f>J108*$M$6</f>
        <v>456</v>
      </c>
      <c r="N108" s="16">
        <f>K108+L108+M108</f>
        <v>886.5</v>
      </c>
      <c r="O108" s="16">
        <f>J108-N108</f>
        <v>14113.5</v>
      </c>
    </row>
    <row r="109" spans="1:15" ht="15.75" x14ac:dyDescent="0.25">
      <c r="A109" s="13">
        <v>102</v>
      </c>
      <c r="B109" s="11" t="s">
        <v>313</v>
      </c>
      <c r="C109" s="25" t="s">
        <v>314</v>
      </c>
      <c r="D109" s="14" t="s">
        <v>25</v>
      </c>
      <c r="E109" s="25" t="s">
        <v>315</v>
      </c>
      <c r="F109" s="64" t="s">
        <v>33</v>
      </c>
      <c r="G109" s="11" t="s">
        <v>28</v>
      </c>
      <c r="H109" s="15">
        <v>44264</v>
      </c>
      <c r="I109" s="15">
        <v>46022</v>
      </c>
      <c r="J109" s="16">
        <v>45000</v>
      </c>
      <c r="K109" s="16">
        <f>J109*$K$6</f>
        <v>1291.5</v>
      </c>
      <c r="L109" s="16">
        <v>1148.32</v>
      </c>
      <c r="M109" s="16">
        <f>J109*$M$6</f>
        <v>1368</v>
      </c>
      <c r="N109" s="16">
        <f>K109+L109+M109</f>
        <v>3807.8199999999997</v>
      </c>
      <c r="O109" s="16">
        <f>J109-N109</f>
        <v>41192.18</v>
      </c>
    </row>
    <row r="110" spans="1:15" ht="30" x14ac:dyDescent="0.25">
      <c r="A110" s="13">
        <v>103</v>
      </c>
      <c r="B110" s="47" t="s">
        <v>316</v>
      </c>
      <c r="C110" s="48" t="s">
        <v>317</v>
      </c>
      <c r="D110" s="49" t="s">
        <v>25</v>
      </c>
      <c r="E110" s="48" t="s">
        <v>170</v>
      </c>
      <c r="F110" s="48" t="s">
        <v>33</v>
      </c>
      <c r="G110" s="47" t="s">
        <v>28</v>
      </c>
      <c r="H110" s="15">
        <v>44440</v>
      </c>
      <c r="I110" s="15">
        <v>46022</v>
      </c>
      <c r="J110" s="46">
        <v>15000</v>
      </c>
      <c r="K110" s="46">
        <f>J110*$K$6</f>
        <v>430.5</v>
      </c>
      <c r="L110" s="47"/>
      <c r="M110" s="46">
        <f>J110*$M$6</f>
        <v>456</v>
      </c>
      <c r="N110" s="46">
        <f>K110+L110+M110</f>
        <v>886.5</v>
      </c>
      <c r="O110" s="46">
        <f>J110-N110</f>
        <v>14113.5</v>
      </c>
    </row>
    <row r="111" spans="1:15" ht="15.75" x14ac:dyDescent="0.25">
      <c r="A111" s="13">
        <v>104</v>
      </c>
      <c r="B111" s="11" t="s">
        <v>328</v>
      </c>
      <c r="C111" s="25" t="s">
        <v>329</v>
      </c>
      <c r="D111" s="14" t="s">
        <v>25</v>
      </c>
      <c r="E111" s="25" t="s">
        <v>54</v>
      </c>
      <c r="F111" s="25" t="s">
        <v>330</v>
      </c>
      <c r="G111" s="11" t="s">
        <v>28</v>
      </c>
      <c r="H111" s="15">
        <v>45597</v>
      </c>
      <c r="I111" s="15">
        <v>46022</v>
      </c>
      <c r="J111" s="16">
        <v>15000</v>
      </c>
      <c r="K111" s="16"/>
      <c r="L111" s="11"/>
      <c r="M111" s="16"/>
      <c r="N111" s="16"/>
      <c r="O111" s="16">
        <f>J111-N111</f>
        <v>15000</v>
      </c>
    </row>
    <row r="112" spans="1:15" ht="15.75" x14ac:dyDescent="0.25">
      <c r="A112" s="13">
        <v>105</v>
      </c>
      <c r="B112" s="11" t="s">
        <v>318</v>
      </c>
      <c r="C112" s="25" t="s">
        <v>319</v>
      </c>
      <c r="D112" s="14" t="s">
        <v>25</v>
      </c>
      <c r="E112" s="25" t="s">
        <v>320</v>
      </c>
      <c r="F112" s="25" t="s">
        <v>321</v>
      </c>
      <c r="G112" s="11" t="s">
        <v>28</v>
      </c>
      <c r="H112" s="15">
        <v>45627</v>
      </c>
      <c r="I112" s="15">
        <v>46022</v>
      </c>
      <c r="J112" s="16">
        <v>10000</v>
      </c>
      <c r="K112" s="16">
        <f>J112*$K$6</f>
        <v>287</v>
      </c>
      <c r="L112" s="11"/>
      <c r="M112" s="16">
        <f>J112*$M$6</f>
        <v>304</v>
      </c>
      <c r="N112" s="16">
        <f>K112+L112+M112</f>
        <v>591</v>
      </c>
      <c r="O112" s="16">
        <f>J112-N112</f>
        <v>9409</v>
      </c>
    </row>
    <row r="113" spans="1:15" ht="15.75" x14ac:dyDescent="0.25">
      <c r="A113" s="13">
        <v>106</v>
      </c>
      <c r="B113" s="11" t="s">
        <v>527</v>
      </c>
      <c r="C113" s="25" t="s">
        <v>528</v>
      </c>
      <c r="D113" s="14" t="s">
        <v>31</v>
      </c>
      <c r="E113" s="25" t="s">
        <v>44</v>
      </c>
      <c r="F113" s="21" t="s">
        <v>529</v>
      </c>
      <c r="G113" s="11" t="s">
        <v>28</v>
      </c>
      <c r="H113" s="15">
        <v>45536</v>
      </c>
      <c r="I113" s="15">
        <v>46022</v>
      </c>
      <c r="J113" s="16">
        <v>10000</v>
      </c>
      <c r="K113" s="16"/>
      <c r="L113" s="11"/>
      <c r="M113" s="16"/>
      <c r="N113" s="16">
        <f>K113+L113+M113</f>
        <v>0</v>
      </c>
      <c r="O113" s="16">
        <f>J113-N113</f>
        <v>10000</v>
      </c>
    </row>
    <row r="114" spans="1:15" ht="15.75" x14ac:dyDescent="0.25">
      <c r="A114" s="13">
        <v>107</v>
      </c>
      <c r="B114" s="11" t="s">
        <v>322</v>
      </c>
      <c r="C114" s="25" t="s">
        <v>323</v>
      </c>
      <c r="D114" s="14" t="s">
        <v>25</v>
      </c>
      <c r="E114" s="25" t="s">
        <v>324</v>
      </c>
      <c r="F114" s="25" t="s">
        <v>287</v>
      </c>
      <c r="G114" s="11" t="s">
        <v>28</v>
      </c>
      <c r="H114" s="15">
        <v>45170</v>
      </c>
      <c r="I114" s="15">
        <v>46022</v>
      </c>
      <c r="J114" s="16">
        <v>10000</v>
      </c>
      <c r="K114" s="16"/>
      <c r="L114" s="11"/>
      <c r="M114" s="16"/>
      <c r="N114" s="16">
        <f>K114+L114+M114</f>
        <v>0</v>
      </c>
      <c r="O114" s="16">
        <f>J114-N114</f>
        <v>10000</v>
      </c>
    </row>
    <row r="115" spans="1:15" ht="15.75" x14ac:dyDescent="0.25">
      <c r="A115" s="13">
        <v>108</v>
      </c>
      <c r="B115" s="11" t="s">
        <v>325</v>
      </c>
      <c r="C115" s="25" t="s">
        <v>326</v>
      </c>
      <c r="D115" s="14" t="s">
        <v>25</v>
      </c>
      <c r="E115" s="25" t="s">
        <v>206</v>
      </c>
      <c r="F115" s="25" t="s">
        <v>327</v>
      </c>
      <c r="G115" s="11" t="s">
        <v>28</v>
      </c>
      <c r="H115" s="15">
        <v>43101</v>
      </c>
      <c r="I115" s="15">
        <v>46022</v>
      </c>
      <c r="J115" s="16">
        <v>5000</v>
      </c>
      <c r="K115" s="16">
        <f>J115*$K$6</f>
        <v>143.5</v>
      </c>
      <c r="L115" s="11"/>
      <c r="M115" s="16">
        <f>J115*$M$6</f>
        <v>152</v>
      </c>
      <c r="N115" s="16">
        <f>K115+L115+M115</f>
        <v>295.5</v>
      </c>
      <c r="O115" s="16">
        <f>J115-N115</f>
        <v>4704.5</v>
      </c>
    </row>
    <row r="116" spans="1:15" ht="15.75" x14ac:dyDescent="0.25">
      <c r="A116" s="13">
        <v>109</v>
      </c>
      <c r="B116" s="11" t="s">
        <v>334</v>
      </c>
      <c r="C116" s="25" t="s">
        <v>335</v>
      </c>
      <c r="D116" s="14" t="s">
        <v>31</v>
      </c>
      <c r="E116" s="25" t="s">
        <v>44</v>
      </c>
      <c r="F116" s="25" t="s">
        <v>336</v>
      </c>
      <c r="G116" s="11" t="s">
        <v>28</v>
      </c>
      <c r="H116" s="15">
        <v>45292</v>
      </c>
      <c r="I116" s="15">
        <v>46022</v>
      </c>
      <c r="J116" s="16">
        <v>7500</v>
      </c>
      <c r="K116" s="11"/>
      <c r="L116" s="11"/>
      <c r="M116" s="16">
        <f>J116*$K$10</f>
        <v>0</v>
      </c>
      <c r="N116" s="11"/>
      <c r="O116" s="16">
        <f>J116-N116</f>
        <v>7500</v>
      </c>
    </row>
    <row r="117" spans="1:15" ht="15.75" x14ac:dyDescent="0.25">
      <c r="A117" s="13">
        <v>110</v>
      </c>
      <c r="B117" s="11" t="s">
        <v>337</v>
      </c>
      <c r="C117" s="25" t="s">
        <v>338</v>
      </c>
      <c r="D117" s="14" t="s">
        <v>31</v>
      </c>
      <c r="E117" s="25" t="s">
        <v>44</v>
      </c>
      <c r="F117" s="25" t="s">
        <v>339</v>
      </c>
      <c r="G117" s="11" t="s">
        <v>28</v>
      </c>
      <c r="H117" s="15">
        <v>44203</v>
      </c>
      <c r="I117" s="15">
        <v>46022</v>
      </c>
      <c r="J117" s="16">
        <v>5000</v>
      </c>
      <c r="K117" s="11"/>
      <c r="L117" s="11"/>
      <c r="M117" s="16">
        <f>J117*$K$10</f>
        <v>0</v>
      </c>
      <c r="N117" s="11"/>
      <c r="O117" s="16">
        <f>J117-N117</f>
        <v>5000</v>
      </c>
    </row>
    <row r="118" spans="1:15" ht="15.75" x14ac:dyDescent="0.25">
      <c r="A118" s="13">
        <v>111</v>
      </c>
      <c r="B118" s="11" t="s">
        <v>340</v>
      </c>
      <c r="C118" s="25" t="s">
        <v>341</v>
      </c>
      <c r="D118" s="14" t="s">
        <v>31</v>
      </c>
      <c r="E118" s="25" t="s">
        <v>44</v>
      </c>
      <c r="F118" s="25" t="s">
        <v>342</v>
      </c>
      <c r="G118" s="11" t="s">
        <v>28</v>
      </c>
      <c r="H118" s="15">
        <v>44927</v>
      </c>
      <c r="I118" s="15">
        <v>46022</v>
      </c>
      <c r="J118" s="16">
        <v>5000</v>
      </c>
      <c r="K118" s="16"/>
      <c r="L118" s="11"/>
      <c r="M118" s="16"/>
      <c r="N118" s="16">
        <f>K118+L118+M118</f>
        <v>0</v>
      </c>
      <c r="O118" s="16">
        <f>J118-N118</f>
        <v>5000</v>
      </c>
    </row>
    <row r="119" spans="1:15" ht="15.75" x14ac:dyDescent="0.25">
      <c r="A119" s="13">
        <v>112</v>
      </c>
      <c r="B119" s="11" t="s">
        <v>343</v>
      </c>
      <c r="C119" s="25" t="s">
        <v>344</v>
      </c>
      <c r="D119" s="14" t="s">
        <v>25</v>
      </c>
      <c r="E119" s="25" t="s">
        <v>305</v>
      </c>
      <c r="F119" s="25" t="s">
        <v>45</v>
      </c>
      <c r="G119" s="11" t="s">
        <v>28</v>
      </c>
      <c r="H119" s="15">
        <v>44594</v>
      </c>
      <c r="I119" s="15">
        <v>46022</v>
      </c>
      <c r="J119" s="16">
        <v>30000</v>
      </c>
      <c r="K119" s="16">
        <v>861</v>
      </c>
      <c r="L119" s="11"/>
      <c r="M119" s="16">
        <v>912</v>
      </c>
      <c r="N119" s="16">
        <f>K119+L119+M119</f>
        <v>1773</v>
      </c>
      <c r="O119" s="16">
        <f>J119-N119</f>
        <v>28227</v>
      </c>
    </row>
    <row r="120" spans="1:15" ht="15.75" x14ac:dyDescent="0.25">
      <c r="A120" s="13">
        <v>113</v>
      </c>
      <c r="B120" s="11" t="s">
        <v>345</v>
      </c>
      <c r="C120" s="25" t="s">
        <v>346</v>
      </c>
      <c r="D120" s="14" t="s">
        <v>31</v>
      </c>
      <c r="E120" s="25" t="s">
        <v>44</v>
      </c>
      <c r="F120" s="25" t="s">
        <v>347</v>
      </c>
      <c r="G120" s="11" t="s">
        <v>28</v>
      </c>
      <c r="H120" s="15">
        <v>44201</v>
      </c>
      <c r="I120" s="15">
        <v>46022</v>
      </c>
      <c r="J120" s="16">
        <v>5000</v>
      </c>
      <c r="K120" s="16"/>
      <c r="L120" s="11"/>
      <c r="M120" s="16"/>
      <c r="N120" s="16">
        <f>K120+L120+M120</f>
        <v>0</v>
      </c>
      <c r="O120" s="16">
        <f>J120-N120</f>
        <v>5000</v>
      </c>
    </row>
    <row r="121" spans="1:15" ht="15.75" x14ac:dyDescent="0.25">
      <c r="A121" s="13">
        <v>114</v>
      </c>
      <c r="B121" s="11" t="s">
        <v>348</v>
      </c>
      <c r="C121" s="25" t="s">
        <v>349</v>
      </c>
      <c r="D121" s="14" t="s">
        <v>31</v>
      </c>
      <c r="E121" s="25" t="s">
        <v>350</v>
      </c>
      <c r="F121" s="25" t="s">
        <v>351</v>
      </c>
      <c r="G121" s="11" t="s">
        <v>28</v>
      </c>
      <c r="H121" s="15">
        <v>44501</v>
      </c>
      <c r="I121" s="15">
        <v>46022</v>
      </c>
      <c r="J121" s="16">
        <v>10000</v>
      </c>
      <c r="K121" s="16">
        <f>J121*$K$6</f>
        <v>287</v>
      </c>
      <c r="L121" s="11"/>
      <c r="M121" s="16">
        <f>J121*$M$6</f>
        <v>304</v>
      </c>
      <c r="N121" s="16">
        <f>K121+L121+M121</f>
        <v>591</v>
      </c>
      <c r="O121" s="16">
        <f>J121-N121</f>
        <v>9409</v>
      </c>
    </row>
    <row r="122" spans="1:15" ht="15.75" x14ac:dyDescent="0.25">
      <c r="A122" s="13">
        <v>115</v>
      </c>
      <c r="B122" s="11" t="s">
        <v>348</v>
      </c>
      <c r="C122" s="25" t="s">
        <v>352</v>
      </c>
      <c r="D122" s="14" t="s">
        <v>31</v>
      </c>
      <c r="E122" s="25" t="s">
        <v>44</v>
      </c>
      <c r="F122" s="25" t="s">
        <v>353</v>
      </c>
      <c r="G122" s="11" t="s">
        <v>28</v>
      </c>
      <c r="H122" s="15">
        <v>44404</v>
      </c>
      <c r="I122" s="15">
        <v>46022</v>
      </c>
      <c r="J122" s="16">
        <v>5000</v>
      </c>
      <c r="K122" s="11"/>
      <c r="L122" s="11"/>
      <c r="M122" s="16">
        <f>J122*$K$10</f>
        <v>0</v>
      </c>
      <c r="N122" s="11"/>
      <c r="O122" s="16">
        <f>J122-N122</f>
        <v>5000</v>
      </c>
    </row>
    <row r="123" spans="1:15" ht="15.75" x14ac:dyDescent="0.25">
      <c r="A123" s="13">
        <v>116</v>
      </c>
      <c r="B123" s="11" t="s">
        <v>354</v>
      </c>
      <c r="C123" s="25" t="s">
        <v>355</v>
      </c>
      <c r="D123" s="14" t="s">
        <v>31</v>
      </c>
      <c r="E123" s="25" t="s">
        <v>356</v>
      </c>
      <c r="F123" s="25" t="s">
        <v>33</v>
      </c>
      <c r="G123" s="11" t="s">
        <v>28</v>
      </c>
      <c r="H123" s="15">
        <v>44594</v>
      </c>
      <c r="I123" s="15">
        <v>46022</v>
      </c>
      <c r="J123" s="16">
        <v>4500</v>
      </c>
      <c r="K123" s="11"/>
      <c r="L123" s="11"/>
      <c r="M123" s="16">
        <f>J123*$K$10</f>
        <v>0</v>
      </c>
      <c r="N123" s="11"/>
      <c r="O123" s="16">
        <f>J123-N123</f>
        <v>4500</v>
      </c>
    </row>
    <row r="124" spans="1:15" ht="15.75" x14ac:dyDescent="0.25">
      <c r="A124" s="13">
        <v>117</v>
      </c>
      <c r="B124" s="11" t="s">
        <v>357</v>
      </c>
      <c r="C124" s="25" t="s">
        <v>358</v>
      </c>
      <c r="D124" s="14" t="s">
        <v>31</v>
      </c>
      <c r="E124" s="25" t="s">
        <v>324</v>
      </c>
      <c r="F124" s="25" t="s">
        <v>359</v>
      </c>
      <c r="G124" s="11" t="s">
        <v>28</v>
      </c>
      <c r="H124" s="15">
        <v>44175</v>
      </c>
      <c r="I124" s="15">
        <v>46022</v>
      </c>
      <c r="J124" s="16">
        <v>10000</v>
      </c>
      <c r="K124" s="11"/>
      <c r="L124" s="11"/>
      <c r="M124" s="16">
        <f>J124*$K$10</f>
        <v>0</v>
      </c>
      <c r="N124" s="11"/>
      <c r="O124" s="16">
        <f>J124-N124</f>
        <v>10000</v>
      </c>
    </row>
    <row r="125" spans="1:15" ht="15.75" x14ac:dyDescent="0.25">
      <c r="A125" s="13">
        <v>118</v>
      </c>
      <c r="B125" s="11" t="s">
        <v>360</v>
      </c>
      <c r="C125" s="25" t="s">
        <v>352</v>
      </c>
      <c r="D125" s="14" t="s">
        <v>31</v>
      </c>
      <c r="E125" s="25" t="s">
        <v>44</v>
      </c>
      <c r="F125" s="25" t="s">
        <v>361</v>
      </c>
      <c r="G125" s="11" t="s">
        <v>28</v>
      </c>
      <c r="H125" s="15">
        <v>44927</v>
      </c>
      <c r="I125" s="15">
        <v>46022</v>
      </c>
      <c r="J125" s="16">
        <v>5000</v>
      </c>
      <c r="K125" s="11"/>
      <c r="L125" s="11"/>
      <c r="M125" s="16">
        <f>J125*$K$10</f>
        <v>0</v>
      </c>
      <c r="N125" s="11"/>
      <c r="O125" s="16">
        <f>J125-N125</f>
        <v>5000</v>
      </c>
    </row>
    <row r="126" spans="1:15" ht="15.75" x14ac:dyDescent="0.25">
      <c r="A126" s="13">
        <v>119</v>
      </c>
      <c r="B126" s="11" t="s">
        <v>362</v>
      </c>
      <c r="C126" s="25" t="s">
        <v>363</v>
      </c>
      <c r="D126" s="14" t="s">
        <v>31</v>
      </c>
      <c r="E126" s="25" t="s">
        <v>44</v>
      </c>
      <c r="F126" s="25" t="s">
        <v>364</v>
      </c>
      <c r="G126" s="11" t="s">
        <v>28</v>
      </c>
      <c r="H126" s="15">
        <v>45170</v>
      </c>
      <c r="I126" s="15">
        <v>46022</v>
      </c>
      <c r="J126" s="16">
        <v>10000</v>
      </c>
      <c r="K126" s="11"/>
      <c r="L126" s="11"/>
      <c r="M126" s="16">
        <f>J126*$K$10</f>
        <v>0</v>
      </c>
      <c r="N126" s="11"/>
      <c r="O126" s="16">
        <f>J126-N126</f>
        <v>10000</v>
      </c>
    </row>
    <row r="127" spans="1:15" ht="18" x14ac:dyDescent="0.25">
      <c r="A127" s="13">
        <v>120</v>
      </c>
      <c r="B127" s="11" t="s">
        <v>365</v>
      </c>
      <c r="C127" s="25" t="s">
        <v>366</v>
      </c>
      <c r="D127" s="14" t="s">
        <v>25</v>
      </c>
      <c r="E127" s="25" t="s">
        <v>36</v>
      </c>
      <c r="F127" s="25" t="s">
        <v>367</v>
      </c>
      <c r="G127" s="11" t="s">
        <v>28</v>
      </c>
      <c r="H127" s="15">
        <v>44229</v>
      </c>
      <c r="I127" s="15">
        <v>46022</v>
      </c>
      <c r="J127" s="16">
        <v>5000</v>
      </c>
      <c r="K127" s="11"/>
      <c r="L127" s="11"/>
      <c r="M127" s="16">
        <f>J127*$K$10</f>
        <v>0</v>
      </c>
      <c r="N127" s="11"/>
      <c r="O127" s="16">
        <f>J127-N127</f>
        <v>5000</v>
      </c>
    </row>
    <row r="128" spans="1:15" ht="15.75" x14ac:dyDescent="0.25">
      <c r="A128" s="13">
        <v>121</v>
      </c>
      <c r="B128" s="11" t="s">
        <v>368</v>
      </c>
      <c r="C128" s="25" t="s">
        <v>369</v>
      </c>
      <c r="D128" s="14" t="s">
        <v>31</v>
      </c>
      <c r="E128" s="25" t="s">
        <v>44</v>
      </c>
      <c r="F128" s="25" t="s">
        <v>284</v>
      </c>
      <c r="G128" s="11" t="s">
        <v>28</v>
      </c>
      <c r="H128" s="19">
        <v>44326</v>
      </c>
      <c r="I128" s="15">
        <v>46022</v>
      </c>
      <c r="J128" s="16">
        <v>5000</v>
      </c>
      <c r="K128" s="11"/>
      <c r="L128" s="11"/>
      <c r="M128" s="16">
        <f>J128*$K$10</f>
        <v>0</v>
      </c>
      <c r="N128" s="11"/>
      <c r="O128" s="16">
        <f>J128-N128</f>
        <v>5000</v>
      </c>
    </row>
    <row r="129" spans="1:15" ht="15.75" x14ac:dyDescent="0.25">
      <c r="A129" s="13">
        <v>122</v>
      </c>
      <c r="B129" s="11" t="s">
        <v>370</v>
      </c>
      <c r="C129" s="25" t="s">
        <v>371</v>
      </c>
      <c r="D129" s="14" t="s">
        <v>25</v>
      </c>
      <c r="E129" s="25" t="s">
        <v>77</v>
      </c>
      <c r="F129" s="25" t="s">
        <v>372</v>
      </c>
      <c r="G129" s="11" t="s">
        <v>28</v>
      </c>
      <c r="H129" s="22">
        <v>45444</v>
      </c>
      <c r="I129" s="15">
        <v>46022</v>
      </c>
      <c r="J129" s="16">
        <v>10000</v>
      </c>
      <c r="K129" s="11"/>
      <c r="L129" s="11"/>
      <c r="M129" s="16">
        <f>J129*$K$10</f>
        <v>0</v>
      </c>
      <c r="N129" s="11"/>
      <c r="O129" s="16">
        <f>J129-N129</f>
        <v>10000</v>
      </c>
    </row>
    <row r="130" spans="1:15" ht="15.75" x14ac:dyDescent="0.25">
      <c r="A130" s="13">
        <v>123</v>
      </c>
      <c r="B130" s="11" t="s">
        <v>370</v>
      </c>
      <c r="C130" s="25" t="s">
        <v>373</v>
      </c>
      <c r="D130" s="14" t="s">
        <v>25</v>
      </c>
      <c r="E130" s="25" t="s">
        <v>36</v>
      </c>
      <c r="F130" s="25" t="s">
        <v>374</v>
      </c>
      <c r="G130" s="11" t="s">
        <v>28</v>
      </c>
      <c r="H130" s="15">
        <v>44958</v>
      </c>
      <c r="I130" s="15">
        <v>46022</v>
      </c>
      <c r="J130" s="16">
        <v>5000</v>
      </c>
      <c r="K130" s="11"/>
      <c r="L130" s="11"/>
      <c r="M130" s="16">
        <f>J130*$K$10</f>
        <v>0</v>
      </c>
      <c r="N130" s="11"/>
      <c r="O130" s="16">
        <f>J130-N130</f>
        <v>5000</v>
      </c>
    </row>
    <row r="131" spans="1:15" ht="15.75" x14ac:dyDescent="0.25">
      <c r="A131" s="13">
        <v>124</v>
      </c>
      <c r="B131" s="11" t="s">
        <v>377</v>
      </c>
      <c r="C131" s="25" t="s">
        <v>378</v>
      </c>
      <c r="D131" s="14" t="s">
        <v>25</v>
      </c>
      <c r="E131" s="25" t="s">
        <v>36</v>
      </c>
      <c r="F131" s="25" t="s">
        <v>379</v>
      </c>
      <c r="G131" s="11" t="s">
        <v>28</v>
      </c>
      <c r="H131" s="15">
        <v>44682</v>
      </c>
      <c r="I131" s="15">
        <v>46022</v>
      </c>
      <c r="J131" s="16">
        <v>10000</v>
      </c>
      <c r="K131" s="11"/>
      <c r="L131" s="11"/>
      <c r="M131" s="16">
        <f>J131*$K$10</f>
        <v>0</v>
      </c>
      <c r="N131" s="11"/>
      <c r="O131" s="16">
        <f>J131-N131</f>
        <v>10000</v>
      </c>
    </row>
    <row r="132" spans="1:15" ht="15.75" x14ac:dyDescent="0.25">
      <c r="A132" s="13">
        <v>125</v>
      </c>
      <c r="B132" s="11" t="s">
        <v>380</v>
      </c>
      <c r="C132" s="25" t="s">
        <v>381</v>
      </c>
      <c r="D132" s="14" t="s">
        <v>25</v>
      </c>
      <c r="E132" s="25" t="s">
        <v>36</v>
      </c>
      <c r="F132" s="25" t="s">
        <v>382</v>
      </c>
      <c r="G132" s="11" t="s">
        <v>28</v>
      </c>
      <c r="H132" s="15">
        <v>44202</v>
      </c>
      <c r="I132" s="15">
        <v>46022</v>
      </c>
      <c r="J132" s="16">
        <v>5300</v>
      </c>
      <c r="K132" s="11"/>
      <c r="L132" s="11"/>
      <c r="M132" s="16">
        <f>J132*$K$10</f>
        <v>0</v>
      </c>
      <c r="N132" s="11"/>
      <c r="O132" s="16">
        <f>J132-N132</f>
        <v>5300</v>
      </c>
    </row>
    <row r="133" spans="1:15" ht="15.75" x14ac:dyDescent="0.25">
      <c r="A133" s="13">
        <v>126</v>
      </c>
      <c r="B133" s="11" t="s">
        <v>380</v>
      </c>
      <c r="C133" s="25" t="s">
        <v>383</v>
      </c>
      <c r="D133" s="14" t="s">
        <v>25</v>
      </c>
      <c r="E133" s="25" t="s">
        <v>36</v>
      </c>
      <c r="F133" s="25" t="s">
        <v>384</v>
      </c>
      <c r="G133" s="11" t="s">
        <v>28</v>
      </c>
      <c r="H133" s="19">
        <v>44239</v>
      </c>
      <c r="I133" s="15">
        <v>46022</v>
      </c>
      <c r="J133" s="16">
        <v>5000</v>
      </c>
      <c r="K133" s="11"/>
      <c r="L133" s="11"/>
      <c r="M133" s="16">
        <f>J133*$K$10</f>
        <v>0</v>
      </c>
      <c r="N133" s="11"/>
      <c r="O133" s="16">
        <f>J133-N133</f>
        <v>5000</v>
      </c>
    </row>
    <row r="134" spans="1:15" ht="15.75" x14ac:dyDescent="0.25">
      <c r="A134" s="13">
        <v>127</v>
      </c>
      <c r="B134" s="11" t="s">
        <v>385</v>
      </c>
      <c r="C134" s="25" t="s">
        <v>386</v>
      </c>
      <c r="D134" s="14" t="s">
        <v>25</v>
      </c>
      <c r="E134" s="25" t="s">
        <v>77</v>
      </c>
      <c r="F134" s="25" t="s">
        <v>157</v>
      </c>
      <c r="G134" s="11" t="s">
        <v>28</v>
      </c>
      <c r="H134" s="15">
        <v>45383</v>
      </c>
      <c r="I134" s="15">
        <v>46022</v>
      </c>
      <c r="J134" s="16">
        <v>10000</v>
      </c>
      <c r="K134" s="11"/>
      <c r="L134" s="11"/>
      <c r="M134" s="16">
        <f>J134*$K$10</f>
        <v>0</v>
      </c>
      <c r="N134" s="11"/>
      <c r="O134" s="16">
        <f>J134-N134</f>
        <v>10000</v>
      </c>
    </row>
    <row r="135" spans="1:15" ht="15.75" x14ac:dyDescent="0.25">
      <c r="A135" s="13">
        <v>128</v>
      </c>
      <c r="B135" s="11" t="s">
        <v>387</v>
      </c>
      <c r="C135" s="25" t="s">
        <v>388</v>
      </c>
      <c r="D135" s="14" t="s">
        <v>25</v>
      </c>
      <c r="E135" s="25" t="s">
        <v>36</v>
      </c>
      <c r="F135" s="25" t="s">
        <v>389</v>
      </c>
      <c r="G135" s="11" t="s">
        <v>28</v>
      </c>
      <c r="H135" s="15">
        <v>44927</v>
      </c>
      <c r="I135" s="15">
        <v>46022</v>
      </c>
      <c r="J135" s="16">
        <v>5000</v>
      </c>
      <c r="K135" s="11"/>
      <c r="L135" s="11"/>
      <c r="M135" s="16">
        <f>J135*$K$10</f>
        <v>0</v>
      </c>
      <c r="N135" s="11"/>
      <c r="O135" s="16">
        <f>J135-N135</f>
        <v>5000</v>
      </c>
    </row>
    <row r="136" spans="1:15" ht="15.75" x14ac:dyDescent="0.25">
      <c r="A136" s="13">
        <v>129</v>
      </c>
      <c r="B136" s="11" t="s">
        <v>391</v>
      </c>
      <c r="C136" s="25" t="s">
        <v>392</v>
      </c>
      <c r="D136" s="14" t="s">
        <v>25</v>
      </c>
      <c r="E136" s="25" t="s">
        <v>170</v>
      </c>
      <c r="F136" s="25" t="s">
        <v>393</v>
      </c>
      <c r="G136" s="11" t="s">
        <v>28</v>
      </c>
      <c r="H136" s="15">
        <v>44897</v>
      </c>
      <c r="I136" s="15">
        <v>46022</v>
      </c>
      <c r="J136" s="16">
        <v>10000</v>
      </c>
      <c r="K136" s="16">
        <f>J136*$K$6</f>
        <v>287</v>
      </c>
      <c r="L136" s="11"/>
      <c r="M136" s="16">
        <f>J136*$M$6</f>
        <v>304</v>
      </c>
      <c r="N136" s="16">
        <f>K136+L136+M136</f>
        <v>591</v>
      </c>
      <c r="O136" s="16">
        <f>J136-N136</f>
        <v>9409</v>
      </c>
    </row>
    <row r="137" spans="1:15" ht="15.75" x14ac:dyDescent="0.25">
      <c r="A137" s="13">
        <v>130</v>
      </c>
      <c r="B137" s="11" t="s">
        <v>394</v>
      </c>
      <c r="C137" s="25" t="s">
        <v>395</v>
      </c>
      <c r="D137" s="14" t="s">
        <v>25</v>
      </c>
      <c r="E137" s="25" t="s">
        <v>36</v>
      </c>
      <c r="F137" s="25" t="s">
        <v>242</v>
      </c>
      <c r="G137" s="11" t="s">
        <v>28</v>
      </c>
      <c r="H137" s="15">
        <v>44201</v>
      </c>
      <c r="I137" s="15">
        <v>46022</v>
      </c>
      <c r="J137" s="16">
        <v>5000</v>
      </c>
      <c r="K137" s="11"/>
      <c r="L137" s="11"/>
      <c r="M137" s="16">
        <f>J137*$K$10</f>
        <v>0</v>
      </c>
      <c r="N137" s="16">
        <f>K137+L137+M137</f>
        <v>0</v>
      </c>
      <c r="O137" s="16">
        <f>J137-N137</f>
        <v>5000</v>
      </c>
    </row>
    <row r="138" spans="1:15" ht="30" x14ac:dyDescent="0.25">
      <c r="A138" s="13">
        <v>131</v>
      </c>
      <c r="B138" s="11" t="s">
        <v>396</v>
      </c>
      <c r="C138" s="25" t="s">
        <v>397</v>
      </c>
      <c r="D138" s="14" t="s">
        <v>25</v>
      </c>
      <c r="E138" s="25" t="s">
        <v>350</v>
      </c>
      <c r="F138" s="25" t="s">
        <v>398</v>
      </c>
      <c r="G138" s="11" t="s">
        <v>28</v>
      </c>
      <c r="H138" s="15">
        <v>43221</v>
      </c>
      <c r="I138" s="15">
        <v>46022</v>
      </c>
      <c r="J138" s="16">
        <v>5000</v>
      </c>
      <c r="K138" s="16">
        <v>143.5</v>
      </c>
      <c r="L138" s="11"/>
      <c r="M138" s="16">
        <v>152</v>
      </c>
      <c r="N138" s="16">
        <f>K138+L138+M138</f>
        <v>295.5</v>
      </c>
      <c r="O138" s="16">
        <f>J138-N138</f>
        <v>4704.5</v>
      </c>
    </row>
    <row r="139" spans="1:15" ht="15.75" x14ac:dyDescent="0.25">
      <c r="A139" s="13">
        <v>132</v>
      </c>
      <c r="B139" s="63" t="s">
        <v>399</v>
      </c>
      <c r="C139" s="25" t="s">
        <v>352</v>
      </c>
      <c r="D139" s="14" t="s">
        <v>25</v>
      </c>
      <c r="E139" s="64" t="s">
        <v>36</v>
      </c>
      <c r="F139" s="25" t="s">
        <v>361</v>
      </c>
      <c r="G139" s="11" t="s">
        <v>28</v>
      </c>
      <c r="H139" s="15">
        <v>44927</v>
      </c>
      <c r="I139" s="15">
        <v>46022</v>
      </c>
      <c r="J139" s="16">
        <v>5000</v>
      </c>
      <c r="K139" s="11"/>
      <c r="L139" s="11"/>
      <c r="M139" s="16">
        <f>J139*$K$10</f>
        <v>0</v>
      </c>
      <c r="N139" s="11"/>
      <c r="O139" s="16">
        <f>J139-N139</f>
        <v>5000</v>
      </c>
    </row>
    <row r="140" spans="1:15" ht="15.75" x14ac:dyDescent="0.25">
      <c r="A140" s="13">
        <v>133</v>
      </c>
      <c r="B140" s="11" t="s">
        <v>400</v>
      </c>
      <c r="C140" s="25" t="s">
        <v>401</v>
      </c>
      <c r="D140" s="14" t="s">
        <v>25</v>
      </c>
      <c r="E140" s="25" t="s">
        <v>152</v>
      </c>
      <c r="F140" s="25" t="s">
        <v>402</v>
      </c>
      <c r="G140" s="11" t="s">
        <v>28</v>
      </c>
      <c r="H140" s="15">
        <v>45261</v>
      </c>
      <c r="I140" s="15">
        <v>46022</v>
      </c>
      <c r="J140" s="16">
        <v>10000</v>
      </c>
      <c r="K140" s="11"/>
      <c r="L140" s="11"/>
      <c r="M140" s="16">
        <f>J140*$K$10</f>
        <v>0</v>
      </c>
      <c r="N140" s="11"/>
      <c r="O140" s="16">
        <f>J140-N140</f>
        <v>10000</v>
      </c>
    </row>
    <row r="141" spans="1:15" ht="15.75" x14ac:dyDescent="0.25">
      <c r="A141" s="13">
        <v>134</v>
      </c>
      <c r="B141" s="11" t="s">
        <v>403</v>
      </c>
      <c r="C141" s="25" t="s">
        <v>404</v>
      </c>
      <c r="D141" s="14" t="s">
        <v>25</v>
      </c>
      <c r="E141" s="25" t="s">
        <v>405</v>
      </c>
      <c r="F141" s="25" t="s">
        <v>45</v>
      </c>
      <c r="G141" s="11" t="s">
        <v>28</v>
      </c>
      <c r="H141" s="15">
        <v>44958</v>
      </c>
      <c r="I141" s="15">
        <v>46022</v>
      </c>
      <c r="J141" s="16">
        <v>10000</v>
      </c>
      <c r="K141" s="11"/>
      <c r="L141" s="11"/>
      <c r="M141" s="16">
        <f>J141*$K$10</f>
        <v>0</v>
      </c>
      <c r="N141" s="11"/>
      <c r="O141" s="16">
        <f>J141-N141</f>
        <v>10000</v>
      </c>
    </row>
    <row r="142" spans="1:15" ht="15.75" x14ac:dyDescent="0.25">
      <c r="A142" s="13">
        <v>135</v>
      </c>
      <c r="B142" s="11" t="s">
        <v>375</v>
      </c>
      <c r="C142" s="25" t="s">
        <v>376</v>
      </c>
      <c r="D142" s="14" t="s">
        <v>25</v>
      </c>
      <c r="E142" s="25" t="s">
        <v>36</v>
      </c>
      <c r="F142" s="21" t="s">
        <v>179</v>
      </c>
      <c r="G142" s="11" t="s">
        <v>28</v>
      </c>
      <c r="H142" s="15">
        <v>45689</v>
      </c>
      <c r="I142" s="15">
        <v>46022</v>
      </c>
      <c r="J142" s="16">
        <v>5000</v>
      </c>
      <c r="K142" s="11"/>
      <c r="L142" s="11"/>
      <c r="M142" s="16">
        <f>J142*$K$10</f>
        <v>0</v>
      </c>
      <c r="N142" s="11"/>
      <c r="O142" s="16">
        <f>J142-N142</f>
        <v>5000</v>
      </c>
    </row>
    <row r="143" spans="1:15" ht="15.75" x14ac:dyDescent="0.25">
      <c r="A143" s="13">
        <v>136</v>
      </c>
      <c r="B143" s="11" t="s">
        <v>406</v>
      </c>
      <c r="C143" s="25" t="s">
        <v>407</v>
      </c>
      <c r="D143" s="14" t="s">
        <v>31</v>
      </c>
      <c r="E143" s="25" t="s">
        <v>44</v>
      </c>
      <c r="F143" s="25" t="s">
        <v>45</v>
      </c>
      <c r="G143" s="11" t="s">
        <v>28</v>
      </c>
      <c r="H143" s="15">
        <v>45047</v>
      </c>
      <c r="I143" s="15">
        <v>46022</v>
      </c>
      <c r="J143" s="16">
        <v>10000</v>
      </c>
      <c r="K143" s="11"/>
      <c r="L143" s="11"/>
      <c r="M143" s="16">
        <f>J143*$K$10</f>
        <v>0</v>
      </c>
      <c r="N143" s="11"/>
      <c r="O143" s="16">
        <f>J143-N143</f>
        <v>10000</v>
      </c>
    </row>
    <row r="144" spans="1:15" ht="15.75" x14ac:dyDescent="0.25">
      <c r="A144" s="13">
        <v>137</v>
      </c>
      <c r="B144" s="11" t="s">
        <v>409</v>
      </c>
      <c r="C144" s="25" t="s">
        <v>410</v>
      </c>
      <c r="D144" s="14" t="s">
        <v>25</v>
      </c>
      <c r="E144" s="25" t="s">
        <v>54</v>
      </c>
      <c r="F144" s="25" t="s">
        <v>411</v>
      </c>
      <c r="G144" s="11" t="s">
        <v>28</v>
      </c>
      <c r="H144" s="17">
        <v>44289</v>
      </c>
      <c r="I144" s="15">
        <v>46022</v>
      </c>
      <c r="J144" s="16">
        <v>12000</v>
      </c>
      <c r="K144" s="16"/>
      <c r="L144" s="11"/>
      <c r="M144" s="16"/>
      <c r="N144" s="16">
        <f>K144+L144+M144</f>
        <v>0</v>
      </c>
      <c r="O144" s="16">
        <f>J144-N144</f>
        <v>12000</v>
      </c>
    </row>
    <row r="145" spans="1:15" ht="15.75" x14ac:dyDescent="0.25">
      <c r="A145" s="13">
        <v>138</v>
      </c>
      <c r="B145" s="11" t="s">
        <v>412</v>
      </c>
      <c r="C145" s="25" t="s">
        <v>413</v>
      </c>
      <c r="D145" s="14" t="s">
        <v>31</v>
      </c>
      <c r="E145" s="25" t="s">
        <v>44</v>
      </c>
      <c r="F145" s="25" t="s">
        <v>414</v>
      </c>
      <c r="G145" s="11" t="s">
        <v>28</v>
      </c>
      <c r="H145" s="15">
        <v>44805</v>
      </c>
      <c r="I145" s="15">
        <v>46022</v>
      </c>
      <c r="J145" s="16">
        <v>10000</v>
      </c>
      <c r="K145" s="11"/>
      <c r="L145" s="11"/>
      <c r="M145" s="16">
        <f>J145*$K$10</f>
        <v>0</v>
      </c>
      <c r="N145" s="11"/>
      <c r="O145" s="16">
        <f>J145-N145</f>
        <v>10000</v>
      </c>
    </row>
    <row r="146" spans="1:15" ht="15.75" x14ac:dyDescent="0.25">
      <c r="A146" s="13">
        <v>139</v>
      </c>
      <c r="B146" s="11" t="s">
        <v>415</v>
      </c>
      <c r="C146" s="25" t="s">
        <v>416</v>
      </c>
      <c r="D146" s="14" t="s">
        <v>31</v>
      </c>
      <c r="E146" s="25" t="s">
        <v>44</v>
      </c>
      <c r="F146" s="25" t="s">
        <v>417</v>
      </c>
      <c r="G146" s="11" t="s">
        <v>28</v>
      </c>
      <c r="H146" s="15">
        <v>45364</v>
      </c>
      <c r="I146" s="15">
        <v>46022</v>
      </c>
      <c r="J146" s="16">
        <v>7000</v>
      </c>
      <c r="K146" s="11"/>
      <c r="L146" s="11"/>
      <c r="M146" s="16">
        <f>J146*$K$10</f>
        <v>0</v>
      </c>
      <c r="N146" s="11"/>
      <c r="O146" s="16">
        <f>J146-N146</f>
        <v>7000</v>
      </c>
    </row>
    <row r="147" spans="1:15" ht="15.75" x14ac:dyDescent="0.25">
      <c r="A147" s="13">
        <v>140</v>
      </c>
      <c r="B147" s="11" t="s">
        <v>418</v>
      </c>
      <c r="C147" s="25" t="s">
        <v>419</v>
      </c>
      <c r="D147" s="14" t="s">
        <v>25</v>
      </c>
      <c r="E147" s="25" t="s">
        <v>36</v>
      </c>
      <c r="F147" s="25" t="s">
        <v>420</v>
      </c>
      <c r="G147" s="11" t="s">
        <v>28</v>
      </c>
      <c r="H147" s="15">
        <v>44621</v>
      </c>
      <c r="I147" s="15">
        <v>46022</v>
      </c>
      <c r="J147" s="16">
        <v>5000</v>
      </c>
      <c r="K147" s="11"/>
      <c r="L147" s="11"/>
      <c r="M147" s="16">
        <f>J147*$K$10</f>
        <v>0</v>
      </c>
      <c r="N147" s="11"/>
      <c r="O147" s="16">
        <f>J147-N147</f>
        <v>5000</v>
      </c>
    </row>
    <row r="148" spans="1:15" ht="15.75" x14ac:dyDescent="0.25">
      <c r="A148" s="13">
        <v>141</v>
      </c>
      <c r="B148" s="11" t="s">
        <v>421</v>
      </c>
      <c r="C148" s="25" t="s">
        <v>422</v>
      </c>
      <c r="D148" s="14" t="s">
        <v>31</v>
      </c>
      <c r="E148" s="25" t="s">
        <v>324</v>
      </c>
      <c r="F148" s="25" t="s">
        <v>182</v>
      </c>
      <c r="G148" s="11" t="s">
        <v>28</v>
      </c>
      <c r="H148" s="17">
        <v>44201</v>
      </c>
      <c r="I148" s="15">
        <v>46022</v>
      </c>
      <c r="J148" s="16">
        <v>10000</v>
      </c>
      <c r="K148" s="11"/>
      <c r="L148" s="11"/>
      <c r="M148" s="16">
        <f>J148*$K$10</f>
        <v>0</v>
      </c>
      <c r="N148" s="11"/>
      <c r="O148" s="16">
        <f>J148-N148</f>
        <v>10000</v>
      </c>
    </row>
    <row r="149" spans="1:15" ht="15.75" x14ac:dyDescent="0.25">
      <c r="A149" s="13">
        <v>142</v>
      </c>
      <c r="B149" s="11" t="s">
        <v>423</v>
      </c>
      <c r="C149" s="25" t="s">
        <v>408</v>
      </c>
      <c r="D149" s="14" t="s">
        <v>25</v>
      </c>
      <c r="E149" s="25" t="s">
        <v>36</v>
      </c>
      <c r="F149" s="25" t="s">
        <v>424</v>
      </c>
      <c r="G149" s="11" t="s">
        <v>28</v>
      </c>
      <c r="H149" s="19">
        <v>44201</v>
      </c>
      <c r="I149" s="15">
        <v>46022</v>
      </c>
      <c r="J149" s="16">
        <v>5000</v>
      </c>
      <c r="K149" s="11"/>
      <c r="L149" s="11"/>
      <c r="M149" s="16">
        <f>J149*$K$10</f>
        <v>0</v>
      </c>
      <c r="N149" s="11"/>
      <c r="O149" s="16">
        <f>J149-N149</f>
        <v>5000</v>
      </c>
    </row>
    <row r="150" spans="1:15" ht="15.75" x14ac:dyDescent="0.25">
      <c r="A150" s="13">
        <v>143</v>
      </c>
      <c r="B150" s="11" t="s">
        <v>425</v>
      </c>
      <c r="C150" s="25" t="s">
        <v>137</v>
      </c>
      <c r="D150" s="14" t="s">
        <v>31</v>
      </c>
      <c r="E150" s="25" t="s">
        <v>118</v>
      </c>
      <c r="F150" s="25" t="s">
        <v>426</v>
      </c>
      <c r="G150" s="11" t="s">
        <v>28</v>
      </c>
      <c r="H150" s="19">
        <v>43901</v>
      </c>
      <c r="I150" s="15">
        <v>46022</v>
      </c>
      <c r="J150" s="16">
        <v>5000</v>
      </c>
      <c r="K150" s="11"/>
      <c r="L150" s="11"/>
      <c r="M150" s="16">
        <f>J150*$K$10</f>
        <v>0</v>
      </c>
      <c r="N150" s="11"/>
      <c r="O150" s="16">
        <f>J150-N150</f>
        <v>5000</v>
      </c>
    </row>
    <row r="151" spans="1:15" ht="15.75" x14ac:dyDescent="0.25">
      <c r="A151" s="13">
        <v>144</v>
      </c>
      <c r="B151" s="11" t="s">
        <v>430</v>
      </c>
      <c r="C151" s="25" t="s">
        <v>92</v>
      </c>
      <c r="D151" s="14" t="s">
        <v>31</v>
      </c>
      <c r="E151" s="25" t="s">
        <v>44</v>
      </c>
      <c r="F151" s="25" t="s">
        <v>104</v>
      </c>
      <c r="G151" s="11" t="s">
        <v>28</v>
      </c>
      <c r="H151" s="19">
        <v>44239</v>
      </c>
      <c r="I151" s="15">
        <v>46022</v>
      </c>
      <c r="J151" s="16">
        <v>5000</v>
      </c>
      <c r="K151" s="11"/>
      <c r="L151" s="11"/>
      <c r="M151" s="16">
        <f>J151*$K$10</f>
        <v>0</v>
      </c>
      <c r="N151" s="11"/>
      <c r="O151" s="16">
        <f>J151-N151</f>
        <v>5000</v>
      </c>
    </row>
    <row r="152" spans="1:15" ht="15.75" x14ac:dyDescent="0.25">
      <c r="A152" s="13">
        <v>145</v>
      </c>
      <c r="B152" s="11" t="s">
        <v>431</v>
      </c>
      <c r="C152" s="25" t="s">
        <v>432</v>
      </c>
      <c r="D152" s="14" t="s">
        <v>31</v>
      </c>
      <c r="E152" s="25" t="s">
        <v>32</v>
      </c>
      <c r="F152" s="25" t="s">
        <v>433</v>
      </c>
      <c r="G152" s="11" t="s">
        <v>28</v>
      </c>
      <c r="H152" s="17">
        <v>44540</v>
      </c>
      <c r="I152" s="15">
        <v>46022</v>
      </c>
      <c r="J152" s="16">
        <v>5000</v>
      </c>
      <c r="K152" s="11"/>
      <c r="L152" s="11"/>
      <c r="M152" s="16">
        <f>J152*$K$10</f>
        <v>0</v>
      </c>
      <c r="N152" s="11"/>
      <c r="O152" s="16">
        <f>J152-N152</f>
        <v>5000</v>
      </c>
    </row>
    <row r="153" spans="1:15" ht="15.75" x14ac:dyDescent="0.25">
      <c r="A153" s="13">
        <v>146</v>
      </c>
      <c r="B153" s="11" t="s">
        <v>434</v>
      </c>
      <c r="C153" s="25" t="s">
        <v>435</v>
      </c>
      <c r="D153" s="14" t="s">
        <v>25</v>
      </c>
      <c r="E153" s="25" t="s">
        <v>36</v>
      </c>
      <c r="F153" s="25" t="s">
        <v>433</v>
      </c>
      <c r="G153" s="11" t="s">
        <v>28</v>
      </c>
      <c r="H153" s="15">
        <v>44927</v>
      </c>
      <c r="I153" s="15">
        <v>46022</v>
      </c>
      <c r="J153" s="16">
        <v>5000</v>
      </c>
      <c r="K153" s="11"/>
      <c r="L153" s="11"/>
      <c r="M153" s="16">
        <f>J153*$K$10</f>
        <v>0</v>
      </c>
      <c r="N153" s="11"/>
      <c r="O153" s="16">
        <f>J153-N153</f>
        <v>5000</v>
      </c>
    </row>
    <row r="154" spans="1:15" ht="15.75" x14ac:dyDescent="0.25">
      <c r="A154" s="13">
        <v>147</v>
      </c>
      <c r="B154" s="18" t="s">
        <v>150</v>
      </c>
      <c r="C154" s="21" t="s">
        <v>151</v>
      </c>
      <c r="D154" s="14" t="s">
        <v>25</v>
      </c>
      <c r="E154" s="21" t="s">
        <v>152</v>
      </c>
      <c r="F154" s="21" t="s">
        <v>153</v>
      </c>
      <c r="G154" s="11" t="s">
        <v>28</v>
      </c>
      <c r="H154" s="15">
        <v>45566</v>
      </c>
      <c r="I154" s="15">
        <v>46022</v>
      </c>
      <c r="J154" s="16">
        <v>10000</v>
      </c>
      <c r="K154" s="11"/>
      <c r="L154" s="11"/>
      <c r="M154" s="16">
        <f>J154*$K$10</f>
        <v>0</v>
      </c>
      <c r="N154" s="16">
        <f>K154+L154+M154</f>
        <v>0</v>
      </c>
      <c r="O154" s="16">
        <f>J154-N154</f>
        <v>10000</v>
      </c>
    </row>
    <row r="155" spans="1:15" ht="15.75" x14ac:dyDescent="0.25">
      <c r="A155" s="13">
        <v>148</v>
      </c>
      <c r="B155" s="11" t="s">
        <v>533</v>
      </c>
      <c r="C155" s="25" t="s">
        <v>534</v>
      </c>
      <c r="D155" s="14" t="s">
        <v>25</v>
      </c>
      <c r="E155" s="25" t="s">
        <v>36</v>
      </c>
      <c r="F155" s="25" t="s">
        <v>535</v>
      </c>
      <c r="G155" s="11" t="s">
        <v>28</v>
      </c>
      <c r="H155" s="15">
        <v>45689</v>
      </c>
      <c r="I155" s="15">
        <v>46022</v>
      </c>
      <c r="J155" s="16">
        <v>5000</v>
      </c>
      <c r="K155" s="16"/>
      <c r="L155" s="11"/>
      <c r="M155" s="16"/>
      <c r="N155" s="16">
        <f>K155+L155+M155</f>
        <v>0</v>
      </c>
      <c r="O155" s="16">
        <f>J155-N155</f>
        <v>5000</v>
      </c>
    </row>
    <row r="156" spans="1:15" ht="15.75" x14ac:dyDescent="0.25">
      <c r="A156" s="13">
        <v>149</v>
      </c>
      <c r="B156" s="11" t="s">
        <v>436</v>
      </c>
      <c r="C156" s="25" t="s">
        <v>437</v>
      </c>
      <c r="D156" s="14" t="s">
        <v>25</v>
      </c>
      <c r="E156" s="25" t="s">
        <v>26</v>
      </c>
      <c r="F156" s="25" t="s">
        <v>438</v>
      </c>
      <c r="G156" s="11" t="s">
        <v>28</v>
      </c>
      <c r="H156" s="17">
        <v>44342</v>
      </c>
      <c r="I156" s="15">
        <v>46022</v>
      </c>
      <c r="J156" s="16">
        <v>10000</v>
      </c>
      <c r="K156" s="11"/>
      <c r="L156" s="11"/>
      <c r="M156" s="16">
        <f>J156*$K$10</f>
        <v>0</v>
      </c>
      <c r="N156" s="11"/>
      <c r="O156" s="16">
        <f>J156-N156</f>
        <v>10000</v>
      </c>
    </row>
    <row r="157" spans="1:15" ht="15.75" x14ac:dyDescent="0.25">
      <c r="A157" s="13">
        <v>150</v>
      </c>
      <c r="B157" s="11" t="s">
        <v>439</v>
      </c>
      <c r="C157" s="25" t="s">
        <v>440</v>
      </c>
      <c r="D157" s="14" t="s">
        <v>25</v>
      </c>
      <c r="E157" s="25" t="s">
        <v>36</v>
      </c>
      <c r="F157" s="25" t="s">
        <v>441</v>
      </c>
      <c r="G157" s="11" t="s">
        <v>28</v>
      </c>
      <c r="H157" s="17">
        <v>42374</v>
      </c>
      <c r="I157" s="15">
        <v>46022</v>
      </c>
      <c r="J157" s="16">
        <v>5000</v>
      </c>
      <c r="K157" s="16">
        <f>J157*$K$6</f>
        <v>143.5</v>
      </c>
      <c r="L157" s="11"/>
      <c r="M157" s="16">
        <f>J157*$M$6</f>
        <v>152</v>
      </c>
      <c r="N157" s="16">
        <f>K157+L157+M157</f>
        <v>295.5</v>
      </c>
      <c r="O157" s="16">
        <f>J157-N157</f>
        <v>4704.5</v>
      </c>
    </row>
    <row r="158" spans="1:15" ht="15.75" x14ac:dyDescent="0.25">
      <c r="A158" s="13">
        <v>151</v>
      </c>
      <c r="B158" s="11" t="s">
        <v>442</v>
      </c>
      <c r="C158" s="25" t="s">
        <v>443</v>
      </c>
      <c r="D158" s="14" t="s">
        <v>31</v>
      </c>
      <c r="E158" s="25" t="s">
        <v>290</v>
      </c>
      <c r="F158" s="25" t="s">
        <v>444</v>
      </c>
      <c r="G158" s="11" t="s">
        <v>28</v>
      </c>
      <c r="H158" s="15">
        <v>44927</v>
      </c>
      <c r="I158" s="15">
        <v>46022</v>
      </c>
      <c r="J158" s="16">
        <v>10000</v>
      </c>
      <c r="K158" s="16"/>
      <c r="L158" s="11"/>
      <c r="M158" s="16"/>
      <c r="N158" s="16">
        <f>K158+L158+M158</f>
        <v>0</v>
      </c>
      <c r="O158" s="16">
        <f>J158-N158</f>
        <v>10000</v>
      </c>
    </row>
    <row r="159" spans="1:15" ht="15.75" x14ac:dyDescent="0.25">
      <c r="A159" s="13">
        <v>152</v>
      </c>
      <c r="B159" s="11" t="s">
        <v>445</v>
      </c>
      <c r="C159" s="25" t="s">
        <v>137</v>
      </c>
      <c r="D159" s="14" t="s">
        <v>31</v>
      </c>
      <c r="E159" s="25" t="s">
        <v>118</v>
      </c>
      <c r="F159" s="25" t="s">
        <v>446</v>
      </c>
      <c r="G159" s="11" t="s">
        <v>28</v>
      </c>
      <c r="H159" s="17">
        <v>43839</v>
      </c>
      <c r="I159" s="15">
        <v>46022</v>
      </c>
      <c r="J159" s="16">
        <v>7000</v>
      </c>
      <c r="K159" s="16"/>
      <c r="L159" s="11"/>
      <c r="M159" s="16"/>
      <c r="N159" s="16">
        <f>K159+L159+M159</f>
        <v>0</v>
      </c>
      <c r="O159" s="16">
        <f>J159-N159</f>
        <v>7000</v>
      </c>
    </row>
    <row r="160" spans="1:15" ht="15.75" x14ac:dyDescent="0.25">
      <c r="A160" s="13">
        <v>153</v>
      </c>
      <c r="B160" s="11" t="s">
        <v>447</v>
      </c>
      <c r="C160" s="25" t="s">
        <v>448</v>
      </c>
      <c r="D160" s="14" t="s">
        <v>31</v>
      </c>
      <c r="E160" s="25" t="s">
        <v>449</v>
      </c>
      <c r="F160" s="25" t="s">
        <v>450</v>
      </c>
      <c r="G160" s="11" t="s">
        <v>28</v>
      </c>
      <c r="H160" s="17">
        <v>42374</v>
      </c>
      <c r="I160" s="15">
        <v>46022</v>
      </c>
      <c r="J160" s="16">
        <v>5500</v>
      </c>
      <c r="K160" s="16"/>
      <c r="L160" s="11"/>
      <c r="M160" s="16"/>
      <c r="N160" s="16">
        <f>K160+L160+M160</f>
        <v>0</v>
      </c>
      <c r="O160" s="16">
        <f>J160-N160</f>
        <v>5500</v>
      </c>
    </row>
    <row r="161" spans="1:15" ht="15.75" x14ac:dyDescent="0.25">
      <c r="A161" s="13">
        <v>154</v>
      </c>
      <c r="B161" s="11" t="s">
        <v>451</v>
      </c>
      <c r="C161" s="25" t="s">
        <v>452</v>
      </c>
      <c r="D161" s="14" t="s">
        <v>31</v>
      </c>
      <c r="E161" s="25" t="s">
        <v>44</v>
      </c>
      <c r="F161" s="25" t="s">
        <v>453</v>
      </c>
      <c r="G161" s="11" t="s">
        <v>28</v>
      </c>
      <c r="H161" s="17">
        <v>44341</v>
      </c>
      <c r="I161" s="15">
        <v>46022</v>
      </c>
      <c r="J161" s="16">
        <v>5000</v>
      </c>
      <c r="K161" s="16"/>
      <c r="L161" s="11"/>
      <c r="M161" s="16"/>
      <c r="N161" s="16">
        <f>K161+L161+M161</f>
        <v>0</v>
      </c>
      <c r="O161" s="16">
        <f>J161-N161</f>
        <v>5000</v>
      </c>
    </row>
    <row r="162" spans="1:15" ht="30" x14ac:dyDescent="0.25">
      <c r="A162" s="13">
        <v>155</v>
      </c>
      <c r="B162" s="11" t="s">
        <v>454</v>
      </c>
      <c r="C162" s="25" t="s">
        <v>455</v>
      </c>
      <c r="D162" s="14" t="s">
        <v>31</v>
      </c>
      <c r="E162" s="25" t="s">
        <v>44</v>
      </c>
      <c r="F162" s="25" t="s">
        <v>429</v>
      </c>
      <c r="G162" s="11" t="s">
        <v>28</v>
      </c>
      <c r="H162" s="17">
        <v>44239</v>
      </c>
      <c r="I162" s="15">
        <v>46022</v>
      </c>
      <c r="J162" s="16">
        <v>5000</v>
      </c>
      <c r="K162" s="16"/>
      <c r="L162" s="11"/>
      <c r="M162" s="16"/>
      <c r="N162" s="16">
        <f>K162+L162+M162</f>
        <v>0</v>
      </c>
      <c r="O162" s="16">
        <f>J162-N162</f>
        <v>5000</v>
      </c>
    </row>
    <row r="163" spans="1:15" ht="15.75" x14ac:dyDescent="0.25">
      <c r="A163" s="13">
        <v>156</v>
      </c>
      <c r="B163" s="11" t="s">
        <v>456</v>
      </c>
      <c r="C163" s="25" t="s">
        <v>457</v>
      </c>
      <c r="D163" s="14" t="s">
        <v>31</v>
      </c>
      <c r="E163" s="25" t="s">
        <v>44</v>
      </c>
      <c r="F163" s="25" t="s">
        <v>284</v>
      </c>
      <c r="G163" s="11" t="s">
        <v>28</v>
      </c>
      <c r="H163" s="17">
        <v>44201</v>
      </c>
      <c r="I163" s="15">
        <v>46022</v>
      </c>
      <c r="J163" s="16">
        <v>5000</v>
      </c>
      <c r="K163" s="16"/>
      <c r="L163" s="11"/>
      <c r="M163" s="16"/>
      <c r="N163" s="16">
        <f>K163+L163+M163</f>
        <v>0</v>
      </c>
      <c r="O163" s="16">
        <f>J163-N163</f>
        <v>5000</v>
      </c>
    </row>
    <row r="164" spans="1:15" ht="30" x14ac:dyDescent="0.25">
      <c r="A164" s="13">
        <v>157</v>
      </c>
      <c r="B164" s="11" t="s">
        <v>458</v>
      </c>
      <c r="C164" s="25" t="s">
        <v>137</v>
      </c>
      <c r="D164" s="14" t="s">
        <v>31</v>
      </c>
      <c r="E164" s="25" t="s">
        <v>44</v>
      </c>
      <c r="F164" s="25" t="s">
        <v>459</v>
      </c>
      <c r="G164" s="11" t="s">
        <v>28</v>
      </c>
      <c r="H164" s="15">
        <v>44239</v>
      </c>
      <c r="I164" s="15">
        <v>46022</v>
      </c>
      <c r="J164" s="16">
        <v>5000</v>
      </c>
      <c r="K164" s="16"/>
      <c r="L164" s="11"/>
      <c r="M164" s="16"/>
      <c r="N164" s="16">
        <f>K164+L164+M164</f>
        <v>0</v>
      </c>
      <c r="O164" s="16">
        <f>J164-N164</f>
        <v>5000</v>
      </c>
    </row>
    <row r="165" spans="1:15" ht="15.75" x14ac:dyDescent="0.25">
      <c r="A165" s="13">
        <v>158</v>
      </c>
      <c r="B165" s="11" t="s">
        <v>460</v>
      </c>
      <c r="C165" s="25" t="s">
        <v>461</v>
      </c>
      <c r="D165" s="14" t="s">
        <v>25</v>
      </c>
      <c r="E165" s="25" t="s">
        <v>462</v>
      </c>
      <c r="F165" s="25" t="s">
        <v>63</v>
      </c>
      <c r="G165" s="11" t="s">
        <v>28</v>
      </c>
      <c r="H165" s="15">
        <v>45231</v>
      </c>
      <c r="I165" s="15">
        <v>46022</v>
      </c>
      <c r="J165" s="16">
        <v>10000</v>
      </c>
      <c r="K165" s="16"/>
      <c r="L165" s="11"/>
      <c r="M165" s="16"/>
      <c r="N165" s="16">
        <f>K165+L165+M165</f>
        <v>0</v>
      </c>
      <c r="O165" s="16">
        <f>J165-N165</f>
        <v>10000</v>
      </c>
    </row>
    <row r="166" spans="1:15" ht="15.75" x14ac:dyDescent="0.25">
      <c r="A166" s="13">
        <v>159</v>
      </c>
      <c r="B166" s="18" t="s">
        <v>158</v>
      </c>
      <c r="C166" s="21" t="s">
        <v>159</v>
      </c>
      <c r="D166" s="14" t="s">
        <v>31</v>
      </c>
      <c r="E166" s="25" t="s">
        <v>44</v>
      </c>
      <c r="F166" s="21" t="s">
        <v>160</v>
      </c>
      <c r="G166" s="11" t="s">
        <v>28</v>
      </c>
      <c r="H166" s="17">
        <v>45597</v>
      </c>
      <c r="I166" s="15">
        <v>46022</v>
      </c>
      <c r="J166" s="16">
        <v>5000</v>
      </c>
      <c r="K166" s="11"/>
      <c r="L166" s="11"/>
      <c r="M166" s="16">
        <f>J166*$K$10</f>
        <v>0</v>
      </c>
      <c r="N166" s="11"/>
      <c r="O166" s="16">
        <f>J166-N166</f>
        <v>5000</v>
      </c>
    </row>
    <row r="167" spans="1:15" ht="30" x14ac:dyDescent="0.25">
      <c r="A167" s="13">
        <v>160</v>
      </c>
      <c r="B167" s="11" t="s">
        <v>463</v>
      </c>
      <c r="C167" s="25" t="s">
        <v>464</v>
      </c>
      <c r="D167" s="14" t="s">
        <v>31</v>
      </c>
      <c r="E167" s="25" t="s">
        <v>44</v>
      </c>
      <c r="F167" s="25" t="s">
        <v>216</v>
      </c>
      <c r="G167" s="11" t="s">
        <v>28</v>
      </c>
      <c r="H167" s="15">
        <v>44927</v>
      </c>
      <c r="I167" s="15">
        <v>46022</v>
      </c>
      <c r="J167" s="16">
        <v>5000</v>
      </c>
      <c r="K167" s="16"/>
      <c r="L167" s="11"/>
      <c r="M167" s="16"/>
      <c r="N167" s="16">
        <f>K167+L167+M167</f>
        <v>0</v>
      </c>
      <c r="O167" s="16">
        <f>J167-N167</f>
        <v>5000</v>
      </c>
    </row>
    <row r="168" spans="1:15" ht="15.75" x14ac:dyDescent="0.25">
      <c r="A168" s="13">
        <v>161</v>
      </c>
      <c r="B168" s="11" t="s">
        <v>465</v>
      </c>
      <c r="C168" s="25" t="s">
        <v>466</v>
      </c>
      <c r="D168" s="14" t="s">
        <v>31</v>
      </c>
      <c r="E168" s="25" t="s">
        <v>113</v>
      </c>
      <c r="F168" s="25" t="s">
        <v>256</v>
      </c>
      <c r="G168" s="11" t="s">
        <v>28</v>
      </c>
      <c r="H168" s="17">
        <v>44594</v>
      </c>
      <c r="I168" s="15">
        <v>46022</v>
      </c>
      <c r="J168" s="16">
        <v>10000</v>
      </c>
      <c r="K168" s="16"/>
      <c r="L168" s="11"/>
      <c r="M168" s="16"/>
      <c r="N168" s="16">
        <f>K168+L168+M168</f>
        <v>0</v>
      </c>
      <c r="O168" s="16">
        <f>J168-N168</f>
        <v>10000</v>
      </c>
    </row>
    <row r="169" spans="1:15" ht="15.75" x14ac:dyDescent="0.25">
      <c r="A169" s="13">
        <v>162</v>
      </c>
      <c r="B169" s="11" t="s">
        <v>467</v>
      </c>
      <c r="C169" s="25" t="s">
        <v>468</v>
      </c>
      <c r="D169" s="14" t="s">
        <v>31</v>
      </c>
      <c r="E169" s="25" t="s">
        <v>290</v>
      </c>
      <c r="F169" s="25" t="s">
        <v>115</v>
      </c>
      <c r="G169" s="11" t="s">
        <v>28</v>
      </c>
      <c r="H169" s="17">
        <v>44896</v>
      </c>
      <c r="I169" s="15">
        <v>46022</v>
      </c>
      <c r="J169" s="16">
        <v>10000</v>
      </c>
      <c r="K169" s="16"/>
      <c r="L169" s="11"/>
      <c r="M169" s="16"/>
      <c r="N169" s="16">
        <f>K169+L169+M169</f>
        <v>0</v>
      </c>
      <c r="O169" s="16">
        <f>J169-N169</f>
        <v>10000</v>
      </c>
    </row>
    <row r="170" spans="1:15" ht="15.75" x14ac:dyDescent="0.25">
      <c r="A170" s="13">
        <v>163</v>
      </c>
      <c r="B170" s="11" t="s">
        <v>469</v>
      </c>
      <c r="C170" s="25" t="s">
        <v>470</v>
      </c>
      <c r="D170" s="14" t="s">
        <v>31</v>
      </c>
      <c r="E170" s="25" t="s">
        <v>44</v>
      </c>
      <c r="F170" s="25" t="s">
        <v>471</v>
      </c>
      <c r="G170" s="11" t="s">
        <v>28</v>
      </c>
      <c r="H170" s="15">
        <v>45058</v>
      </c>
      <c r="I170" s="15">
        <v>46022</v>
      </c>
      <c r="J170" s="16">
        <v>5000</v>
      </c>
      <c r="K170" s="16"/>
      <c r="L170" s="11"/>
      <c r="M170" s="16"/>
      <c r="N170" s="16">
        <f>K170+L170+M170</f>
        <v>0</v>
      </c>
      <c r="O170" s="16">
        <f>J170-N170</f>
        <v>5000</v>
      </c>
    </row>
    <row r="171" spans="1:15" ht="15.75" x14ac:dyDescent="0.25">
      <c r="A171" s="13">
        <v>164</v>
      </c>
      <c r="B171" s="11" t="s">
        <v>472</v>
      </c>
      <c r="C171" s="25" t="s">
        <v>473</v>
      </c>
      <c r="D171" s="14" t="s">
        <v>31</v>
      </c>
      <c r="E171" s="25" t="s">
        <v>44</v>
      </c>
      <c r="F171" s="25" t="s">
        <v>474</v>
      </c>
      <c r="G171" s="11" t="s">
        <v>28</v>
      </c>
      <c r="H171" s="15">
        <v>44927</v>
      </c>
      <c r="I171" s="15">
        <v>46022</v>
      </c>
      <c r="J171" s="16">
        <v>5000</v>
      </c>
      <c r="K171" s="16"/>
      <c r="L171" s="11"/>
      <c r="M171" s="16"/>
      <c r="N171" s="16">
        <f>K171+L171+M171</f>
        <v>0</v>
      </c>
      <c r="O171" s="16">
        <f>J171-N171</f>
        <v>5000</v>
      </c>
    </row>
    <row r="172" spans="1:15" ht="15.75" x14ac:dyDescent="0.25">
      <c r="A172" s="13">
        <v>165</v>
      </c>
      <c r="B172" s="11" t="s">
        <v>475</v>
      </c>
      <c r="C172" s="25" t="s">
        <v>390</v>
      </c>
      <c r="D172" s="14" t="s">
        <v>25</v>
      </c>
      <c r="E172" s="25" t="s">
        <v>36</v>
      </c>
      <c r="F172" s="25" t="s">
        <v>476</v>
      </c>
      <c r="G172" s="11" t="s">
        <v>28</v>
      </c>
      <c r="H172" s="17">
        <v>44621</v>
      </c>
      <c r="I172" s="15">
        <v>46022</v>
      </c>
      <c r="J172" s="16">
        <v>5000</v>
      </c>
      <c r="K172" s="11"/>
      <c r="L172" s="11"/>
      <c r="M172" s="16">
        <f>J172*$K$10</f>
        <v>0</v>
      </c>
      <c r="N172" s="11"/>
      <c r="O172" s="16">
        <f>J172-N172</f>
        <v>5000</v>
      </c>
    </row>
    <row r="173" spans="1:15" ht="15.75" x14ac:dyDescent="0.25">
      <c r="A173" s="13">
        <v>166</v>
      </c>
      <c r="B173" s="11" t="s">
        <v>563</v>
      </c>
      <c r="C173" s="25" t="s">
        <v>564</v>
      </c>
      <c r="D173" s="14" t="s">
        <v>25</v>
      </c>
      <c r="E173" s="25" t="s">
        <v>152</v>
      </c>
      <c r="F173" s="25" t="s">
        <v>462</v>
      </c>
      <c r="G173" s="11" t="s">
        <v>28</v>
      </c>
      <c r="H173" s="17">
        <v>45665</v>
      </c>
      <c r="I173" s="15">
        <v>46022</v>
      </c>
      <c r="J173" s="16">
        <v>10000</v>
      </c>
      <c r="K173" s="11"/>
      <c r="L173" s="11"/>
      <c r="M173" s="16">
        <f>J173*$K$10</f>
        <v>0</v>
      </c>
      <c r="N173" s="11"/>
      <c r="O173" s="16">
        <f>J173-N173</f>
        <v>10000</v>
      </c>
    </row>
    <row r="174" spans="1:15" ht="15.75" x14ac:dyDescent="0.25">
      <c r="A174" s="13">
        <v>167</v>
      </c>
      <c r="B174" s="11" t="s">
        <v>477</v>
      </c>
      <c r="C174" s="25" t="s">
        <v>478</v>
      </c>
      <c r="D174" s="14" t="s">
        <v>31</v>
      </c>
      <c r="E174" s="25" t="s">
        <v>44</v>
      </c>
      <c r="F174" s="25" t="s">
        <v>479</v>
      </c>
      <c r="G174" s="11" t="s">
        <v>28</v>
      </c>
      <c r="H174" s="15">
        <v>45170</v>
      </c>
      <c r="I174" s="15">
        <v>46022</v>
      </c>
      <c r="J174" s="16">
        <v>10000</v>
      </c>
      <c r="K174" s="11"/>
      <c r="L174" s="11"/>
      <c r="M174" s="16">
        <f>J174*$K$10</f>
        <v>0</v>
      </c>
      <c r="N174" s="11"/>
      <c r="O174" s="16">
        <f>J174-N174</f>
        <v>10000</v>
      </c>
    </row>
    <row r="175" spans="1:15" ht="15.75" x14ac:dyDescent="0.25">
      <c r="A175" s="13">
        <v>168</v>
      </c>
      <c r="B175" s="11" t="s">
        <v>480</v>
      </c>
      <c r="C175" s="25" t="s">
        <v>124</v>
      </c>
      <c r="D175" s="14" t="s">
        <v>25</v>
      </c>
      <c r="E175" s="25" t="s">
        <v>36</v>
      </c>
      <c r="F175" s="25" t="s">
        <v>95</v>
      </c>
      <c r="G175" s="11" t="s">
        <v>28</v>
      </c>
      <c r="H175" s="17">
        <v>44239</v>
      </c>
      <c r="I175" s="15">
        <v>46022</v>
      </c>
      <c r="J175" s="16">
        <v>5000</v>
      </c>
      <c r="K175" s="11"/>
      <c r="L175" s="11"/>
      <c r="M175" s="16">
        <f>J175*$K$10</f>
        <v>0</v>
      </c>
      <c r="N175" s="11"/>
      <c r="O175" s="16">
        <f>J175-N175</f>
        <v>5000</v>
      </c>
    </row>
    <row r="176" spans="1:15" ht="15.75" x14ac:dyDescent="0.25">
      <c r="A176" s="13">
        <v>169</v>
      </c>
      <c r="B176" s="11" t="s">
        <v>481</v>
      </c>
      <c r="C176" s="25" t="s">
        <v>139</v>
      </c>
      <c r="D176" s="14" t="s">
        <v>25</v>
      </c>
      <c r="E176" s="25" t="s">
        <v>36</v>
      </c>
      <c r="F176" s="25" t="s">
        <v>482</v>
      </c>
      <c r="G176" s="11" t="s">
        <v>28</v>
      </c>
      <c r="H176" s="15">
        <v>44986</v>
      </c>
      <c r="I176" s="15">
        <v>46022</v>
      </c>
      <c r="J176" s="16">
        <v>5000</v>
      </c>
      <c r="K176" s="11"/>
      <c r="L176" s="11"/>
      <c r="M176" s="16">
        <f>J176*$K$10</f>
        <v>0</v>
      </c>
      <c r="N176" s="11"/>
      <c r="O176" s="16">
        <f>J176-N176</f>
        <v>5000</v>
      </c>
    </row>
    <row r="177" spans="1:15" ht="15.75" x14ac:dyDescent="0.25">
      <c r="A177" s="13">
        <v>170</v>
      </c>
      <c r="B177" s="11" t="s">
        <v>483</v>
      </c>
      <c r="C177" s="25" t="s">
        <v>484</v>
      </c>
      <c r="D177" s="14" t="s">
        <v>31</v>
      </c>
      <c r="E177" s="25" t="s">
        <v>152</v>
      </c>
      <c r="F177" s="25" t="s">
        <v>485</v>
      </c>
      <c r="G177" s="11" t="s">
        <v>28</v>
      </c>
      <c r="H177" s="15">
        <v>45047</v>
      </c>
      <c r="I177" s="15">
        <v>46022</v>
      </c>
      <c r="J177" s="16">
        <v>10000</v>
      </c>
      <c r="K177" s="16">
        <f>J177*$K$6</f>
        <v>287</v>
      </c>
      <c r="L177" s="11"/>
      <c r="M177" s="16">
        <f>J177*$M$6</f>
        <v>304</v>
      </c>
      <c r="N177" s="16">
        <f>K177+L177+M177</f>
        <v>591</v>
      </c>
      <c r="O177" s="16">
        <f>J177-N177</f>
        <v>9409</v>
      </c>
    </row>
    <row r="178" spans="1:15" ht="15.75" x14ac:dyDescent="0.25">
      <c r="A178" s="13">
        <v>171</v>
      </c>
      <c r="B178" s="11" t="s">
        <v>486</v>
      </c>
      <c r="C178" s="25" t="s">
        <v>487</v>
      </c>
      <c r="D178" s="14" t="s">
        <v>31</v>
      </c>
      <c r="E178" s="25" t="s">
        <v>488</v>
      </c>
      <c r="F178" s="25" t="s">
        <v>489</v>
      </c>
      <c r="G178" s="11" t="s">
        <v>28</v>
      </c>
      <c r="H178" s="15">
        <v>45170</v>
      </c>
      <c r="I178" s="15">
        <v>46022</v>
      </c>
      <c r="J178" s="16">
        <v>10000</v>
      </c>
      <c r="K178" s="16">
        <f>J178*$K$6</f>
        <v>287</v>
      </c>
      <c r="L178" s="11"/>
      <c r="M178" s="16">
        <f>J178*$M$6</f>
        <v>304</v>
      </c>
      <c r="N178" s="16">
        <f>K178+L178+M178</f>
        <v>591</v>
      </c>
      <c r="O178" s="16">
        <f>J178-N178</f>
        <v>9409</v>
      </c>
    </row>
    <row r="179" spans="1:15" ht="15.75" x14ac:dyDescent="0.25">
      <c r="A179" s="13">
        <v>172</v>
      </c>
      <c r="B179" s="11" t="s">
        <v>490</v>
      </c>
      <c r="C179" s="25" t="s">
        <v>491</v>
      </c>
      <c r="D179" s="14" t="s">
        <v>31</v>
      </c>
      <c r="E179" s="25" t="s">
        <v>152</v>
      </c>
      <c r="F179" s="25" t="s">
        <v>492</v>
      </c>
      <c r="G179" s="11" t="s">
        <v>28</v>
      </c>
      <c r="H179" s="15">
        <v>45108</v>
      </c>
      <c r="I179" s="15">
        <v>46022</v>
      </c>
      <c r="J179" s="16">
        <v>10000</v>
      </c>
      <c r="K179" s="16">
        <f>J179*$K$6</f>
        <v>287</v>
      </c>
      <c r="L179" s="11"/>
      <c r="M179" s="16">
        <f>J179*$M$6</f>
        <v>304</v>
      </c>
      <c r="N179" s="16">
        <f>K179+L179+M179</f>
        <v>591</v>
      </c>
      <c r="O179" s="16">
        <f>J179-N179</f>
        <v>9409</v>
      </c>
    </row>
    <row r="180" spans="1:15" ht="15.75" x14ac:dyDescent="0.25">
      <c r="A180" s="13">
        <v>173</v>
      </c>
      <c r="B180" s="11" t="s">
        <v>92</v>
      </c>
      <c r="C180" s="25" t="s">
        <v>493</v>
      </c>
      <c r="D180" s="14" t="s">
        <v>25</v>
      </c>
      <c r="E180" s="25" t="s">
        <v>36</v>
      </c>
      <c r="F180" s="25" t="s">
        <v>494</v>
      </c>
      <c r="G180" s="11" t="s">
        <v>28</v>
      </c>
      <c r="H180" s="17">
        <v>44341</v>
      </c>
      <c r="I180" s="15">
        <v>46022</v>
      </c>
      <c r="J180" s="16">
        <v>5000</v>
      </c>
      <c r="K180" s="11"/>
      <c r="L180" s="11"/>
      <c r="M180" s="16">
        <f>J180*$K$10</f>
        <v>0</v>
      </c>
      <c r="N180" s="11"/>
      <c r="O180" s="16">
        <f>J180-N180</f>
        <v>5000</v>
      </c>
    </row>
    <row r="181" spans="1:15" ht="15.75" x14ac:dyDescent="0.25">
      <c r="A181" s="13">
        <v>174</v>
      </c>
      <c r="B181" s="11" t="s">
        <v>495</v>
      </c>
      <c r="C181" s="25" t="s">
        <v>496</v>
      </c>
      <c r="D181" s="14" t="s">
        <v>31</v>
      </c>
      <c r="E181" s="25" t="s">
        <v>44</v>
      </c>
      <c r="F181" s="25" t="s">
        <v>433</v>
      </c>
      <c r="G181" s="11" t="s">
        <v>28</v>
      </c>
      <c r="H181" s="17">
        <v>44540</v>
      </c>
      <c r="I181" s="15">
        <v>46022</v>
      </c>
      <c r="J181" s="16">
        <v>5000</v>
      </c>
      <c r="K181" s="11"/>
      <c r="L181" s="11"/>
      <c r="M181" s="16">
        <f>J181*$K$10</f>
        <v>0</v>
      </c>
      <c r="N181" s="11"/>
      <c r="O181" s="16">
        <f>J181-N181</f>
        <v>5000</v>
      </c>
    </row>
    <row r="182" spans="1:15" ht="15.75" x14ac:dyDescent="0.25">
      <c r="A182" s="13">
        <v>175</v>
      </c>
      <c r="B182" s="11" t="s">
        <v>497</v>
      </c>
      <c r="C182" s="25" t="s">
        <v>498</v>
      </c>
      <c r="D182" s="14" t="s">
        <v>31</v>
      </c>
      <c r="E182" s="25" t="s">
        <v>44</v>
      </c>
      <c r="F182" s="25" t="s">
        <v>499</v>
      </c>
      <c r="G182" s="11" t="s">
        <v>28</v>
      </c>
      <c r="H182" s="15">
        <v>45078</v>
      </c>
      <c r="I182" s="15">
        <v>46022</v>
      </c>
      <c r="J182" s="16">
        <v>7000</v>
      </c>
      <c r="K182" s="11"/>
      <c r="L182" s="11"/>
      <c r="M182" s="16">
        <f>J182*$K$10</f>
        <v>0</v>
      </c>
      <c r="N182" s="11"/>
      <c r="O182" s="16">
        <f>J182-N182</f>
        <v>7000</v>
      </c>
    </row>
    <row r="183" spans="1:15" ht="15.75" x14ac:dyDescent="0.25">
      <c r="A183" s="13">
        <v>176</v>
      </c>
      <c r="B183" s="25" t="s">
        <v>500</v>
      </c>
      <c r="C183" s="25" t="s">
        <v>501</v>
      </c>
      <c r="D183" s="14" t="s">
        <v>31</v>
      </c>
      <c r="E183" s="25" t="s">
        <v>255</v>
      </c>
      <c r="F183" s="25" t="s">
        <v>182</v>
      </c>
      <c r="G183" s="11" t="s">
        <v>28</v>
      </c>
      <c r="H183" s="17">
        <v>42374</v>
      </c>
      <c r="I183" s="15">
        <v>46022</v>
      </c>
      <c r="J183" s="46">
        <v>15000</v>
      </c>
      <c r="K183" s="16">
        <f>J183*$K$6</f>
        <v>430.5</v>
      </c>
      <c r="L183" s="11"/>
      <c r="M183" s="16">
        <f>J183*$M$6</f>
        <v>456</v>
      </c>
      <c r="N183" s="16">
        <f>K183+L183+M183</f>
        <v>886.5</v>
      </c>
      <c r="O183" s="16">
        <f>J183-N183</f>
        <v>14113.5</v>
      </c>
    </row>
    <row r="184" spans="1:15" ht="30" x14ac:dyDescent="0.25">
      <c r="A184" s="13">
        <v>177</v>
      </c>
      <c r="B184" s="11" t="s">
        <v>502</v>
      </c>
      <c r="C184" s="25" t="s">
        <v>503</v>
      </c>
      <c r="D184" s="14" t="s">
        <v>31</v>
      </c>
      <c r="E184" s="25" t="s">
        <v>504</v>
      </c>
      <c r="F184" s="25" t="s">
        <v>505</v>
      </c>
      <c r="G184" s="11" t="s">
        <v>28</v>
      </c>
      <c r="H184" s="17">
        <v>44348</v>
      </c>
      <c r="I184" s="15">
        <v>46022</v>
      </c>
      <c r="J184" s="16">
        <v>6000</v>
      </c>
      <c r="K184" s="16">
        <f>J184*$K$6</f>
        <v>172.2</v>
      </c>
      <c r="L184" s="11"/>
      <c r="M184" s="16">
        <f>J184*$M$6</f>
        <v>182.4</v>
      </c>
      <c r="N184" s="16">
        <f>K184+L184+M184</f>
        <v>354.6</v>
      </c>
      <c r="O184" s="16">
        <f>J184-N184</f>
        <v>5645.4</v>
      </c>
    </row>
    <row r="185" spans="1:15" ht="15.75" x14ac:dyDescent="0.25">
      <c r="A185" s="13">
        <v>178</v>
      </c>
      <c r="B185" s="11" t="s">
        <v>199</v>
      </c>
      <c r="C185" s="25" t="s">
        <v>200</v>
      </c>
      <c r="D185" s="14" t="s">
        <v>31</v>
      </c>
      <c r="E185" s="25" t="s">
        <v>44</v>
      </c>
      <c r="F185" s="25" t="s">
        <v>201</v>
      </c>
      <c r="G185" s="11" t="s">
        <v>28</v>
      </c>
      <c r="H185" s="19">
        <v>45627</v>
      </c>
      <c r="I185" s="15">
        <v>46022</v>
      </c>
      <c r="J185" s="16">
        <v>7000</v>
      </c>
      <c r="K185" s="16"/>
      <c r="L185" s="11"/>
      <c r="M185" s="16"/>
      <c r="N185" s="16"/>
      <c r="O185" s="16">
        <v>7000</v>
      </c>
    </row>
    <row r="186" spans="1:15" ht="15.75" x14ac:dyDescent="0.25">
      <c r="A186" s="13">
        <v>179</v>
      </c>
      <c r="B186" s="18" t="s">
        <v>556</v>
      </c>
      <c r="C186" s="21" t="s">
        <v>557</v>
      </c>
      <c r="D186" s="14" t="s">
        <v>31</v>
      </c>
      <c r="E186" s="21" t="s">
        <v>44</v>
      </c>
      <c r="F186" s="25" t="s">
        <v>140</v>
      </c>
      <c r="G186" s="11" t="s">
        <v>28</v>
      </c>
      <c r="H186" s="15">
        <v>45662</v>
      </c>
      <c r="I186" s="15">
        <v>46022</v>
      </c>
      <c r="J186" s="16">
        <v>5000</v>
      </c>
      <c r="K186" s="16"/>
      <c r="L186" s="11"/>
      <c r="M186" s="16"/>
      <c r="N186" s="16"/>
      <c r="O186" s="16">
        <v>5000</v>
      </c>
    </row>
    <row r="187" spans="1:15" ht="15.75" x14ac:dyDescent="0.25">
      <c r="A187" s="13">
        <v>180</v>
      </c>
      <c r="B187" s="18" t="s">
        <v>66</v>
      </c>
      <c r="C187" s="21" t="s">
        <v>67</v>
      </c>
      <c r="D187" s="14" t="s">
        <v>31</v>
      </c>
      <c r="E187" s="21" t="s">
        <v>44</v>
      </c>
      <c r="F187" s="21" t="s">
        <v>68</v>
      </c>
      <c r="G187" s="11" t="s">
        <v>28</v>
      </c>
      <c r="H187" s="17">
        <v>45566</v>
      </c>
      <c r="I187" s="15">
        <v>46022</v>
      </c>
      <c r="J187" s="16">
        <v>10000</v>
      </c>
      <c r="K187" s="16"/>
      <c r="L187" s="16"/>
      <c r="M187" s="16"/>
      <c r="N187" s="16"/>
      <c r="O187" s="16">
        <f>J187-N187</f>
        <v>10000</v>
      </c>
    </row>
    <row r="188" spans="1:15" ht="15.75" x14ac:dyDescent="0.25">
      <c r="A188" s="13">
        <v>181</v>
      </c>
      <c r="B188" s="18" t="s">
        <v>509</v>
      </c>
      <c r="C188" s="21" t="s">
        <v>510</v>
      </c>
      <c r="D188" s="14" t="s">
        <v>25</v>
      </c>
      <c r="E188" s="21" t="s">
        <v>152</v>
      </c>
      <c r="F188" s="21" t="s">
        <v>68</v>
      </c>
      <c r="G188" s="11" t="s">
        <v>28</v>
      </c>
      <c r="H188" s="15">
        <v>45566</v>
      </c>
      <c r="I188" s="15">
        <v>46022</v>
      </c>
      <c r="J188" s="16">
        <v>10000</v>
      </c>
      <c r="K188" s="11"/>
      <c r="L188" s="11"/>
      <c r="M188" s="16">
        <f>J188*$K$10</f>
        <v>0</v>
      </c>
      <c r="N188" s="11"/>
      <c r="O188" s="16">
        <f>J188-N188</f>
        <v>10000</v>
      </c>
    </row>
    <row r="189" spans="1:15" ht="15.75" x14ac:dyDescent="0.25">
      <c r="A189" s="13">
        <v>182</v>
      </c>
      <c r="B189" s="11" t="s">
        <v>507</v>
      </c>
      <c r="C189" s="25" t="s">
        <v>508</v>
      </c>
      <c r="D189" s="14" t="s">
        <v>25</v>
      </c>
      <c r="E189" s="25" t="s">
        <v>77</v>
      </c>
      <c r="F189" s="21" t="s">
        <v>153</v>
      </c>
      <c r="G189" s="11" t="s">
        <v>28</v>
      </c>
      <c r="H189" s="17">
        <v>45566</v>
      </c>
      <c r="I189" s="15">
        <v>46022</v>
      </c>
      <c r="J189" s="16">
        <v>12000</v>
      </c>
      <c r="K189" s="16"/>
      <c r="L189" s="11"/>
      <c r="M189" s="16"/>
      <c r="N189" s="16"/>
      <c r="O189" s="16">
        <v>12000</v>
      </c>
    </row>
    <row r="190" spans="1:15" ht="15.75" x14ac:dyDescent="0.25">
      <c r="A190" s="13">
        <v>183</v>
      </c>
      <c r="B190" s="11" t="s">
        <v>511</v>
      </c>
      <c r="C190" s="25" t="s">
        <v>231</v>
      </c>
      <c r="D190" s="14" t="s">
        <v>25</v>
      </c>
      <c r="E190" s="25" t="s">
        <v>36</v>
      </c>
      <c r="F190" s="25" t="s">
        <v>512</v>
      </c>
      <c r="G190" s="11" t="s">
        <v>28</v>
      </c>
      <c r="H190" s="17">
        <v>44212</v>
      </c>
      <c r="I190" s="15">
        <v>46022</v>
      </c>
      <c r="J190" s="16">
        <v>7000</v>
      </c>
      <c r="K190" s="11"/>
      <c r="L190" s="11"/>
      <c r="M190" s="16">
        <f>J190*$K$10</f>
        <v>0</v>
      </c>
      <c r="N190" s="11"/>
      <c r="O190" s="16">
        <f>J190-N190</f>
        <v>7000</v>
      </c>
    </row>
    <row r="191" spans="1:15" ht="15.75" x14ac:dyDescent="0.25">
      <c r="A191" s="13">
        <v>184</v>
      </c>
      <c r="B191" s="11" t="s">
        <v>511</v>
      </c>
      <c r="C191" s="25" t="s">
        <v>513</v>
      </c>
      <c r="D191" s="14" t="s">
        <v>25</v>
      </c>
      <c r="E191" s="25" t="s">
        <v>36</v>
      </c>
      <c r="F191" s="27" t="s">
        <v>45</v>
      </c>
      <c r="G191" s="11" t="s">
        <v>28</v>
      </c>
      <c r="H191" s="17">
        <v>44896</v>
      </c>
      <c r="I191" s="15">
        <v>46022</v>
      </c>
      <c r="J191" s="16">
        <v>10000</v>
      </c>
      <c r="K191" s="11"/>
      <c r="L191" s="11"/>
      <c r="M191" s="16">
        <f>J191*$K$10</f>
        <v>0</v>
      </c>
      <c r="N191" s="11"/>
      <c r="O191" s="16">
        <f>J191-N191</f>
        <v>10000</v>
      </c>
    </row>
    <row r="192" spans="1:15" ht="15.75" x14ac:dyDescent="0.25">
      <c r="A192" s="13">
        <v>185</v>
      </c>
      <c r="B192" s="11" t="s">
        <v>514</v>
      </c>
      <c r="C192" s="25" t="s">
        <v>515</v>
      </c>
      <c r="D192" s="14" t="s">
        <v>31</v>
      </c>
      <c r="E192" s="25" t="s">
        <v>488</v>
      </c>
      <c r="F192" s="27" t="s">
        <v>489</v>
      </c>
      <c r="G192" s="11" t="s">
        <v>28</v>
      </c>
      <c r="H192" s="15">
        <v>45171</v>
      </c>
      <c r="I192" s="15">
        <v>46022</v>
      </c>
      <c r="J192" s="16">
        <v>10000</v>
      </c>
      <c r="K192" s="11"/>
      <c r="L192" s="11"/>
      <c r="M192" s="16">
        <f>J192*$K$10</f>
        <v>0</v>
      </c>
      <c r="N192" s="11"/>
      <c r="O192" s="16">
        <f>J192-N192</f>
        <v>10000</v>
      </c>
    </row>
    <row r="193" spans="1:703" ht="15.75" x14ac:dyDescent="0.25">
      <c r="A193" s="13">
        <v>186</v>
      </c>
      <c r="B193" s="11" t="s">
        <v>427</v>
      </c>
      <c r="C193" s="25" t="s">
        <v>428</v>
      </c>
      <c r="D193" s="14" t="s">
        <v>25</v>
      </c>
      <c r="E193" s="25" t="s">
        <v>36</v>
      </c>
      <c r="F193" s="25" t="s">
        <v>429</v>
      </c>
      <c r="G193" s="11" t="s">
        <v>28</v>
      </c>
      <c r="H193" s="17">
        <v>45536</v>
      </c>
      <c r="I193" s="15">
        <v>46022</v>
      </c>
      <c r="J193" s="16">
        <v>10000</v>
      </c>
      <c r="K193" s="11"/>
      <c r="L193" s="11"/>
      <c r="M193" s="16">
        <f>J193*$K$10</f>
        <v>0</v>
      </c>
      <c r="N193" s="11"/>
      <c r="O193" s="16">
        <f>J193-N193</f>
        <v>10000</v>
      </c>
    </row>
    <row r="194" spans="1:703" ht="15.75" x14ac:dyDescent="0.25">
      <c r="A194" s="13">
        <v>187</v>
      </c>
      <c r="B194" s="11" t="s">
        <v>516</v>
      </c>
      <c r="C194" s="25" t="s">
        <v>517</v>
      </c>
      <c r="D194" s="23" t="s">
        <v>31</v>
      </c>
      <c r="E194" s="25" t="s">
        <v>152</v>
      </c>
      <c r="F194" s="25" t="s">
        <v>182</v>
      </c>
      <c r="G194" s="11" t="s">
        <v>28</v>
      </c>
      <c r="H194" s="15">
        <v>45109</v>
      </c>
      <c r="I194" s="15">
        <v>46022</v>
      </c>
      <c r="J194" s="16">
        <v>10000</v>
      </c>
      <c r="K194" s="11"/>
      <c r="L194" s="11"/>
      <c r="M194" s="16">
        <f>J194*$K$10</f>
        <v>0</v>
      </c>
      <c r="N194" s="11"/>
      <c r="O194" s="16">
        <f>J194-N194</f>
        <v>10000</v>
      </c>
    </row>
    <row r="195" spans="1:703" ht="30" x14ac:dyDescent="0.25">
      <c r="A195" s="13">
        <v>188</v>
      </c>
      <c r="B195" s="11" t="s">
        <v>518</v>
      </c>
      <c r="C195" s="25" t="s">
        <v>519</v>
      </c>
      <c r="D195" s="23" t="s">
        <v>25</v>
      </c>
      <c r="E195" s="25" t="s">
        <v>36</v>
      </c>
      <c r="F195" s="25" t="s">
        <v>520</v>
      </c>
      <c r="G195" s="11" t="s">
        <v>28</v>
      </c>
      <c r="H195" s="15">
        <v>44896</v>
      </c>
      <c r="I195" s="15">
        <v>46022</v>
      </c>
      <c r="J195" s="16">
        <v>5000</v>
      </c>
      <c r="K195" s="11"/>
      <c r="L195" s="11"/>
      <c r="M195" s="16">
        <f>J195*$K$10</f>
        <v>0</v>
      </c>
      <c r="N195" s="11"/>
      <c r="O195" s="16">
        <f>J195-N195</f>
        <v>5000</v>
      </c>
    </row>
    <row r="196" spans="1:703" ht="15.75" x14ac:dyDescent="0.25">
      <c r="A196" s="13">
        <v>189</v>
      </c>
      <c r="B196" s="11" t="s">
        <v>521</v>
      </c>
      <c r="C196" s="25" t="s">
        <v>522</v>
      </c>
      <c r="D196" s="23" t="s">
        <v>25</v>
      </c>
      <c r="E196" s="25" t="s">
        <v>449</v>
      </c>
      <c r="F196" s="25" t="s">
        <v>523</v>
      </c>
      <c r="G196" s="11" t="s">
        <v>28</v>
      </c>
      <c r="H196" s="17">
        <v>42374</v>
      </c>
      <c r="I196" s="15">
        <v>46022</v>
      </c>
      <c r="J196" s="16">
        <v>12000</v>
      </c>
      <c r="K196" s="16">
        <f>J196*$K$6</f>
        <v>344.4</v>
      </c>
      <c r="L196" s="11"/>
      <c r="M196" s="16">
        <f>J196*$M$6</f>
        <v>364.8</v>
      </c>
      <c r="N196" s="16">
        <f>K196+L196+M196</f>
        <v>709.2</v>
      </c>
      <c r="O196" s="16">
        <f>J196-N196</f>
        <v>11290.8</v>
      </c>
    </row>
    <row r="197" spans="1:703" x14ac:dyDescent="0.25">
      <c r="A197" s="57" t="s">
        <v>536</v>
      </c>
      <c r="B197" s="58"/>
      <c r="C197" s="59"/>
      <c r="D197" s="12"/>
      <c r="E197" s="43"/>
      <c r="F197" s="27"/>
      <c r="G197" s="7"/>
      <c r="H197" s="7"/>
      <c r="I197" s="7"/>
      <c r="J197" s="44">
        <f>SUBTOTAL(9,J8:J196)</f>
        <v>1646600</v>
      </c>
      <c r="K197" s="30"/>
      <c r="L197" s="30"/>
      <c r="M197" s="30"/>
      <c r="N197" s="30"/>
      <c r="O197" s="45">
        <f>SUM(O8:O196)</f>
        <v>1613697.2499999998</v>
      </c>
    </row>
    <row r="200" spans="1:703" ht="58.5" customHeight="1" x14ac:dyDescent="0.25">
      <c r="A200" s="30"/>
      <c r="B200" s="32" t="s">
        <v>537</v>
      </c>
      <c r="C200" s="33" t="s">
        <v>538</v>
      </c>
      <c r="D200" s="34"/>
      <c r="E200" s="30"/>
      <c r="F200" s="32" t="s">
        <v>539</v>
      </c>
      <c r="G200" s="33" t="s">
        <v>540</v>
      </c>
      <c r="H200" s="33"/>
      <c r="I200" s="33"/>
      <c r="J200" s="30"/>
      <c r="N200" s="35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0"/>
      <c r="DR200" s="30"/>
      <c r="DS200" s="30"/>
      <c r="DT200" s="30"/>
      <c r="DU200" s="30"/>
      <c r="DV200" s="30"/>
      <c r="DW200" s="30"/>
      <c r="DX200" s="30"/>
      <c r="DY200" s="30"/>
      <c r="DZ200" s="30"/>
      <c r="EA200" s="30"/>
      <c r="EB200" s="30"/>
      <c r="EC200" s="30"/>
      <c r="ED200" s="30"/>
      <c r="EE200" s="30"/>
      <c r="EF200" s="30"/>
      <c r="EG200" s="30"/>
      <c r="EH200" s="30"/>
      <c r="EI200" s="30"/>
      <c r="EJ200" s="30"/>
      <c r="EK200" s="30"/>
      <c r="EL200" s="30"/>
      <c r="EM200" s="30"/>
      <c r="EN200" s="30"/>
      <c r="EO200" s="30"/>
      <c r="EP200" s="30"/>
      <c r="EQ200" s="30"/>
      <c r="ER200" s="30"/>
      <c r="ES200" s="30"/>
      <c r="ET200" s="30"/>
      <c r="EU200" s="30"/>
      <c r="EV200" s="30"/>
      <c r="EW200" s="30"/>
      <c r="EX200" s="30"/>
      <c r="EY200" s="30"/>
      <c r="EZ200" s="30"/>
      <c r="FA200" s="30"/>
      <c r="FB200" s="30"/>
      <c r="FC200" s="30"/>
      <c r="FD200" s="30"/>
      <c r="FE200" s="30"/>
      <c r="FF200" s="30"/>
      <c r="FG200" s="30"/>
      <c r="FH200" s="30"/>
      <c r="FI200" s="30"/>
      <c r="FJ200" s="30"/>
      <c r="FK200" s="30"/>
      <c r="FL200" s="30"/>
      <c r="FM200" s="30"/>
      <c r="FN200" s="30"/>
      <c r="FO200" s="30"/>
      <c r="FP200" s="30"/>
      <c r="FQ200" s="30"/>
      <c r="FR200" s="30"/>
      <c r="FS200" s="30"/>
      <c r="FT200" s="30"/>
      <c r="FU200" s="30"/>
      <c r="FV200" s="30"/>
      <c r="FW200" s="30"/>
      <c r="FX200" s="30"/>
      <c r="FY200" s="30"/>
      <c r="FZ200" s="30"/>
      <c r="GA200" s="30"/>
      <c r="GB200" s="30"/>
      <c r="GC200" s="30"/>
      <c r="GD200" s="30"/>
      <c r="GE200" s="30"/>
      <c r="GF200" s="30"/>
      <c r="GG200" s="30"/>
      <c r="GH200" s="30"/>
      <c r="GI200" s="30"/>
      <c r="GJ200" s="30"/>
      <c r="GK200" s="30"/>
      <c r="GL200" s="30"/>
      <c r="GM200" s="30"/>
      <c r="GN200" s="30"/>
      <c r="GO200" s="30"/>
      <c r="GP200" s="30"/>
      <c r="GQ200" s="30"/>
      <c r="GR200" s="30"/>
      <c r="GS200" s="30"/>
      <c r="GT200" s="30"/>
      <c r="GU200" s="30"/>
      <c r="GV200" s="30"/>
      <c r="GW200" s="30"/>
      <c r="GX200" s="30"/>
      <c r="GY200" s="30"/>
      <c r="GZ200" s="30"/>
      <c r="HA200" s="30"/>
      <c r="HB200" s="30"/>
      <c r="HC200" s="30"/>
      <c r="HD200" s="30"/>
      <c r="HE200" s="30"/>
      <c r="HF200" s="30"/>
      <c r="HG200" s="30"/>
      <c r="HH200" s="30"/>
      <c r="HI200" s="30"/>
      <c r="HJ200" s="30"/>
      <c r="HK200" s="30"/>
      <c r="HL200" s="30"/>
      <c r="HM200" s="30"/>
      <c r="HN200" s="30"/>
      <c r="HO200" s="30"/>
      <c r="HP200" s="30"/>
      <c r="HQ200" s="30"/>
      <c r="HR200" s="30"/>
      <c r="HS200" s="30"/>
      <c r="HT200" s="30"/>
      <c r="HU200" s="30"/>
      <c r="HV200" s="30"/>
      <c r="HW200" s="30"/>
      <c r="HX200" s="30"/>
      <c r="HY200" s="30"/>
      <c r="HZ200" s="30"/>
      <c r="IA200" s="30"/>
      <c r="IB200" s="30"/>
      <c r="IC200" s="30"/>
      <c r="ID200" s="30"/>
      <c r="IE200" s="30"/>
      <c r="IF200" s="30"/>
      <c r="IG200" s="30"/>
      <c r="IH200" s="30"/>
      <c r="II200" s="30"/>
      <c r="IJ200" s="30"/>
      <c r="IK200" s="30"/>
      <c r="IL200" s="30"/>
      <c r="IM200" s="30"/>
      <c r="IN200" s="30"/>
      <c r="IO200" s="30"/>
      <c r="IP200" s="30"/>
      <c r="IQ200" s="30"/>
      <c r="IR200" s="30"/>
      <c r="IS200" s="30"/>
      <c r="IT200" s="30"/>
      <c r="IU200" s="30"/>
      <c r="IV200" s="30"/>
      <c r="IW200" s="30"/>
      <c r="IX200" s="30"/>
      <c r="IY200" s="30"/>
      <c r="IZ200" s="30"/>
      <c r="JA200" s="30"/>
      <c r="JB200" s="30"/>
      <c r="JC200" s="30"/>
      <c r="JD200" s="30"/>
      <c r="JE200" s="30"/>
      <c r="JF200" s="30"/>
      <c r="JG200" s="30"/>
      <c r="JH200" s="30"/>
      <c r="JI200" s="30"/>
      <c r="JJ200" s="30"/>
      <c r="JK200" s="30"/>
      <c r="JL200" s="30"/>
      <c r="JM200" s="30"/>
      <c r="JN200" s="30"/>
      <c r="JO200" s="30"/>
      <c r="JP200" s="30"/>
      <c r="JQ200" s="30"/>
      <c r="JR200" s="30"/>
      <c r="JS200" s="30"/>
      <c r="JT200" s="30"/>
      <c r="JU200" s="30"/>
      <c r="JV200" s="30"/>
      <c r="JW200" s="30"/>
      <c r="JX200" s="30"/>
      <c r="JY200" s="30"/>
      <c r="JZ200" s="30"/>
      <c r="KA200" s="30"/>
      <c r="KB200" s="30"/>
      <c r="KC200" s="30"/>
      <c r="KD200" s="30"/>
      <c r="KE200" s="30"/>
      <c r="KF200" s="30"/>
      <c r="KG200" s="30"/>
      <c r="KH200" s="30"/>
      <c r="KI200" s="30"/>
      <c r="KJ200" s="30"/>
      <c r="KK200" s="30"/>
      <c r="KL200" s="30"/>
      <c r="KM200" s="30"/>
      <c r="KN200" s="30"/>
      <c r="KO200" s="30"/>
      <c r="KP200" s="30"/>
      <c r="KQ200" s="30"/>
      <c r="KR200" s="30"/>
      <c r="KS200" s="30"/>
      <c r="KT200" s="30"/>
      <c r="KU200" s="30"/>
      <c r="KV200" s="30"/>
      <c r="KW200" s="30"/>
      <c r="KX200" s="30"/>
      <c r="KY200" s="30"/>
      <c r="KZ200" s="30"/>
      <c r="LA200" s="30"/>
      <c r="LB200" s="30"/>
      <c r="LC200" s="30"/>
      <c r="LD200" s="30"/>
      <c r="LE200" s="30"/>
      <c r="LF200" s="30"/>
      <c r="LG200" s="30"/>
      <c r="LH200" s="30"/>
      <c r="LI200" s="30"/>
      <c r="LJ200" s="30"/>
      <c r="LK200" s="30"/>
      <c r="LL200" s="30"/>
      <c r="LM200" s="30"/>
      <c r="LN200" s="30"/>
      <c r="LO200" s="30"/>
      <c r="LP200" s="30"/>
      <c r="LQ200" s="30"/>
      <c r="LR200" s="30"/>
      <c r="LS200" s="30"/>
      <c r="LT200" s="30"/>
      <c r="LU200" s="30"/>
      <c r="LV200" s="30"/>
      <c r="LW200" s="30"/>
      <c r="LX200" s="30"/>
      <c r="LY200" s="30"/>
      <c r="LZ200" s="30"/>
      <c r="MA200" s="30"/>
      <c r="MB200" s="30"/>
      <c r="MC200" s="30"/>
      <c r="MD200" s="30"/>
      <c r="ME200" s="30"/>
      <c r="MF200" s="30"/>
      <c r="MG200" s="30"/>
      <c r="MH200" s="30"/>
      <c r="MI200" s="30"/>
      <c r="MJ200" s="30"/>
      <c r="MK200" s="30"/>
      <c r="ML200" s="30"/>
      <c r="MM200" s="30"/>
      <c r="MN200" s="30"/>
      <c r="MO200" s="30"/>
      <c r="MP200" s="30"/>
      <c r="MQ200" s="30"/>
      <c r="MR200" s="30"/>
      <c r="MS200" s="30"/>
      <c r="MT200" s="30"/>
      <c r="MU200" s="30"/>
      <c r="MV200" s="30"/>
      <c r="MW200" s="30"/>
      <c r="MX200" s="30"/>
      <c r="MY200" s="30"/>
      <c r="MZ200" s="30"/>
      <c r="NA200" s="30"/>
      <c r="NB200" s="30"/>
      <c r="NC200" s="30"/>
      <c r="ND200" s="30"/>
      <c r="NE200" s="30"/>
      <c r="NF200" s="30"/>
      <c r="NG200" s="30"/>
      <c r="NH200" s="30"/>
      <c r="NI200" s="30"/>
      <c r="NJ200" s="30"/>
      <c r="NK200" s="30"/>
      <c r="NL200" s="30"/>
      <c r="NM200" s="30"/>
      <c r="NN200" s="30"/>
      <c r="NO200" s="30"/>
      <c r="NP200" s="30"/>
      <c r="NQ200" s="30"/>
      <c r="NR200" s="30"/>
      <c r="NS200" s="30"/>
      <c r="NT200" s="30"/>
      <c r="NU200" s="30"/>
      <c r="NV200" s="30"/>
      <c r="NW200" s="30"/>
      <c r="NX200" s="30"/>
      <c r="NY200" s="30"/>
      <c r="NZ200" s="30"/>
      <c r="OA200" s="30"/>
      <c r="OB200" s="30"/>
      <c r="OC200" s="30"/>
      <c r="OD200" s="30"/>
      <c r="OE200" s="30"/>
      <c r="OF200" s="30"/>
      <c r="OG200" s="30"/>
      <c r="OH200" s="30"/>
      <c r="OI200" s="30"/>
      <c r="OJ200" s="30"/>
      <c r="OK200" s="30"/>
      <c r="OL200" s="30"/>
      <c r="OM200" s="30"/>
      <c r="ON200" s="30"/>
      <c r="OO200" s="30"/>
      <c r="OP200" s="30"/>
      <c r="OQ200" s="30"/>
      <c r="OR200" s="30"/>
      <c r="OS200" s="30"/>
      <c r="OT200" s="30"/>
      <c r="OU200" s="30"/>
      <c r="OV200" s="30"/>
      <c r="OW200" s="30"/>
      <c r="OX200" s="30"/>
      <c r="OY200" s="30"/>
      <c r="OZ200" s="30"/>
      <c r="PA200" s="30"/>
      <c r="PB200" s="30"/>
      <c r="PC200" s="30"/>
      <c r="PD200" s="30"/>
      <c r="PE200" s="30"/>
      <c r="PF200" s="30"/>
      <c r="PG200" s="30"/>
      <c r="PH200" s="30"/>
      <c r="PI200" s="30"/>
      <c r="PJ200" s="30"/>
      <c r="PK200" s="30"/>
      <c r="PL200" s="30"/>
      <c r="PM200" s="30"/>
      <c r="PN200" s="30"/>
      <c r="PO200" s="30"/>
      <c r="PP200" s="30"/>
      <c r="PQ200" s="30"/>
      <c r="PR200" s="30"/>
      <c r="PS200" s="30"/>
      <c r="PT200" s="30"/>
      <c r="PU200" s="30"/>
      <c r="PV200" s="30"/>
      <c r="PW200" s="30"/>
      <c r="PX200" s="30"/>
      <c r="PY200" s="30"/>
      <c r="PZ200" s="30"/>
      <c r="QA200" s="30"/>
      <c r="QB200" s="30"/>
      <c r="QC200" s="30"/>
      <c r="QD200" s="30"/>
      <c r="QE200" s="30"/>
      <c r="QF200" s="30"/>
      <c r="QG200" s="30"/>
      <c r="QH200" s="30"/>
      <c r="QI200" s="30"/>
      <c r="QJ200" s="30"/>
      <c r="QK200" s="30"/>
      <c r="QL200" s="30"/>
      <c r="QM200" s="30"/>
      <c r="QN200" s="30"/>
      <c r="QO200" s="30"/>
      <c r="QP200" s="30"/>
      <c r="QQ200" s="30"/>
      <c r="QR200" s="30"/>
      <c r="QS200" s="30"/>
      <c r="QT200" s="30"/>
      <c r="QU200" s="30"/>
      <c r="QV200" s="30"/>
      <c r="QW200" s="30"/>
      <c r="QX200" s="30"/>
      <c r="QY200" s="30"/>
      <c r="QZ200" s="30"/>
      <c r="RA200" s="30"/>
      <c r="RB200" s="30"/>
      <c r="RC200" s="30"/>
      <c r="RD200" s="30"/>
      <c r="RE200" s="30"/>
      <c r="RF200" s="30"/>
      <c r="RG200" s="30"/>
      <c r="RH200" s="30"/>
      <c r="RI200" s="30"/>
      <c r="RJ200" s="30"/>
      <c r="RK200" s="30"/>
      <c r="RL200" s="30"/>
      <c r="RM200" s="30"/>
      <c r="RN200" s="30"/>
      <c r="RO200" s="30"/>
      <c r="RP200" s="30"/>
      <c r="RQ200" s="30"/>
      <c r="RR200" s="30"/>
      <c r="RS200" s="30"/>
      <c r="RT200" s="30"/>
      <c r="RU200" s="30"/>
      <c r="RV200" s="30"/>
      <c r="RW200" s="30"/>
      <c r="RX200" s="30"/>
      <c r="RY200" s="30"/>
      <c r="RZ200" s="30"/>
      <c r="SA200" s="30"/>
      <c r="SB200" s="30"/>
      <c r="SC200" s="30"/>
      <c r="SD200" s="30"/>
      <c r="SE200" s="30"/>
      <c r="SF200" s="30"/>
      <c r="SG200" s="30"/>
      <c r="SH200" s="30"/>
      <c r="SI200" s="30"/>
      <c r="SJ200" s="30"/>
      <c r="SK200" s="30"/>
      <c r="SL200" s="30"/>
      <c r="SM200" s="30"/>
      <c r="SN200" s="30"/>
      <c r="SO200" s="30"/>
      <c r="SP200" s="30"/>
      <c r="SQ200" s="30"/>
      <c r="SR200" s="30"/>
      <c r="SS200" s="30"/>
      <c r="ST200" s="30"/>
      <c r="SU200" s="30"/>
      <c r="SV200" s="30"/>
      <c r="SW200" s="30"/>
      <c r="SX200" s="30"/>
      <c r="SY200" s="30"/>
      <c r="SZ200" s="30"/>
      <c r="TA200" s="30"/>
      <c r="TB200" s="30"/>
      <c r="TC200" s="30"/>
      <c r="TD200" s="30"/>
      <c r="TE200" s="30"/>
      <c r="TF200" s="30"/>
      <c r="TG200" s="30"/>
      <c r="TH200" s="30"/>
      <c r="TI200" s="30"/>
      <c r="TJ200" s="30"/>
      <c r="TK200" s="30"/>
      <c r="TL200" s="30"/>
      <c r="TM200" s="30"/>
      <c r="TN200" s="30"/>
      <c r="TO200" s="30"/>
      <c r="TP200" s="30"/>
      <c r="TQ200" s="30"/>
      <c r="TR200" s="30"/>
      <c r="TS200" s="30"/>
      <c r="TT200" s="30"/>
      <c r="TU200" s="30"/>
      <c r="TV200" s="30"/>
      <c r="TW200" s="30"/>
      <c r="TX200" s="30"/>
      <c r="TY200" s="30"/>
      <c r="TZ200" s="30"/>
      <c r="UA200" s="30"/>
      <c r="UB200" s="30"/>
      <c r="UC200" s="30"/>
      <c r="UD200" s="30"/>
      <c r="UE200" s="30"/>
      <c r="UF200" s="30"/>
      <c r="UG200" s="30"/>
      <c r="UH200" s="30"/>
      <c r="UI200" s="30"/>
      <c r="UJ200" s="30"/>
      <c r="UK200" s="30"/>
      <c r="UL200" s="30"/>
      <c r="UM200" s="30"/>
      <c r="UN200" s="30"/>
      <c r="UO200" s="30"/>
      <c r="UP200" s="30"/>
      <c r="UQ200" s="30"/>
      <c r="UR200" s="30"/>
      <c r="US200" s="30"/>
      <c r="UT200" s="30"/>
      <c r="UU200" s="30"/>
      <c r="UV200" s="30"/>
      <c r="UW200" s="30"/>
      <c r="UX200" s="30"/>
      <c r="UY200" s="30"/>
      <c r="UZ200" s="30"/>
      <c r="VA200" s="30"/>
      <c r="VB200" s="30"/>
      <c r="VC200" s="30"/>
      <c r="VD200" s="30"/>
      <c r="VE200" s="30"/>
      <c r="VF200" s="30"/>
      <c r="VG200" s="30"/>
      <c r="VH200" s="30"/>
      <c r="VI200" s="30"/>
      <c r="VJ200" s="30"/>
      <c r="VK200" s="30"/>
      <c r="VL200" s="30"/>
      <c r="VM200" s="30"/>
      <c r="VN200" s="30"/>
      <c r="VO200" s="30"/>
      <c r="VP200" s="30"/>
      <c r="VQ200" s="30"/>
      <c r="VR200" s="30"/>
      <c r="VS200" s="30"/>
      <c r="VT200" s="30"/>
      <c r="VU200" s="30"/>
      <c r="VV200" s="30"/>
      <c r="VW200" s="30"/>
      <c r="VX200" s="30"/>
      <c r="VY200" s="30"/>
      <c r="VZ200" s="30"/>
      <c r="WA200" s="30"/>
      <c r="WB200" s="30"/>
      <c r="WC200" s="30"/>
      <c r="WD200" s="30"/>
      <c r="WE200" s="30"/>
      <c r="WF200" s="30"/>
      <c r="WG200" s="30"/>
      <c r="WH200" s="30"/>
      <c r="WI200" s="30"/>
      <c r="WJ200" s="30"/>
      <c r="WK200" s="30"/>
      <c r="WL200" s="30"/>
      <c r="WM200" s="30"/>
      <c r="WN200" s="30"/>
      <c r="WO200" s="30"/>
      <c r="WP200" s="30"/>
      <c r="WQ200" s="30"/>
      <c r="WR200" s="30"/>
      <c r="WS200" s="30"/>
      <c r="WT200" s="30"/>
      <c r="WU200" s="30"/>
      <c r="WV200" s="30"/>
      <c r="WW200" s="30"/>
      <c r="WX200" s="30"/>
      <c r="WY200" s="30"/>
      <c r="WZ200" s="30"/>
      <c r="XA200" s="30"/>
      <c r="XB200" s="30"/>
      <c r="XC200" s="30"/>
      <c r="XD200" s="30"/>
      <c r="XE200" s="30"/>
      <c r="XF200" s="30"/>
      <c r="XG200" s="30"/>
      <c r="XH200" s="30"/>
      <c r="XI200" s="30"/>
      <c r="XJ200" s="30"/>
      <c r="XK200" s="30"/>
      <c r="XL200" s="30"/>
      <c r="XM200" s="30"/>
      <c r="XN200" s="30"/>
      <c r="XO200" s="30"/>
      <c r="XP200" s="30"/>
      <c r="XQ200" s="30"/>
      <c r="XR200" s="30"/>
      <c r="XS200" s="30"/>
      <c r="XT200" s="30"/>
      <c r="XU200" s="30"/>
      <c r="XV200" s="30"/>
      <c r="XW200" s="30"/>
      <c r="XX200" s="30"/>
      <c r="XY200" s="30"/>
      <c r="XZ200" s="30"/>
      <c r="YA200" s="30"/>
      <c r="YB200" s="30"/>
      <c r="YC200" s="30"/>
      <c r="YD200" s="30"/>
      <c r="YE200" s="30"/>
      <c r="YF200" s="30"/>
      <c r="YG200" s="30"/>
      <c r="YH200" s="30"/>
      <c r="YI200" s="30"/>
      <c r="YJ200" s="30"/>
      <c r="YK200" s="30"/>
      <c r="YL200" s="30"/>
      <c r="YM200" s="30"/>
      <c r="YN200" s="30"/>
      <c r="YO200" s="30"/>
      <c r="YP200" s="30"/>
      <c r="YQ200" s="30"/>
      <c r="YR200" s="30"/>
      <c r="YS200" s="30"/>
      <c r="YT200" s="30"/>
      <c r="YU200" s="30"/>
      <c r="YV200" s="30"/>
      <c r="YW200" s="30"/>
      <c r="YX200" s="30"/>
      <c r="YY200" s="30"/>
      <c r="YZ200" s="30"/>
      <c r="ZA200" s="30"/>
      <c r="ZB200" s="30"/>
      <c r="ZC200" s="30"/>
      <c r="ZD200" s="30"/>
      <c r="ZE200" s="30"/>
      <c r="ZF200" s="30"/>
      <c r="ZG200" s="30"/>
      <c r="ZH200" s="30"/>
      <c r="ZI200" s="30"/>
      <c r="ZJ200" s="30"/>
      <c r="ZK200" s="30"/>
      <c r="ZL200" s="30"/>
      <c r="ZM200" s="30"/>
      <c r="ZN200" s="30"/>
      <c r="ZO200" s="30"/>
      <c r="ZP200" s="30"/>
      <c r="ZQ200" s="30"/>
      <c r="ZR200" s="30"/>
      <c r="ZS200" s="30"/>
      <c r="ZT200" s="30"/>
      <c r="ZU200" s="30"/>
      <c r="ZV200" s="30"/>
      <c r="ZW200" s="30"/>
      <c r="ZX200" s="30"/>
      <c r="ZY200" s="30"/>
    </row>
    <row r="201" spans="1:703" ht="15.75" customHeight="1" x14ac:dyDescent="0.25">
      <c r="B201" s="60" t="s">
        <v>541</v>
      </c>
      <c r="C201" s="60"/>
      <c r="D201" s="60"/>
      <c r="E201" s="60"/>
      <c r="F201" s="36"/>
      <c r="G201" s="61" t="s">
        <v>542</v>
      </c>
      <c r="H201" s="61"/>
      <c r="I201" s="61"/>
      <c r="N201" s="35"/>
      <c r="O201" s="35"/>
      <c r="P201" s="35"/>
      <c r="Q201" s="35"/>
      <c r="R201" s="35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  <c r="DB201" s="30"/>
      <c r="DC201" s="30"/>
      <c r="DD201" s="30"/>
      <c r="DE201" s="30"/>
      <c r="DF201" s="30"/>
      <c r="DG201" s="30"/>
      <c r="DH201" s="30"/>
      <c r="DI201" s="30"/>
      <c r="DJ201" s="30"/>
      <c r="DK201" s="30"/>
      <c r="DL201" s="30"/>
      <c r="DM201" s="30"/>
      <c r="DN201" s="30"/>
      <c r="DO201" s="30"/>
      <c r="DP201" s="30"/>
      <c r="DQ201" s="30"/>
      <c r="DR201" s="30"/>
      <c r="DS201" s="30"/>
      <c r="DT201" s="30"/>
      <c r="DU201" s="30"/>
      <c r="DV201" s="30"/>
      <c r="DW201" s="30"/>
      <c r="DX201" s="30"/>
      <c r="DY201" s="30"/>
      <c r="DZ201" s="30"/>
      <c r="EA201" s="30"/>
      <c r="EB201" s="30"/>
      <c r="EC201" s="30"/>
      <c r="ED201" s="30"/>
      <c r="EE201" s="30"/>
      <c r="EF201" s="30"/>
      <c r="EG201" s="30"/>
      <c r="EH201" s="30"/>
      <c r="EI201" s="30"/>
      <c r="EJ201" s="30"/>
      <c r="EK201" s="30"/>
      <c r="EL201" s="30"/>
      <c r="EM201" s="30"/>
      <c r="EN201" s="30"/>
      <c r="EO201" s="30"/>
      <c r="EP201" s="30"/>
      <c r="EQ201" s="30"/>
      <c r="ER201" s="30"/>
      <c r="ES201" s="30"/>
      <c r="ET201" s="30"/>
      <c r="EU201" s="30"/>
      <c r="EV201" s="30"/>
      <c r="EW201" s="30"/>
      <c r="EX201" s="30"/>
      <c r="EY201" s="30"/>
      <c r="EZ201" s="30"/>
      <c r="FA201" s="30"/>
      <c r="FB201" s="30"/>
      <c r="FC201" s="30"/>
      <c r="FD201" s="30"/>
      <c r="FE201" s="30"/>
      <c r="FF201" s="30"/>
      <c r="FG201" s="30"/>
      <c r="FH201" s="30"/>
      <c r="FI201" s="30"/>
      <c r="FJ201" s="30"/>
      <c r="FK201" s="30"/>
      <c r="FL201" s="30"/>
      <c r="FM201" s="30"/>
      <c r="FN201" s="30"/>
      <c r="FO201" s="30"/>
      <c r="FP201" s="30"/>
      <c r="FQ201" s="30"/>
      <c r="FR201" s="30"/>
      <c r="FS201" s="30"/>
      <c r="FT201" s="30"/>
      <c r="FU201" s="30"/>
      <c r="FV201" s="30"/>
      <c r="FW201" s="30"/>
      <c r="FX201" s="30"/>
      <c r="FY201" s="30"/>
      <c r="FZ201" s="30"/>
      <c r="GA201" s="30"/>
      <c r="GB201" s="30"/>
      <c r="GC201" s="30"/>
      <c r="GD201" s="30"/>
      <c r="GE201" s="30"/>
      <c r="GF201" s="30"/>
      <c r="GG201" s="30"/>
      <c r="GH201" s="30"/>
      <c r="GI201" s="30"/>
      <c r="GJ201" s="30"/>
      <c r="GK201" s="30"/>
      <c r="GL201" s="30"/>
      <c r="GM201" s="30"/>
      <c r="GN201" s="30"/>
      <c r="GO201" s="30"/>
      <c r="GP201" s="30"/>
      <c r="GQ201" s="30"/>
      <c r="GR201" s="30"/>
      <c r="GS201" s="30"/>
      <c r="GT201" s="30"/>
      <c r="GU201" s="30"/>
      <c r="GV201" s="30"/>
      <c r="GW201" s="30"/>
      <c r="GX201" s="30"/>
      <c r="GY201" s="30"/>
      <c r="GZ201" s="30"/>
      <c r="HA201" s="30"/>
      <c r="HB201" s="30"/>
      <c r="HC201" s="30"/>
      <c r="HD201" s="30"/>
      <c r="HE201" s="30"/>
      <c r="HF201" s="30"/>
      <c r="HG201" s="30"/>
      <c r="HH201" s="30"/>
      <c r="HI201" s="30"/>
      <c r="HJ201" s="30"/>
      <c r="HK201" s="30"/>
      <c r="HL201" s="30"/>
      <c r="HM201" s="30"/>
      <c r="HN201" s="30"/>
      <c r="HO201" s="30"/>
      <c r="HP201" s="30"/>
      <c r="HQ201" s="30"/>
      <c r="HR201" s="30"/>
      <c r="HS201" s="30"/>
      <c r="HT201" s="30"/>
      <c r="HU201" s="30"/>
      <c r="HV201" s="30"/>
      <c r="HW201" s="30"/>
      <c r="HX201" s="30"/>
      <c r="HY201" s="30"/>
      <c r="HZ201" s="30"/>
      <c r="IA201" s="30"/>
      <c r="IB201" s="30"/>
      <c r="IC201" s="30"/>
      <c r="ID201" s="30"/>
      <c r="IE201" s="30"/>
      <c r="IF201" s="30"/>
      <c r="IG201" s="30"/>
      <c r="IH201" s="30"/>
      <c r="II201" s="30"/>
      <c r="IJ201" s="30"/>
      <c r="IK201" s="30"/>
      <c r="IL201" s="30"/>
      <c r="IM201" s="30"/>
      <c r="IN201" s="30"/>
      <c r="IO201" s="30"/>
      <c r="IP201" s="30"/>
      <c r="IQ201" s="30"/>
      <c r="IR201" s="30"/>
      <c r="IS201" s="30"/>
      <c r="IT201" s="30"/>
      <c r="IU201" s="30"/>
      <c r="IV201" s="30"/>
      <c r="IW201" s="30"/>
      <c r="IX201" s="30"/>
      <c r="IY201" s="30"/>
      <c r="IZ201" s="30"/>
      <c r="JA201" s="30"/>
      <c r="JB201" s="30"/>
      <c r="JC201" s="30"/>
      <c r="JD201" s="30"/>
      <c r="JE201" s="30"/>
      <c r="JF201" s="30"/>
      <c r="JG201" s="30"/>
      <c r="JH201" s="30"/>
      <c r="JI201" s="30"/>
      <c r="JJ201" s="30"/>
      <c r="JK201" s="30"/>
      <c r="JL201" s="30"/>
      <c r="JM201" s="30"/>
      <c r="JN201" s="30"/>
      <c r="JO201" s="30"/>
      <c r="JP201" s="30"/>
      <c r="JQ201" s="30"/>
      <c r="JR201" s="30"/>
      <c r="JS201" s="30"/>
      <c r="JT201" s="30"/>
      <c r="JU201" s="30"/>
      <c r="JV201" s="30"/>
      <c r="JW201" s="30"/>
      <c r="JX201" s="30"/>
      <c r="JY201" s="30"/>
      <c r="JZ201" s="30"/>
      <c r="KA201" s="30"/>
      <c r="KB201" s="30"/>
      <c r="KC201" s="30"/>
      <c r="KD201" s="30"/>
      <c r="KE201" s="30"/>
      <c r="KF201" s="30"/>
      <c r="KG201" s="30"/>
      <c r="KH201" s="30"/>
      <c r="KI201" s="30"/>
      <c r="KJ201" s="30"/>
      <c r="KK201" s="30"/>
      <c r="KL201" s="30"/>
      <c r="KM201" s="30"/>
      <c r="KN201" s="30"/>
      <c r="KO201" s="30"/>
      <c r="KP201" s="30"/>
      <c r="KQ201" s="30"/>
      <c r="KR201" s="30"/>
      <c r="KS201" s="30"/>
      <c r="KT201" s="30"/>
      <c r="KU201" s="30"/>
      <c r="KV201" s="30"/>
      <c r="KW201" s="30"/>
      <c r="KX201" s="30"/>
      <c r="KY201" s="30"/>
      <c r="KZ201" s="30"/>
      <c r="LA201" s="30"/>
      <c r="LB201" s="30"/>
      <c r="LC201" s="30"/>
      <c r="LD201" s="30"/>
      <c r="LE201" s="30"/>
      <c r="LF201" s="30"/>
      <c r="LG201" s="30"/>
      <c r="LH201" s="30"/>
      <c r="LI201" s="30"/>
      <c r="LJ201" s="30"/>
      <c r="LK201" s="30"/>
      <c r="LL201" s="30"/>
      <c r="LM201" s="30"/>
      <c r="LN201" s="30"/>
      <c r="LO201" s="30"/>
      <c r="LP201" s="30"/>
      <c r="LQ201" s="30"/>
      <c r="LR201" s="30"/>
      <c r="LS201" s="30"/>
      <c r="LT201" s="30"/>
      <c r="LU201" s="30"/>
      <c r="LV201" s="30"/>
      <c r="LW201" s="30"/>
      <c r="LX201" s="30"/>
      <c r="LY201" s="30"/>
      <c r="LZ201" s="30"/>
      <c r="MA201" s="30"/>
      <c r="MB201" s="30"/>
      <c r="MC201" s="30"/>
      <c r="MD201" s="30"/>
      <c r="ME201" s="30"/>
      <c r="MF201" s="30"/>
      <c r="MG201" s="30"/>
      <c r="MH201" s="30"/>
      <c r="MI201" s="30"/>
      <c r="MJ201" s="30"/>
      <c r="MK201" s="30"/>
      <c r="ML201" s="30"/>
      <c r="MM201" s="30"/>
      <c r="MN201" s="30"/>
      <c r="MO201" s="30"/>
      <c r="MP201" s="30"/>
      <c r="MQ201" s="30"/>
      <c r="MR201" s="30"/>
      <c r="MS201" s="30"/>
      <c r="MT201" s="30"/>
      <c r="MU201" s="30"/>
      <c r="MV201" s="30"/>
      <c r="MW201" s="30"/>
      <c r="MX201" s="30"/>
      <c r="MY201" s="30"/>
      <c r="MZ201" s="30"/>
      <c r="NA201" s="30"/>
      <c r="NB201" s="30"/>
      <c r="NC201" s="30"/>
      <c r="ND201" s="30"/>
      <c r="NE201" s="30"/>
      <c r="NF201" s="30"/>
      <c r="NG201" s="30"/>
      <c r="NH201" s="30"/>
      <c r="NI201" s="30"/>
      <c r="NJ201" s="30"/>
      <c r="NK201" s="30"/>
      <c r="NL201" s="30"/>
      <c r="NM201" s="30"/>
      <c r="NN201" s="30"/>
      <c r="NO201" s="30"/>
      <c r="NP201" s="30"/>
      <c r="NQ201" s="30"/>
      <c r="NR201" s="30"/>
      <c r="NS201" s="30"/>
      <c r="NT201" s="30"/>
      <c r="NU201" s="30"/>
      <c r="NV201" s="30"/>
      <c r="NW201" s="30"/>
      <c r="NX201" s="30"/>
      <c r="NY201" s="30"/>
      <c r="NZ201" s="30"/>
      <c r="OA201" s="30"/>
      <c r="OB201" s="30"/>
      <c r="OC201" s="30"/>
      <c r="OD201" s="30"/>
      <c r="OE201" s="30"/>
      <c r="OF201" s="30"/>
      <c r="OG201" s="30"/>
      <c r="OH201" s="30"/>
      <c r="OI201" s="30"/>
      <c r="OJ201" s="30"/>
      <c r="OK201" s="30"/>
      <c r="OL201" s="30"/>
      <c r="OM201" s="30"/>
      <c r="ON201" s="30"/>
      <c r="OO201" s="30"/>
      <c r="OP201" s="30"/>
      <c r="OQ201" s="30"/>
      <c r="OR201" s="30"/>
      <c r="OS201" s="30"/>
      <c r="OT201" s="30"/>
      <c r="OU201" s="30"/>
      <c r="OV201" s="30"/>
      <c r="OW201" s="30"/>
      <c r="OX201" s="30"/>
      <c r="OY201" s="30"/>
      <c r="OZ201" s="30"/>
      <c r="PA201" s="30"/>
      <c r="PB201" s="30"/>
      <c r="PC201" s="30"/>
      <c r="PD201" s="30"/>
      <c r="PE201" s="30"/>
      <c r="PF201" s="30"/>
      <c r="PG201" s="30"/>
      <c r="PH201" s="30"/>
      <c r="PI201" s="30"/>
      <c r="PJ201" s="30"/>
      <c r="PK201" s="30"/>
      <c r="PL201" s="30"/>
      <c r="PM201" s="30"/>
      <c r="PN201" s="30"/>
      <c r="PO201" s="30"/>
      <c r="PP201" s="30"/>
      <c r="PQ201" s="30"/>
      <c r="PR201" s="30"/>
      <c r="PS201" s="30"/>
      <c r="PT201" s="30"/>
      <c r="PU201" s="30"/>
      <c r="PV201" s="30"/>
      <c r="PW201" s="30"/>
      <c r="PX201" s="30"/>
      <c r="PY201" s="30"/>
      <c r="PZ201" s="30"/>
      <c r="QA201" s="30"/>
      <c r="QB201" s="30"/>
      <c r="QC201" s="30"/>
      <c r="QD201" s="30"/>
      <c r="QE201" s="30"/>
      <c r="QF201" s="30"/>
      <c r="QG201" s="30"/>
      <c r="QH201" s="30"/>
      <c r="QI201" s="30"/>
      <c r="QJ201" s="30"/>
      <c r="QK201" s="30"/>
      <c r="QL201" s="30"/>
      <c r="QM201" s="30"/>
      <c r="QN201" s="30"/>
      <c r="QO201" s="30"/>
      <c r="QP201" s="30"/>
      <c r="QQ201" s="30"/>
      <c r="QR201" s="30"/>
      <c r="QS201" s="30"/>
      <c r="QT201" s="30"/>
      <c r="QU201" s="30"/>
      <c r="QV201" s="30"/>
      <c r="QW201" s="30"/>
      <c r="QX201" s="30"/>
      <c r="QY201" s="30"/>
      <c r="QZ201" s="30"/>
      <c r="RA201" s="30"/>
      <c r="RB201" s="30"/>
      <c r="RC201" s="30"/>
      <c r="RD201" s="30"/>
      <c r="RE201" s="30"/>
      <c r="RF201" s="30"/>
      <c r="RG201" s="30"/>
      <c r="RH201" s="30"/>
      <c r="RI201" s="30"/>
      <c r="RJ201" s="30"/>
      <c r="RK201" s="30"/>
      <c r="RL201" s="30"/>
      <c r="RM201" s="30"/>
      <c r="RN201" s="30"/>
      <c r="RO201" s="30"/>
      <c r="RP201" s="30"/>
      <c r="RQ201" s="30"/>
      <c r="RR201" s="30"/>
      <c r="RS201" s="30"/>
      <c r="RT201" s="30"/>
      <c r="RU201" s="30"/>
      <c r="RV201" s="30"/>
      <c r="RW201" s="30"/>
      <c r="RX201" s="30"/>
      <c r="RY201" s="30"/>
      <c r="RZ201" s="30"/>
      <c r="SA201" s="30"/>
      <c r="SB201" s="30"/>
      <c r="SC201" s="30"/>
      <c r="SD201" s="30"/>
      <c r="SE201" s="30"/>
      <c r="SF201" s="30"/>
      <c r="SG201" s="30"/>
      <c r="SH201" s="30"/>
      <c r="SI201" s="30"/>
      <c r="SJ201" s="30"/>
      <c r="SK201" s="30"/>
      <c r="SL201" s="30"/>
      <c r="SM201" s="30"/>
      <c r="SN201" s="30"/>
      <c r="SO201" s="30"/>
      <c r="SP201" s="30"/>
      <c r="SQ201" s="30"/>
      <c r="SR201" s="30"/>
      <c r="SS201" s="30"/>
      <c r="ST201" s="30"/>
      <c r="SU201" s="30"/>
      <c r="SV201" s="30"/>
      <c r="SW201" s="30"/>
      <c r="SX201" s="30"/>
      <c r="SY201" s="30"/>
      <c r="SZ201" s="30"/>
      <c r="TA201" s="30"/>
      <c r="TB201" s="30"/>
      <c r="TC201" s="30"/>
      <c r="TD201" s="30"/>
      <c r="TE201" s="30"/>
      <c r="TF201" s="30"/>
      <c r="TG201" s="30"/>
      <c r="TH201" s="30"/>
      <c r="TI201" s="30"/>
      <c r="TJ201" s="30"/>
      <c r="TK201" s="30"/>
      <c r="TL201" s="30"/>
      <c r="TM201" s="30"/>
      <c r="TN201" s="30"/>
      <c r="TO201" s="30"/>
      <c r="TP201" s="30"/>
      <c r="TQ201" s="30"/>
      <c r="TR201" s="30"/>
      <c r="TS201" s="30"/>
      <c r="TT201" s="30"/>
      <c r="TU201" s="30"/>
      <c r="TV201" s="30"/>
      <c r="TW201" s="30"/>
      <c r="TX201" s="30"/>
      <c r="TY201" s="30"/>
      <c r="TZ201" s="30"/>
      <c r="UA201" s="30"/>
      <c r="UB201" s="30"/>
      <c r="UC201" s="30"/>
      <c r="UD201" s="30"/>
      <c r="UE201" s="30"/>
      <c r="UF201" s="30"/>
      <c r="UG201" s="30"/>
      <c r="UH201" s="30"/>
      <c r="UI201" s="30"/>
      <c r="UJ201" s="30"/>
      <c r="UK201" s="30"/>
      <c r="UL201" s="30"/>
      <c r="UM201" s="30"/>
      <c r="UN201" s="30"/>
      <c r="UO201" s="30"/>
      <c r="UP201" s="30"/>
      <c r="UQ201" s="30"/>
      <c r="UR201" s="30"/>
      <c r="US201" s="30"/>
      <c r="UT201" s="30"/>
      <c r="UU201" s="30"/>
      <c r="UV201" s="30"/>
      <c r="UW201" s="30"/>
      <c r="UX201" s="30"/>
      <c r="UY201" s="30"/>
      <c r="UZ201" s="30"/>
      <c r="VA201" s="30"/>
      <c r="VB201" s="30"/>
      <c r="VC201" s="30"/>
      <c r="VD201" s="30"/>
      <c r="VE201" s="30"/>
      <c r="VF201" s="30"/>
      <c r="VG201" s="30"/>
      <c r="VH201" s="30"/>
      <c r="VI201" s="30"/>
      <c r="VJ201" s="30"/>
      <c r="VK201" s="30"/>
      <c r="VL201" s="30"/>
      <c r="VM201" s="30"/>
      <c r="VN201" s="30"/>
      <c r="VO201" s="30"/>
      <c r="VP201" s="30"/>
      <c r="VQ201" s="30"/>
      <c r="VR201" s="30"/>
      <c r="VS201" s="30"/>
      <c r="VT201" s="30"/>
      <c r="VU201" s="30"/>
      <c r="VV201" s="30"/>
      <c r="VW201" s="30"/>
      <c r="VX201" s="30"/>
      <c r="VY201" s="30"/>
      <c r="VZ201" s="30"/>
      <c r="WA201" s="30"/>
      <c r="WB201" s="30"/>
      <c r="WC201" s="30"/>
      <c r="WD201" s="30"/>
      <c r="WE201" s="30"/>
      <c r="WF201" s="30"/>
      <c r="WG201" s="30"/>
      <c r="WH201" s="30"/>
      <c r="WI201" s="30"/>
      <c r="WJ201" s="30"/>
      <c r="WK201" s="30"/>
      <c r="WL201" s="30"/>
      <c r="WM201" s="30"/>
      <c r="WN201" s="30"/>
      <c r="WO201" s="30"/>
      <c r="WP201" s="30"/>
      <c r="WQ201" s="30"/>
      <c r="WR201" s="30"/>
      <c r="WS201" s="30"/>
      <c r="WT201" s="30"/>
      <c r="WU201" s="30"/>
      <c r="WV201" s="30"/>
      <c r="WW201" s="30"/>
      <c r="WX201" s="30"/>
      <c r="WY201" s="30"/>
      <c r="WZ201" s="30"/>
      <c r="XA201" s="30"/>
      <c r="XB201" s="30"/>
      <c r="XC201" s="30"/>
      <c r="XD201" s="30"/>
      <c r="XE201" s="30"/>
      <c r="XF201" s="30"/>
      <c r="XG201" s="30"/>
      <c r="XH201" s="30"/>
      <c r="XI201" s="30"/>
      <c r="XJ201" s="30"/>
      <c r="XK201" s="30"/>
      <c r="XL201" s="30"/>
      <c r="XM201" s="30"/>
      <c r="XN201" s="30"/>
      <c r="XO201" s="30"/>
      <c r="XP201" s="30"/>
      <c r="XQ201" s="30"/>
      <c r="XR201" s="30"/>
      <c r="XS201" s="30"/>
      <c r="XT201" s="30"/>
      <c r="XU201" s="30"/>
      <c r="XV201" s="30"/>
      <c r="XW201" s="30"/>
      <c r="XX201" s="30"/>
      <c r="XY201" s="30"/>
      <c r="XZ201" s="30"/>
      <c r="YA201" s="30"/>
      <c r="YB201" s="30"/>
      <c r="YC201" s="30"/>
      <c r="YD201" s="30"/>
      <c r="YE201" s="30"/>
      <c r="YF201" s="30"/>
      <c r="YG201" s="30"/>
      <c r="YH201" s="30"/>
      <c r="YI201" s="30"/>
      <c r="YJ201" s="30"/>
      <c r="YK201" s="30"/>
      <c r="YL201" s="30"/>
      <c r="YM201" s="30"/>
      <c r="YN201" s="30"/>
      <c r="YO201" s="30"/>
      <c r="YP201" s="30"/>
      <c r="YQ201" s="30"/>
      <c r="YR201" s="30"/>
      <c r="YS201" s="30"/>
      <c r="YT201" s="30"/>
      <c r="YU201" s="30"/>
      <c r="YV201" s="30"/>
      <c r="YW201" s="30"/>
      <c r="YX201" s="30"/>
      <c r="YY201" s="30"/>
      <c r="YZ201" s="30"/>
      <c r="ZA201" s="30"/>
      <c r="ZB201" s="30"/>
      <c r="ZC201" s="30"/>
      <c r="ZD201" s="30"/>
      <c r="ZE201" s="30"/>
      <c r="ZF201" s="30"/>
      <c r="ZG201" s="30"/>
      <c r="ZH201" s="30"/>
      <c r="ZI201" s="30"/>
      <c r="ZJ201" s="30"/>
      <c r="ZK201" s="30"/>
      <c r="ZL201" s="30"/>
      <c r="ZM201" s="30"/>
      <c r="ZN201" s="30"/>
      <c r="ZO201" s="30"/>
      <c r="ZP201" s="30"/>
      <c r="ZQ201" s="30"/>
      <c r="ZR201" s="30"/>
      <c r="ZS201" s="30"/>
      <c r="ZT201" s="30"/>
      <c r="ZU201" s="30"/>
      <c r="ZV201" s="30"/>
      <c r="ZW201" s="30"/>
      <c r="ZX201" s="30"/>
      <c r="ZY201" s="30"/>
    </row>
    <row r="202" spans="1:703" ht="15.75" customHeight="1" x14ac:dyDescent="0.25">
      <c r="B202" s="61" t="s">
        <v>543</v>
      </c>
      <c r="C202" s="61"/>
      <c r="D202" s="61"/>
      <c r="E202" s="61"/>
      <c r="F202" s="37"/>
      <c r="G202" s="61" t="s">
        <v>544</v>
      </c>
      <c r="H202" s="61"/>
      <c r="I202" s="61"/>
      <c r="N202" s="30"/>
      <c r="O202" s="35"/>
      <c r="P202" s="35"/>
      <c r="Q202" s="35"/>
      <c r="R202" s="35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  <c r="EF202" s="30"/>
      <c r="EG202" s="30"/>
      <c r="EH202" s="30"/>
      <c r="EI202" s="30"/>
      <c r="EJ202" s="30"/>
      <c r="EK202" s="30"/>
      <c r="EL202" s="30"/>
      <c r="EM202" s="30"/>
      <c r="EN202" s="30"/>
      <c r="EO202" s="30"/>
      <c r="EP202" s="30"/>
      <c r="EQ202" s="30"/>
      <c r="ER202" s="30"/>
      <c r="ES202" s="30"/>
      <c r="ET202" s="30"/>
      <c r="EU202" s="30"/>
      <c r="EV202" s="30"/>
      <c r="EW202" s="30"/>
      <c r="EX202" s="30"/>
      <c r="EY202" s="30"/>
      <c r="EZ202" s="30"/>
      <c r="FA202" s="30"/>
      <c r="FB202" s="30"/>
      <c r="FC202" s="30"/>
      <c r="FD202" s="30"/>
      <c r="FE202" s="30"/>
      <c r="FF202" s="30"/>
      <c r="FG202" s="30"/>
      <c r="FH202" s="30"/>
      <c r="FI202" s="30"/>
      <c r="FJ202" s="30"/>
      <c r="FK202" s="30"/>
      <c r="FL202" s="30"/>
      <c r="FM202" s="30"/>
      <c r="FN202" s="30"/>
      <c r="FO202" s="30"/>
      <c r="FP202" s="30"/>
      <c r="FQ202" s="30"/>
      <c r="FR202" s="30"/>
      <c r="FS202" s="30"/>
      <c r="FT202" s="30"/>
      <c r="FU202" s="30"/>
      <c r="FV202" s="30"/>
      <c r="FW202" s="30"/>
      <c r="FX202" s="30"/>
      <c r="FY202" s="30"/>
      <c r="FZ202" s="30"/>
      <c r="GA202" s="30"/>
      <c r="GB202" s="30"/>
      <c r="GC202" s="30"/>
      <c r="GD202" s="30"/>
      <c r="GE202" s="30"/>
      <c r="GF202" s="30"/>
      <c r="GG202" s="30"/>
      <c r="GH202" s="30"/>
      <c r="GI202" s="30"/>
      <c r="GJ202" s="30"/>
      <c r="GK202" s="30"/>
      <c r="GL202" s="30"/>
      <c r="GM202" s="30"/>
      <c r="GN202" s="30"/>
      <c r="GO202" s="30"/>
      <c r="GP202" s="30"/>
      <c r="GQ202" s="30"/>
      <c r="GR202" s="30"/>
      <c r="GS202" s="30"/>
      <c r="GT202" s="30"/>
      <c r="GU202" s="30"/>
      <c r="GV202" s="30"/>
      <c r="GW202" s="30"/>
      <c r="GX202" s="30"/>
      <c r="GY202" s="30"/>
      <c r="GZ202" s="30"/>
      <c r="HA202" s="30"/>
      <c r="HB202" s="30"/>
      <c r="HC202" s="30"/>
      <c r="HD202" s="30"/>
      <c r="HE202" s="30"/>
      <c r="HF202" s="30"/>
      <c r="HG202" s="30"/>
      <c r="HH202" s="30"/>
      <c r="HI202" s="30"/>
      <c r="HJ202" s="30"/>
      <c r="HK202" s="30"/>
      <c r="HL202" s="30"/>
      <c r="HM202" s="30"/>
      <c r="HN202" s="30"/>
      <c r="HO202" s="30"/>
      <c r="HP202" s="30"/>
      <c r="HQ202" s="30"/>
      <c r="HR202" s="30"/>
      <c r="HS202" s="30"/>
      <c r="HT202" s="30"/>
      <c r="HU202" s="30"/>
      <c r="HV202" s="30"/>
      <c r="HW202" s="30"/>
      <c r="HX202" s="30"/>
      <c r="HY202" s="30"/>
      <c r="HZ202" s="30"/>
      <c r="IA202" s="30"/>
      <c r="IB202" s="30"/>
      <c r="IC202" s="30"/>
      <c r="ID202" s="30"/>
      <c r="IE202" s="30"/>
      <c r="IF202" s="30"/>
      <c r="IG202" s="30"/>
      <c r="IH202" s="30"/>
      <c r="II202" s="30"/>
      <c r="IJ202" s="30"/>
      <c r="IK202" s="30"/>
      <c r="IL202" s="30"/>
      <c r="IM202" s="30"/>
      <c r="IN202" s="30"/>
      <c r="IO202" s="30"/>
      <c r="IP202" s="30"/>
      <c r="IQ202" s="30"/>
      <c r="IR202" s="30"/>
      <c r="IS202" s="30"/>
      <c r="IT202" s="30"/>
      <c r="IU202" s="30"/>
      <c r="IV202" s="30"/>
      <c r="IW202" s="30"/>
      <c r="IX202" s="30"/>
      <c r="IY202" s="30"/>
      <c r="IZ202" s="30"/>
      <c r="JA202" s="30"/>
      <c r="JB202" s="30"/>
      <c r="JC202" s="30"/>
      <c r="JD202" s="30"/>
      <c r="JE202" s="30"/>
      <c r="JF202" s="30"/>
      <c r="JG202" s="30"/>
      <c r="JH202" s="30"/>
      <c r="JI202" s="30"/>
      <c r="JJ202" s="30"/>
      <c r="JK202" s="30"/>
      <c r="JL202" s="30"/>
      <c r="JM202" s="30"/>
      <c r="JN202" s="30"/>
      <c r="JO202" s="30"/>
      <c r="JP202" s="30"/>
      <c r="JQ202" s="30"/>
      <c r="JR202" s="30"/>
      <c r="JS202" s="30"/>
      <c r="JT202" s="30"/>
      <c r="JU202" s="30"/>
      <c r="JV202" s="30"/>
      <c r="JW202" s="30"/>
      <c r="JX202" s="30"/>
      <c r="JY202" s="30"/>
      <c r="JZ202" s="30"/>
      <c r="KA202" s="30"/>
      <c r="KB202" s="30"/>
      <c r="KC202" s="30"/>
      <c r="KD202" s="30"/>
      <c r="KE202" s="30"/>
      <c r="KF202" s="30"/>
      <c r="KG202" s="30"/>
      <c r="KH202" s="30"/>
      <c r="KI202" s="30"/>
      <c r="KJ202" s="30"/>
      <c r="KK202" s="30"/>
      <c r="KL202" s="30"/>
      <c r="KM202" s="30"/>
      <c r="KN202" s="30"/>
      <c r="KO202" s="30"/>
      <c r="KP202" s="30"/>
      <c r="KQ202" s="30"/>
      <c r="KR202" s="30"/>
      <c r="KS202" s="30"/>
      <c r="KT202" s="30"/>
      <c r="KU202" s="30"/>
      <c r="KV202" s="30"/>
      <c r="KW202" s="30"/>
      <c r="KX202" s="30"/>
      <c r="KY202" s="30"/>
      <c r="KZ202" s="30"/>
      <c r="LA202" s="30"/>
      <c r="LB202" s="30"/>
      <c r="LC202" s="30"/>
      <c r="LD202" s="30"/>
      <c r="LE202" s="30"/>
      <c r="LF202" s="30"/>
      <c r="LG202" s="30"/>
      <c r="LH202" s="30"/>
      <c r="LI202" s="30"/>
      <c r="LJ202" s="30"/>
      <c r="LK202" s="30"/>
      <c r="LL202" s="30"/>
      <c r="LM202" s="30"/>
      <c r="LN202" s="30"/>
      <c r="LO202" s="30"/>
      <c r="LP202" s="30"/>
      <c r="LQ202" s="30"/>
      <c r="LR202" s="30"/>
      <c r="LS202" s="30"/>
      <c r="LT202" s="30"/>
      <c r="LU202" s="30"/>
      <c r="LV202" s="30"/>
      <c r="LW202" s="30"/>
      <c r="LX202" s="30"/>
      <c r="LY202" s="30"/>
      <c r="LZ202" s="30"/>
      <c r="MA202" s="30"/>
      <c r="MB202" s="30"/>
      <c r="MC202" s="30"/>
      <c r="MD202" s="30"/>
      <c r="ME202" s="30"/>
      <c r="MF202" s="30"/>
      <c r="MG202" s="30"/>
      <c r="MH202" s="30"/>
      <c r="MI202" s="30"/>
      <c r="MJ202" s="30"/>
      <c r="MK202" s="30"/>
      <c r="ML202" s="30"/>
      <c r="MM202" s="30"/>
      <c r="MN202" s="30"/>
      <c r="MO202" s="30"/>
      <c r="MP202" s="30"/>
      <c r="MQ202" s="30"/>
      <c r="MR202" s="30"/>
      <c r="MS202" s="30"/>
      <c r="MT202" s="30"/>
      <c r="MU202" s="30"/>
      <c r="MV202" s="30"/>
      <c r="MW202" s="30"/>
      <c r="MX202" s="30"/>
      <c r="MY202" s="30"/>
      <c r="MZ202" s="30"/>
      <c r="NA202" s="30"/>
      <c r="NB202" s="30"/>
      <c r="NC202" s="30"/>
      <c r="ND202" s="30"/>
      <c r="NE202" s="30"/>
      <c r="NF202" s="30"/>
      <c r="NG202" s="30"/>
      <c r="NH202" s="30"/>
      <c r="NI202" s="30"/>
      <c r="NJ202" s="30"/>
      <c r="NK202" s="30"/>
      <c r="NL202" s="30"/>
      <c r="NM202" s="30"/>
      <c r="NN202" s="30"/>
      <c r="NO202" s="30"/>
      <c r="NP202" s="30"/>
      <c r="NQ202" s="30"/>
      <c r="NR202" s="30"/>
      <c r="NS202" s="30"/>
      <c r="NT202" s="30"/>
      <c r="NU202" s="30"/>
      <c r="NV202" s="30"/>
      <c r="NW202" s="30"/>
      <c r="NX202" s="30"/>
      <c r="NY202" s="30"/>
      <c r="NZ202" s="30"/>
      <c r="OA202" s="30"/>
      <c r="OB202" s="30"/>
      <c r="OC202" s="30"/>
      <c r="OD202" s="30"/>
      <c r="OE202" s="30"/>
      <c r="OF202" s="30"/>
      <c r="OG202" s="30"/>
      <c r="OH202" s="30"/>
      <c r="OI202" s="30"/>
      <c r="OJ202" s="30"/>
      <c r="OK202" s="30"/>
      <c r="OL202" s="30"/>
      <c r="OM202" s="30"/>
      <c r="ON202" s="30"/>
      <c r="OO202" s="30"/>
      <c r="OP202" s="30"/>
      <c r="OQ202" s="30"/>
      <c r="OR202" s="30"/>
      <c r="OS202" s="30"/>
      <c r="OT202" s="30"/>
      <c r="OU202" s="30"/>
      <c r="OV202" s="30"/>
      <c r="OW202" s="30"/>
      <c r="OX202" s="30"/>
      <c r="OY202" s="30"/>
      <c r="OZ202" s="30"/>
      <c r="PA202" s="30"/>
      <c r="PB202" s="30"/>
      <c r="PC202" s="30"/>
      <c r="PD202" s="30"/>
      <c r="PE202" s="30"/>
      <c r="PF202" s="30"/>
      <c r="PG202" s="30"/>
      <c r="PH202" s="30"/>
      <c r="PI202" s="30"/>
      <c r="PJ202" s="30"/>
      <c r="PK202" s="30"/>
      <c r="PL202" s="30"/>
      <c r="PM202" s="30"/>
      <c r="PN202" s="30"/>
      <c r="PO202" s="30"/>
      <c r="PP202" s="30"/>
      <c r="PQ202" s="30"/>
      <c r="PR202" s="30"/>
      <c r="PS202" s="30"/>
      <c r="PT202" s="30"/>
      <c r="PU202" s="30"/>
      <c r="PV202" s="30"/>
      <c r="PW202" s="30"/>
      <c r="PX202" s="30"/>
      <c r="PY202" s="30"/>
      <c r="PZ202" s="30"/>
      <c r="QA202" s="30"/>
      <c r="QB202" s="30"/>
      <c r="QC202" s="30"/>
      <c r="QD202" s="30"/>
      <c r="QE202" s="30"/>
      <c r="QF202" s="30"/>
      <c r="QG202" s="30"/>
      <c r="QH202" s="30"/>
      <c r="QI202" s="30"/>
      <c r="QJ202" s="30"/>
      <c r="QK202" s="30"/>
      <c r="QL202" s="30"/>
      <c r="QM202" s="30"/>
      <c r="QN202" s="30"/>
      <c r="QO202" s="30"/>
      <c r="QP202" s="30"/>
      <c r="QQ202" s="30"/>
      <c r="QR202" s="30"/>
      <c r="QS202" s="30"/>
      <c r="QT202" s="30"/>
      <c r="QU202" s="30"/>
      <c r="QV202" s="30"/>
      <c r="QW202" s="30"/>
      <c r="QX202" s="30"/>
      <c r="QY202" s="30"/>
      <c r="QZ202" s="30"/>
      <c r="RA202" s="30"/>
      <c r="RB202" s="30"/>
      <c r="RC202" s="30"/>
      <c r="RD202" s="30"/>
      <c r="RE202" s="30"/>
      <c r="RF202" s="30"/>
      <c r="RG202" s="30"/>
      <c r="RH202" s="30"/>
      <c r="RI202" s="30"/>
      <c r="RJ202" s="30"/>
      <c r="RK202" s="30"/>
      <c r="RL202" s="30"/>
      <c r="RM202" s="30"/>
      <c r="RN202" s="30"/>
      <c r="RO202" s="30"/>
      <c r="RP202" s="30"/>
      <c r="RQ202" s="30"/>
      <c r="RR202" s="30"/>
      <c r="RS202" s="30"/>
      <c r="RT202" s="30"/>
      <c r="RU202" s="30"/>
      <c r="RV202" s="30"/>
      <c r="RW202" s="30"/>
      <c r="RX202" s="30"/>
      <c r="RY202" s="30"/>
      <c r="RZ202" s="30"/>
      <c r="SA202" s="30"/>
      <c r="SB202" s="30"/>
      <c r="SC202" s="30"/>
      <c r="SD202" s="30"/>
      <c r="SE202" s="30"/>
      <c r="SF202" s="30"/>
      <c r="SG202" s="30"/>
      <c r="SH202" s="30"/>
      <c r="SI202" s="30"/>
      <c r="SJ202" s="30"/>
      <c r="SK202" s="30"/>
      <c r="SL202" s="30"/>
      <c r="SM202" s="30"/>
      <c r="SN202" s="30"/>
      <c r="SO202" s="30"/>
      <c r="SP202" s="30"/>
      <c r="SQ202" s="30"/>
      <c r="SR202" s="30"/>
      <c r="SS202" s="30"/>
      <c r="ST202" s="30"/>
      <c r="SU202" s="30"/>
      <c r="SV202" s="30"/>
      <c r="SW202" s="30"/>
      <c r="SX202" s="30"/>
      <c r="SY202" s="30"/>
      <c r="SZ202" s="30"/>
      <c r="TA202" s="30"/>
      <c r="TB202" s="30"/>
      <c r="TC202" s="30"/>
      <c r="TD202" s="30"/>
      <c r="TE202" s="30"/>
      <c r="TF202" s="30"/>
      <c r="TG202" s="30"/>
      <c r="TH202" s="30"/>
      <c r="TI202" s="30"/>
      <c r="TJ202" s="30"/>
      <c r="TK202" s="30"/>
      <c r="TL202" s="30"/>
      <c r="TM202" s="30"/>
      <c r="TN202" s="30"/>
      <c r="TO202" s="30"/>
      <c r="TP202" s="30"/>
      <c r="TQ202" s="30"/>
      <c r="TR202" s="30"/>
      <c r="TS202" s="30"/>
      <c r="TT202" s="30"/>
      <c r="TU202" s="30"/>
      <c r="TV202" s="30"/>
      <c r="TW202" s="30"/>
      <c r="TX202" s="30"/>
      <c r="TY202" s="30"/>
      <c r="TZ202" s="30"/>
      <c r="UA202" s="30"/>
      <c r="UB202" s="30"/>
      <c r="UC202" s="30"/>
      <c r="UD202" s="30"/>
      <c r="UE202" s="30"/>
      <c r="UF202" s="30"/>
      <c r="UG202" s="30"/>
      <c r="UH202" s="30"/>
      <c r="UI202" s="30"/>
      <c r="UJ202" s="30"/>
      <c r="UK202" s="30"/>
      <c r="UL202" s="30"/>
      <c r="UM202" s="30"/>
      <c r="UN202" s="30"/>
      <c r="UO202" s="30"/>
      <c r="UP202" s="30"/>
      <c r="UQ202" s="30"/>
      <c r="UR202" s="30"/>
      <c r="US202" s="30"/>
      <c r="UT202" s="30"/>
      <c r="UU202" s="30"/>
      <c r="UV202" s="30"/>
      <c r="UW202" s="30"/>
      <c r="UX202" s="30"/>
      <c r="UY202" s="30"/>
      <c r="UZ202" s="30"/>
      <c r="VA202" s="30"/>
      <c r="VB202" s="30"/>
      <c r="VC202" s="30"/>
      <c r="VD202" s="30"/>
      <c r="VE202" s="30"/>
      <c r="VF202" s="30"/>
      <c r="VG202" s="30"/>
      <c r="VH202" s="30"/>
      <c r="VI202" s="30"/>
      <c r="VJ202" s="30"/>
      <c r="VK202" s="30"/>
      <c r="VL202" s="30"/>
      <c r="VM202" s="30"/>
      <c r="VN202" s="30"/>
      <c r="VO202" s="30"/>
      <c r="VP202" s="30"/>
      <c r="VQ202" s="30"/>
      <c r="VR202" s="30"/>
      <c r="VS202" s="30"/>
      <c r="VT202" s="30"/>
      <c r="VU202" s="30"/>
      <c r="VV202" s="30"/>
      <c r="VW202" s="30"/>
      <c r="VX202" s="30"/>
      <c r="VY202" s="30"/>
      <c r="VZ202" s="30"/>
      <c r="WA202" s="30"/>
      <c r="WB202" s="30"/>
      <c r="WC202" s="30"/>
      <c r="WD202" s="30"/>
      <c r="WE202" s="30"/>
      <c r="WF202" s="30"/>
      <c r="WG202" s="30"/>
      <c r="WH202" s="30"/>
      <c r="WI202" s="30"/>
      <c r="WJ202" s="30"/>
      <c r="WK202" s="30"/>
      <c r="WL202" s="30"/>
      <c r="WM202" s="30"/>
      <c r="WN202" s="30"/>
      <c r="WO202" s="30"/>
      <c r="WP202" s="30"/>
      <c r="WQ202" s="30"/>
      <c r="WR202" s="30"/>
      <c r="WS202" s="30"/>
      <c r="WT202" s="30"/>
      <c r="WU202" s="30"/>
      <c r="WV202" s="30"/>
      <c r="WW202" s="30"/>
      <c r="WX202" s="30"/>
      <c r="WY202" s="30"/>
      <c r="WZ202" s="30"/>
      <c r="XA202" s="30"/>
      <c r="XB202" s="30"/>
      <c r="XC202" s="30"/>
      <c r="XD202" s="30"/>
      <c r="XE202" s="30"/>
      <c r="XF202" s="30"/>
      <c r="XG202" s="30"/>
      <c r="XH202" s="30"/>
      <c r="XI202" s="30"/>
      <c r="XJ202" s="30"/>
      <c r="XK202" s="30"/>
      <c r="XL202" s="30"/>
      <c r="XM202" s="30"/>
      <c r="XN202" s="30"/>
      <c r="XO202" s="30"/>
      <c r="XP202" s="30"/>
      <c r="XQ202" s="30"/>
      <c r="XR202" s="30"/>
      <c r="XS202" s="30"/>
      <c r="XT202" s="30"/>
      <c r="XU202" s="30"/>
      <c r="XV202" s="30"/>
      <c r="XW202" s="30"/>
      <c r="XX202" s="30"/>
      <c r="XY202" s="30"/>
      <c r="XZ202" s="30"/>
      <c r="YA202" s="30"/>
      <c r="YB202" s="30"/>
      <c r="YC202" s="30"/>
      <c r="YD202" s="30"/>
      <c r="YE202" s="30"/>
      <c r="YF202" s="30"/>
      <c r="YG202" s="30"/>
      <c r="YH202" s="30"/>
      <c r="YI202" s="30"/>
      <c r="YJ202" s="30"/>
      <c r="YK202" s="30"/>
      <c r="YL202" s="30"/>
      <c r="YM202" s="30"/>
      <c r="YN202" s="30"/>
      <c r="YO202" s="30"/>
      <c r="YP202" s="30"/>
      <c r="YQ202" s="30"/>
      <c r="YR202" s="30"/>
      <c r="YS202" s="30"/>
      <c r="YT202" s="30"/>
      <c r="YU202" s="30"/>
      <c r="YV202" s="30"/>
      <c r="YW202" s="30"/>
      <c r="YX202" s="30"/>
      <c r="YY202" s="30"/>
      <c r="YZ202" s="30"/>
      <c r="ZA202" s="30"/>
      <c r="ZB202" s="30"/>
      <c r="ZC202" s="30"/>
      <c r="ZD202" s="30"/>
      <c r="ZE202" s="30"/>
      <c r="ZF202" s="30"/>
      <c r="ZG202" s="30"/>
      <c r="ZH202" s="30"/>
      <c r="ZI202" s="30"/>
      <c r="ZJ202" s="30"/>
      <c r="ZK202" s="30"/>
      <c r="ZL202" s="30"/>
      <c r="ZM202" s="30"/>
      <c r="ZN202" s="30"/>
      <c r="ZO202" s="30"/>
      <c r="ZP202" s="30"/>
      <c r="ZQ202" s="30"/>
      <c r="ZR202" s="30"/>
      <c r="ZS202" s="30"/>
      <c r="ZT202" s="30"/>
      <c r="ZU202" s="30"/>
      <c r="ZV202" s="30"/>
      <c r="ZW202" s="30"/>
      <c r="ZX202" s="30"/>
      <c r="ZY202" s="30"/>
    </row>
    <row r="203" spans="1:703" ht="15.75" customHeight="1" x14ac:dyDescent="0.25">
      <c r="B203" s="61"/>
      <c r="C203" s="61"/>
      <c r="D203" s="61"/>
      <c r="E203" s="61"/>
      <c r="F203" s="38"/>
      <c r="G203" s="61"/>
      <c r="H203" s="61"/>
      <c r="I203" s="61"/>
      <c r="K203" s="7"/>
      <c r="L203" s="7"/>
      <c r="M203" s="7"/>
      <c r="N203" s="7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  <c r="EF203" s="30"/>
      <c r="EG203" s="30"/>
      <c r="EH203" s="30"/>
      <c r="EI203" s="30"/>
      <c r="EJ203" s="30"/>
      <c r="EK203" s="30"/>
      <c r="EL203" s="30"/>
      <c r="EM203" s="30"/>
      <c r="EN203" s="30"/>
      <c r="EO203" s="30"/>
      <c r="EP203" s="30"/>
      <c r="EQ203" s="30"/>
      <c r="ER203" s="30"/>
      <c r="ES203" s="30"/>
      <c r="ET203" s="30"/>
      <c r="EU203" s="30"/>
      <c r="EV203" s="30"/>
      <c r="EW203" s="30"/>
      <c r="EX203" s="30"/>
      <c r="EY203" s="30"/>
      <c r="EZ203" s="30"/>
      <c r="FA203" s="30"/>
      <c r="FB203" s="30"/>
      <c r="FC203" s="30"/>
      <c r="FD203" s="30"/>
      <c r="FE203" s="30"/>
      <c r="FF203" s="30"/>
      <c r="FG203" s="30"/>
      <c r="FH203" s="30"/>
      <c r="FI203" s="30"/>
      <c r="FJ203" s="30"/>
      <c r="FK203" s="30"/>
      <c r="FL203" s="30"/>
      <c r="FM203" s="30"/>
      <c r="FN203" s="30"/>
      <c r="FO203" s="30"/>
      <c r="FP203" s="30"/>
      <c r="FQ203" s="30"/>
      <c r="FR203" s="30"/>
      <c r="FS203" s="30"/>
      <c r="FT203" s="30"/>
      <c r="FU203" s="30"/>
      <c r="FV203" s="30"/>
      <c r="FW203" s="30"/>
      <c r="FX203" s="30"/>
      <c r="FY203" s="30"/>
      <c r="FZ203" s="30"/>
      <c r="GA203" s="30"/>
      <c r="GB203" s="30"/>
      <c r="GC203" s="30"/>
      <c r="GD203" s="30"/>
      <c r="GE203" s="30"/>
      <c r="GF203" s="30"/>
      <c r="GG203" s="30"/>
      <c r="GH203" s="30"/>
      <c r="GI203" s="30"/>
      <c r="GJ203" s="30"/>
      <c r="GK203" s="30"/>
      <c r="GL203" s="30"/>
      <c r="GM203" s="30"/>
      <c r="GN203" s="30"/>
      <c r="GO203" s="30"/>
      <c r="GP203" s="30"/>
      <c r="GQ203" s="30"/>
      <c r="GR203" s="30"/>
      <c r="GS203" s="30"/>
      <c r="GT203" s="30"/>
      <c r="GU203" s="30"/>
      <c r="GV203" s="30"/>
      <c r="GW203" s="30"/>
      <c r="GX203" s="30"/>
      <c r="GY203" s="30"/>
      <c r="GZ203" s="30"/>
      <c r="HA203" s="30"/>
      <c r="HB203" s="30"/>
      <c r="HC203" s="30"/>
      <c r="HD203" s="30"/>
      <c r="HE203" s="30"/>
      <c r="HF203" s="30"/>
      <c r="HG203" s="30"/>
      <c r="HH203" s="30"/>
      <c r="HI203" s="30"/>
      <c r="HJ203" s="30"/>
      <c r="HK203" s="30"/>
      <c r="HL203" s="30"/>
      <c r="HM203" s="30"/>
      <c r="HN203" s="30"/>
      <c r="HO203" s="30"/>
      <c r="HP203" s="30"/>
      <c r="HQ203" s="30"/>
      <c r="HR203" s="30"/>
      <c r="HS203" s="30"/>
      <c r="HT203" s="30"/>
      <c r="HU203" s="30"/>
      <c r="HV203" s="30"/>
      <c r="HW203" s="30"/>
      <c r="HX203" s="30"/>
      <c r="HY203" s="30"/>
      <c r="HZ203" s="30"/>
      <c r="IA203" s="30"/>
      <c r="IB203" s="30"/>
      <c r="IC203" s="30"/>
      <c r="ID203" s="30"/>
      <c r="IE203" s="30"/>
      <c r="IF203" s="30"/>
      <c r="IG203" s="30"/>
      <c r="IH203" s="30"/>
      <c r="II203" s="30"/>
      <c r="IJ203" s="30"/>
      <c r="IK203" s="30"/>
      <c r="IL203" s="30"/>
      <c r="IM203" s="30"/>
      <c r="IN203" s="30"/>
      <c r="IO203" s="30"/>
      <c r="IP203" s="30"/>
      <c r="IQ203" s="30"/>
      <c r="IR203" s="30"/>
      <c r="IS203" s="30"/>
      <c r="IT203" s="30"/>
      <c r="IU203" s="30"/>
      <c r="IV203" s="30"/>
      <c r="IW203" s="30"/>
      <c r="IX203" s="30"/>
      <c r="IY203" s="30"/>
      <c r="IZ203" s="30"/>
      <c r="JA203" s="30"/>
      <c r="JB203" s="30"/>
      <c r="JC203" s="30"/>
      <c r="JD203" s="30"/>
      <c r="JE203" s="30"/>
      <c r="JF203" s="30"/>
      <c r="JG203" s="30"/>
      <c r="JH203" s="30"/>
      <c r="JI203" s="30"/>
      <c r="JJ203" s="30"/>
      <c r="JK203" s="30"/>
      <c r="JL203" s="30"/>
      <c r="JM203" s="30"/>
      <c r="JN203" s="30"/>
      <c r="JO203" s="30"/>
      <c r="JP203" s="30"/>
      <c r="JQ203" s="30"/>
      <c r="JR203" s="30"/>
      <c r="JS203" s="30"/>
      <c r="JT203" s="30"/>
      <c r="JU203" s="30"/>
      <c r="JV203" s="30"/>
      <c r="JW203" s="30"/>
      <c r="JX203" s="30"/>
      <c r="JY203" s="30"/>
      <c r="JZ203" s="30"/>
      <c r="KA203" s="30"/>
      <c r="KB203" s="30"/>
      <c r="KC203" s="30"/>
      <c r="KD203" s="30"/>
      <c r="KE203" s="30"/>
      <c r="KF203" s="30"/>
      <c r="KG203" s="30"/>
      <c r="KH203" s="30"/>
      <c r="KI203" s="30"/>
      <c r="KJ203" s="30"/>
      <c r="KK203" s="30"/>
      <c r="KL203" s="30"/>
      <c r="KM203" s="30"/>
      <c r="KN203" s="30"/>
      <c r="KO203" s="30"/>
      <c r="KP203" s="30"/>
      <c r="KQ203" s="30"/>
      <c r="KR203" s="30"/>
      <c r="KS203" s="30"/>
      <c r="KT203" s="30"/>
      <c r="KU203" s="30"/>
      <c r="KV203" s="30"/>
      <c r="KW203" s="30"/>
      <c r="KX203" s="30"/>
      <c r="KY203" s="30"/>
      <c r="KZ203" s="30"/>
      <c r="LA203" s="30"/>
      <c r="LB203" s="30"/>
      <c r="LC203" s="30"/>
      <c r="LD203" s="30"/>
      <c r="LE203" s="30"/>
      <c r="LF203" s="30"/>
      <c r="LG203" s="30"/>
      <c r="LH203" s="30"/>
      <c r="LI203" s="30"/>
      <c r="LJ203" s="30"/>
      <c r="LK203" s="30"/>
      <c r="LL203" s="30"/>
      <c r="LM203" s="30"/>
      <c r="LN203" s="30"/>
      <c r="LO203" s="30"/>
      <c r="LP203" s="30"/>
      <c r="LQ203" s="30"/>
      <c r="LR203" s="30"/>
      <c r="LS203" s="30"/>
      <c r="LT203" s="30"/>
      <c r="LU203" s="30"/>
      <c r="LV203" s="30"/>
      <c r="LW203" s="30"/>
      <c r="LX203" s="30"/>
      <c r="LY203" s="30"/>
      <c r="LZ203" s="30"/>
      <c r="MA203" s="30"/>
      <c r="MB203" s="30"/>
      <c r="MC203" s="30"/>
      <c r="MD203" s="30"/>
      <c r="ME203" s="30"/>
      <c r="MF203" s="30"/>
      <c r="MG203" s="30"/>
      <c r="MH203" s="30"/>
      <c r="MI203" s="30"/>
      <c r="MJ203" s="30"/>
      <c r="MK203" s="30"/>
      <c r="ML203" s="30"/>
      <c r="MM203" s="30"/>
      <c r="MN203" s="30"/>
      <c r="MO203" s="30"/>
      <c r="MP203" s="30"/>
      <c r="MQ203" s="30"/>
      <c r="MR203" s="30"/>
      <c r="MS203" s="30"/>
      <c r="MT203" s="30"/>
      <c r="MU203" s="30"/>
      <c r="MV203" s="30"/>
      <c r="MW203" s="30"/>
      <c r="MX203" s="30"/>
      <c r="MY203" s="30"/>
      <c r="MZ203" s="30"/>
      <c r="NA203" s="30"/>
      <c r="NB203" s="30"/>
      <c r="NC203" s="30"/>
      <c r="ND203" s="30"/>
      <c r="NE203" s="30"/>
      <c r="NF203" s="30"/>
      <c r="NG203" s="30"/>
      <c r="NH203" s="30"/>
      <c r="NI203" s="30"/>
      <c r="NJ203" s="30"/>
      <c r="NK203" s="30"/>
      <c r="NL203" s="30"/>
      <c r="NM203" s="30"/>
      <c r="NN203" s="30"/>
      <c r="NO203" s="30"/>
      <c r="NP203" s="30"/>
      <c r="NQ203" s="30"/>
      <c r="NR203" s="30"/>
      <c r="NS203" s="30"/>
      <c r="NT203" s="30"/>
      <c r="NU203" s="30"/>
      <c r="NV203" s="30"/>
      <c r="NW203" s="30"/>
      <c r="NX203" s="30"/>
      <c r="NY203" s="30"/>
      <c r="NZ203" s="30"/>
      <c r="OA203" s="30"/>
      <c r="OB203" s="30"/>
      <c r="OC203" s="30"/>
      <c r="OD203" s="30"/>
      <c r="OE203" s="30"/>
      <c r="OF203" s="30"/>
      <c r="OG203" s="30"/>
      <c r="OH203" s="30"/>
      <c r="OI203" s="30"/>
      <c r="OJ203" s="30"/>
      <c r="OK203" s="30"/>
      <c r="OL203" s="30"/>
      <c r="OM203" s="30"/>
      <c r="ON203" s="30"/>
      <c r="OO203" s="30"/>
      <c r="OP203" s="30"/>
      <c r="OQ203" s="30"/>
      <c r="OR203" s="30"/>
      <c r="OS203" s="30"/>
      <c r="OT203" s="30"/>
      <c r="OU203" s="30"/>
      <c r="OV203" s="30"/>
      <c r="OW203" s="30"/>
      <c r="OX203" s="30"/>
      <c r="OY203" s="30"/>
      <c r="OZ203" s="30"/>
      <c r="PA203" s="30"/>
      <c r="PB203" s="30"/>
      <c r="PC203" s="30"/>
      <c r="PD203" s="30"/>
      <c r="PE203" s="30"/>
      <c r="PF203" s="30"/>
      <c r="PG203" s="30"/>
      <c r="PH203" s="30"/>
      <c r="PI203" s="30"/>
      <c r="PJ203" s="30"/>
      <c r="PK203" s="30"/>
      <c r="PL203" s="30"/>
      <c r="PM203" s="30"/>
      <c r="PN203" s="30"/>
      <c r="PO203" s="30"/>
      <c r="PP203" s="30"/>
      <c r="PQ203" s="30"/>
      <c r="PR203" s="30"/>
      <c r="PS203" s="30"/>
      <c r="PT203" s="30"/>
      <c r="PU203" s="30"/>
      <c r="PV203" s="30"/>
      <c r="PW203" s="30"/>
      <c r="PX203" s="30"/>
      <c r="PY203" s="30"/>
      <c r="PZ203" s="30"/>
      <c r="QA203" s="30"/>
      <c r="QB203" s="30"/>
      <c r="QC203" s="30"/>
      <c r="QD203" s="30"/>
      <c r="QE203" s="30"/>
      <c r="QF203" s="30"/>
      <c r="QG203" s="30"/>
      <c r="QH203" s="30"/>
      <c r="QI203" s="30"/>
      <c r="QJ203" s="30"/>
      <c r="QK203" s="30"/>
      <c r="QL203" s="30"/>
      <c r="QM203" s="30"/>
      <c r="QN203" s="30"/>
      <c r="QO203" s="30"/>
      <c r="QP203" s="30"/>
      <c r="QQ203" s="30"/>
      <c r="QR203" s="30"/>
      <c r="QS203" s="30"/>
      <c r="QT203" s="30"/>
      <c r="QU203" s="30"/>
      <c r="QV203" s="30"/>
      <c r="QW203" s="30"/>
      <c r="QX203" s="30"/>
      <c r="QY203" s="30"/>
      <c r="QZ203" s="30"/>
      <c r="RA203" s="30"/>
      <c r="RB203" s="30"/>
      <c r="RC203" s="30"/>
      <c r="RD203" s="30"/>
      <c r="RE203" s="30"/>
      <c r="RF203" s="30"/>
      <c r="RG203" s="30"/>
      <c r="RH203" s="30"/>
      <c r="RI203" s="30"/>
      <c r="RJ203" s="30"/>
      <c r="RK203" s="30"/>
      <c r="RL203" s="30"/>
      <c r="RM203" s="30"/>
      <c r="RN203" s="30"/>
      <c r="RO203" s="30"/>
      <c r="RP203" s="30"/>
      <c r="RQ203" s="30"/>
      <c r="RR203" s="30"/>
      <c r="RS203" s="30"/>
      <c r="RT203" s="30"/>
      <c r="RU203" s="30"/>
      <c r="RV203" s="30"/>
      <c r="RW203" s="30"/>
      <c r="RX203" s="30"/>
      <c r="RY203" s="30"/>
      <c r="RZ203" s="30"/>
      <c r="SA203" s="30"/>
      <c r="SB203" s="30"/>
      <c r="SC203" s="30"/>
      <c r="SD203" s="30"/>
      <c r="SE203" s="30"/>
      <c r="SF203" s="30"/>
      <c r="SG203" s="30"/>
      <c r="SH203" s="30"/>
      <c r="SI203" s="30"/>
      <c r="SJ203" s="30"/>
      <c r="SK203" s="30"/>
      <c r="SL203" s="30"/>
      <c r="SM203" s="30"/>
      <c r="SN203" s="30"/>
      <c r="SO203" s="30"/>
      <c r="SP203" s="30"/>
      <c r="SQ203" s="30"/>
      <c r="SR203" s="30"/>
      <c r="SS203" s="30"/>
      <c r="ST203" s="30"/>
      <c r="SU203" s="30"/>
      <c r="SV203" s="30"/>
      <c r="SW203" s="30"/>
      <c r="SX203" s="30"/>
      <c r="SY203" s="30"/>
      <c r="SZ203" s="30"/>
      <c r="TA203" s="30"/>
      <c r="TB203" s="30"/>
      <c r="TC203" s="30"/>
      <c r="TD203" s="30"/>
      <c r="TE203" s="30"/>
      <c r="TF203" s="30"/>
      <c r="TG203" s="30"/>
      <c r="TH203" s="30"/>
      <c r="TI203" s="30"/>
      <c r="TJ203" s="30"/>
      <c r="TK203" s="30"/>
      <c r="TL203" s="30"/>
      <c r="TM203" s="30"/>
      <c r="TN203" s="30"/>
      <c r="TO203" s="30"/>
      <c r="TP203" s="30"/>
      <c r="TQ203" s="30"/>
      <c r="TR203" s="30"/>
      <c r="TS203" s="30"/>
      <c r="TT203" s="30"/>
      <c r="TU203" s="30"/>
      <c r="TV203" s="30"/>
      <c r="TW203" s="30"/>
      <c r="TX203" s="30"/>
      <c r="TY203" s="30"/>
      <c r="TZ203" s="30"/>
      <c r="UA203" s="30"/>
      <c r="UB203" s="30"/>
      <c r="UC203" s="30"/>
      <c r="UD203" s="30"/>
      <c r="UE203" s="30"/>
      <c r="UF203" s="30"/>
      <c r="UG203" s="30"/>
      <c r="UH203" s="30"/>
      <c r="UI203" s="30"/>
      <c r="UJ203" s="30"/>
      <c r="UK203" s="30"/>
      <c r="UL203" s="30"/>
      <c r="UM203" s="30"/>
      <c r="UN203" s="30"/>
      <c r="UO203" s="30"/>
      <c r="UP203" s="30"/>
      <c r="UQ203" s="30"/>
      <c r="UR203" s="30"/>
      <c r="US203" s="30"/>
      <c r="UT203" s="30"/>
      <c r="UU203" s="30"/>
      <c r="UV203" s="30"/>
      <c r="UW203" s="30"/>
      <c r="UX203" s="30"/>
      <c r="UY203" s="30"/>
      <c r="UZ203" s="30"/>
      <c r="VA203" s="30"/>
      <c r="VB203" s="30"/>
      <c r="VC203" s="30"/>
      <c r="VD203" s="30"/>
      <c r="VE203" s="30"/>
      <c r="VF203" s="30"/>
      <c r="VG203" s="30"/>
      <c r="VH203" s="30"/>
      <c r="VI203" s="30"/>
      <c r="VJ203" s="30"/>
      <c r="VK203" s="30"/>
      <c r="VL203" s="30"/>
      <c r="VM203" s="30"/>
      <c r="VN203" s="30"/>
      <c r="VO203" s="30"/>
      <c r="VP203" s="30"/>
      <c r="VQ203" s="30"/>
      <c r="VR203" s="30"/>
      <c r="VS203" s="30"/>
      <c r="VT203" s="30"/>
      <c r="VU203" s="30"/>
      <c r="VV203" s="30"/>
      <c r="VW203" s="30"/>
      <c r="VX203" s="30"/>
      <c r="VY203" s="30"/>
      <c r="VZ203" s="30"/>
      <c r="WA203" s="30"/>
      <c r="WB203" s="30"/>
      <c r="WC203" s="30"/>
      <c r="WD203" s="30"/>
      <c r="WE203" s="30"/>
      <c r="WF203" s="30"/>
      <c r="WG203" s="30"/>
      <c r="WH203" s="30"/>
      <c r="WI203" s="30"/>
      <c r="WJ203" s="30"/>
      <c r="WK203" s="30"/>
      <c r="WL203" s="30"/>
      <c r="WM203" s="30"/>
      <c r="WN203" s="30"/>
      <c r="WO203" s="30"/>
      <c r="WP203" s="30"/>
      <c r="WQ203" s="30"/>
      <c r="WR203" s="30"/>
      <c r="WS203" s="30"/>
      <c r="WT203" s="30"/>
      <c r="WU203" s="30"/>
      <c r="WV203" s="30"/>
      <c r="WW203" s="30"/>
      <c r="WX203" s="30"/>
      <c r="WY203" s="30"/>
      <c r="WZ203" s="30"/>
      <c r="XA203" s="30"/>
      <c r="XB203" s="30"/>
      <c r="XC203" s="30"/>
      <c r="XD203" s="30"/>
      <c r="XE203" s="30"/>
      <c r="XF203" s="30"/>
      <c r="XG203" s="30"/>
      <c r="XH203" s="30"/>
      <c r="XI203" s="30"/>
      <c r="XJ203" s="30"/>
      <c r="XK203" s="30"/>
      <c r="XL203" s="30"/>
      <c r="XM203" s="30"/>
      <c r="XN203" s="30"/>
      <c r="XO203" s="30"/>
      <c r="XP203" s="30"/>
      <c r="XQ203" s="30"/>
      <c r="XR203" s="30"/>
      <c r="XS203" s="30"/>
      <c r="XT203" s="30"/>
      <c r="XU203" s="30"/>
      <c r="XV203" s="30"/>
      <c r="XW203" s="30"/>
      <c r="XX203" s="30"/>
      <c r="XY203" s="30"/>
      <c r="XZ203" s="30"/>
      <c r="YA203" s="30"/>
      <c r="YB203" s="30"/>
      <c r="YC203" s="30"/>
      <c r="YD203" s="30"/>
      <c r="YE203" s="30"/>
      <c r="YF203" s="30"/>
      <c r="YG203" s="30"/>
      <c r="YH203" s="30"/>
      <c r="YI203" s="30"/>
      <c r="YJ203" s="30"/>
      <c r="YK203" s="30"/>
      <c r="YL203" s="30"/>
      <c r="YM203" s="30"/>
      <c r="YN203" s="30"/>
      <c r="YO203" s="30"/>
      <c r="YP203" s="30"/>
      <c r="YQ203" s="30"/>
      <c r="YR203" s="30"/>
      <c r="YS203" s="30"/>
      <c r="YT203" s="30"/>
      <c r="YU203" s="30"/>
      <c r="YV203" s="30"/>
      <c r="YW203" s="30"/>
      <c r="YX203" s="30"/>
      <c r="YY203" s="30"/>
      <c r="YZ203" s="30"/>
      <c r="ZA203" s="30"/>
      <c r="ZB203" s="30"/>
      <c r="ZC203" s="30"/>
      <c r="ZD203" s="30"/>
      <c r="ZE203" s="30"/>
      <c r="ZF203" s="30"/>
      <c r="ZG203" s="30"/>
      <c r="ZH203" s="30"/>
      <c r="ZI203" s="30"/>
      <c r="ZJ203" s="30"/>
      <c r="ZK203" s="30"/>
      <c r="ZL203" s="30"/>
      <c r="ZM203" s="30"/>
      <c r="ZN203" s="30"/>
      <c r="ZO203" s="30"/>
      <c r="ZP203" s="30"/>
      <c r="ZQ203" s="30"/>
      <c r="ZR203" s="30"/>
      <c r="ZS203" s="30"/>
      <c r="ZT203" s="30"/>
      <c r="ZU203" s="30"/>
      <c r="ZV203" s="30"/>
      <c r="ZW203" s="30"/>
      <c r="ZX203" s="30"/>
      <c r="ZY203" s="30"/>
      <c r="ZZ203" s="30"/>
      <c r="AAA203" s="30"/>
    </row>
    <row r="204" spans="1:703" x14ac:dyDescent="0.25">
      <c r="A204" s="6" t="str">
        <f t="shared" ref="A204:A209" si="0">IF(B204="","",A203+1)</f>
        <v/>
      </c>
      <c r="B204" s="7"/>
      <c r="C204" s="7"/>
      <c r="D204" s="12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1:703" x14ac:dyDescent="0.25">
      <c r="A205" s="6" t="str">
        <f t="shared" si="0"/>
        <v/>
      </c>
      <c r="B205" s="7"/>
      <c r="C205" s="7"/>
      <c r="D205" s="12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1:703" x14ac:dyDescent="0.25">
      <c r="A206" s="6" t="str">
        <f t="shared" si="0"/>
        <v/>
      </c>
      <c r="B206" s="7"/>
      <c r="C206" s="7"/>
      <c r="D206" s="12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703" ht="15.75" x14ac:dyDescent="0.25">
      <c r="A207" s="6"/>
      <c r="B207" s="32" t="s">
        <v>545</v>
      </c>
      <c r="C207" s="33" t="s">
        <v>546</v>
      </c>
      <c r="D207" s="34"/>
      <c r="E207" s="7"/>
      <c r="F207" s="39" t="s">
        <v>547</v>
      </c>
      <c r="G207" s="40" t="s">
        <v>548</v>
      </c>
      <c r="H207" s="39"/>
      <c r="I207" s="7"/>
      <c r="J207" s="7"/>
      <c r="K207" s="7"/>
      <c r="L207" s="7"/>
      <c r="M207" s="7"/>
      <c r="N207" s="7"/>
      <c r="O207" s="7"/>
    </row>
    <row r="208" spans="1:703" ht="30" customHeight="1" x14ac:dyDescent="0.25">
      <c r="A208" s="6" t="str">
        <f t="shared" si="0"/>
        <v/>
      </c>
      <c r="B208" s="36"/>
      <c r="C208" s="61" t="s">
        <v>560</v>
      </c>
      <c r="D208" s="61"/>
      <c r="E208" s="7"/>
      <c r="F208" s="41" t="s">
        <v>549</v>
      </c>
      <c r="G208" s="62" t="s">
        <v>550</v>
      </c>
      <c r="H208" s="62"/>
      <c r="I208" s="7"/>
      <c r="J208" s="7"/>
      <c r="K208" s="7"/>
      <c r="L208" s="7"/>
      <c r="M208" s="7"/>
      <c r="N208" s="7"/>
      <c r="O208" s="7"/>
    </row>
    <row r="209" spans="1:15" ht="47.25" customHeight="1" x14ac:dyDescent="0.25">
      <c r="A209" s="6" t="str">
        <f t="shared" si="0"/>
        <v/>
      </c>
      <c r="B209" s="37"/>
      <c r="C209" s="61" t="s">
        <v>551</v>
      </c>
      <c r="D209" s="61"/>
      <c r="E209" s="7"/>
      <c r="F209" s="42"/>
      <c r="G209" s="61" t="s">
        <v>552</v>
      </c>
      <c r="H209" s="61"/>
      <c r="I209" s="7"/>
      <c r="J209" s="7"/>
      <c r="K209" s="7"/>
      <c r="L209" s="7"/>
      <c r="M209" s="7"/>
      <c r="N209" s="7"/>
      <c r="O209" s="7"/>
    </row>
  </sheetData>
  <sheetProtection algorithmName="SHA-512" hashValue="QzQMDVEQoM5qbC15osMaXWi3mkCIVmEa0Nopmfi7ly2qMBDTguLV3Ft7/iBbcl8y7fa7IbFMo0xUjlQBuO7M6g==" saltValue="n1owEDjbe5cRDw/Wcv5hng==" spinCount="100000" sheet="1" formatCells="0" formatColumns="0" formatRows="0" insertColumns="0" insertRows="0" insertHyperlinks="0" deleteColumns="0" deleteRows="0" sort="0" autoFilter="0" pivotTables="0"/>
  <autoFilter ref="A7:O196" xr:uid="{00000000-0009-0000-0000-000000000000}">
    <sortState xmlns:xlrd2="http://schemas.microsoft.com/office/spreadsheetml/2017/richdata2" ref="A8:O196">
      <sortCondition ref="B7:B196"/>
    </sortState>
  </autoFilter>
  <mergeCells count="11">
    <mergeCell ref="B202:E203"/>
    <mergeCell ref="G202:I203"/>
    <mergeCell ref="C208:D208"/>
    <mergeCell ref="G208:H208"/>
    <mergeCell ref="C209:D209"/>
    <mergeCell ref="G209:H209"/>
    <mergeCell ref="C1:G1"/>
    <mergeCell ref="C2:G2"/>
    <mergeCell ref="A197:C197"/>
    <mergeCell ref="B201:E201"/>
    <mergeCell ref="G201:I201"/>
  </mergeCells>
  <dataValidations count="3">
    <dataValidation type="list" allowBlank="1" showInputMessage="1" showErrorMessage="1" sqref="F5" xr:uid="{00000000-0002-0000-0000-000000000000}">
      <formula1>Meses</formula1>
    </dataValidation>
    <dataValidation type="list" allowBlank="1" showInputMessage="1" showErrorMessage="1" sqref="C4" xr:uid="{00000000-0002-0000-0000-000001000000}">
      <formula1>Regiones</formula1>
    </dataValidation>
    <dataValidation type="list" allowBlank="1" showInputMessage="1" showErrorMessage="1" sqref="D197 D204:D206 D200 D8:D193" xr:uid="{00000000-0002-0000-0000-000002000000}">
      <formula1>Sexos</formula1>
    </dataValidation>
  </dataValidations>
  <pageMargins left="0.7" right="0.7" top="0.75" bottom="0.75" header="0.3" footer="0.3"/>
  <pageSetup paperSize="5" scale="68" orientation="landscape" horizontalDpi="300" verticalDpi="300" r:id="rId1"/>
  <rowBreaks count="1" manualBreakCount="1">
    <brk id="170" max="70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Adrian Muñoz Terrero</dc:creator>
  <cp:lastModifiedBy>Pablo Adrian Muñoz Terrero</cp:lastModifiedBy>
  <cp:lastPrinted>2025-11-26T15:56:03Z</cp:lastPrinted>
  <dcterms:created xsi:type="dcterms:W3CDTF">2025-05-20T16:43:05Z</dcterms:created>
  <dcterms:modified xsi:type="dcterms:W3CDTF">2025-11-26T16:07:31Z</dcterms:modified>
</cp:coreProperties>
</file>