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Z:\PABLO\MATRIZ DE RECLUTAMIENTO\OAI 2023 - 2024\2025\"/>
    </mc:Choice>
  </mc:AlternateContent>
  <xr:revisionPtr revIDLastSave="0" documentId="13_ncr:1_{17C60921-BFE8-4FFC-AD76-8EFD9B2F46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Hoja1!$A$7:$O$201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1" i="1" l="1"/>
  <c r="M157" i="1"/>
  <c r="N157" i="1" s="1"/>
  <c r="O22" i="1"/>
  <c r="O177" i="1"/>
  <c r="J202" i="1" l="1"/>
  <c r="M10" i="1" l="1"/>
  <c r="O10" i="1"/>
  <c r="A214" i="1" l="1"/>
  <c r="A213" i="1"/>
  <c r="A211" i="1"/>
  <c r="A210" i="1"/>
  <c r="A209" i="1"/>
  <c r="N161" i="1"/>
  <c r="O161" i="1" s="1"/>
  <c r="N162" i="1"/>
  <c r="O162" i="1" s="1"/>
  <c r="N163" i="1"/>
  <c r="O163" i="1" s="1"/>
  <c r="N24" i="1"/>
  <c r="O24" i="1" s="1"/>
  <c r="N164" i="1"/>
  <c r="O164" i="1" s="1"/>
  <c r="N165" i="1"/>
  <c r="O165" i="1" s="1"/>
  <c r="N166" i="1"/>
  <c r="O166" i="1" s="1"/>
  <c r="N167" i="1"/>
  <c r="O167" i="1" s="1"/>
  <c r="N168" i="1"/>
  <c r="O168" i="1" s="1"/>
  <c r="N169" i="1"/>
  <c r="O169" i="1" s="1"/>
  <c r="N171" i="1"/>
  <c r="O171" i="1" s="1"/>
  <c r="N172" i="1"/>
  <c r="O172" i="1" s="1"/>
  <c r="N173" i="1"/>
  <c r="O173" i="1" s="1"/>
  <c r="N174" i="1"/>
  <c r="O174" i="1" s="1"/>
  <c r="N175" i="1"/>
  <c r="O175" i="1" s="1"/>
  <c r="N158" i="1"/>
  <c r="O158" i="1" s="1"/>
  <c r="N59" i="1"/>
  <c r="O59" i="1" s="1"/>
  <c r="N113" i="1"/>
  <c r="O113" i="1" s="1"/>
  <c r="N83" i="1"/>
  <c r="O83" i="1" s="1"/>
  <c r="K201" i="1"/>
  <c r="M201" i="1"/>
  <c r="O200" i="1"/>
  <c r="M200" i="1"/>
  <c r="O199" i="1"/>
  <c r="M199" i="1"/>
  <c r="O197" i="1"/>
  <c r="M197" i="1"/>
  <c r="O196" i="1"/>
  <c r="M196" i="1"/>
  <c r="O195" i="1"/>
  <c r="M195" i="1"/>
  <c r="O193" i="1"/>
  <c r="M193" i="1"/>
  <c r="M189" i="1"/>
  <c r="K189" i="1"/>
  <c r="M188" i="1"/>
  <c r="K188" i="1"/>
  <c r="O187" i="1"/>
  <c r="M187" i="1"/>
  <c r="O186" i="1"/>
  <c r="M186" i="1"/>
  <c r="O185" i="1"/>
  <c r="M185" i="1"/>
  <c r="M184" i="1"/>
  <c r="K184" i="1"/>
  <c r="M183" i="1"/>
  <c r="K183" i="1"/>
  <c r="M182" i="1"/>
  <c r="K182" i="1"/>
  <c r="O181" i="1"/>
  <c r="M181" i="1"/>
  <c r="O180" i="1"/>
  <c r="M180" i="1"/>
  <c r="O179" i="1"/>
  <c r="M179" i="1"/>
  <c r="M178" i="1"/>
  <c r="K178" i="1"/>
  <c r="O176" i="1"/>
  <c r="M176" i="1"/>
  <c r="M160" i="1"/>
  <c r="K160" i="1"/>
  <c r="O159" i="1"/>
  <c r="M159" i="1"/>
  <c r="O156" i="1"/>
  <c r="M156" i="1"/>
  <c r="O155" i="1"/>
  <c r="M155" i="1"/>
  <c r="M177" i="1"/>
  <c r="O154" i="1"/>
  <c r="M154" i="1"/>
  <c r="O153" i="1"/>
  <c r="M153" i="1"/>
  <c r="N25" i="1"/>
  <c r="O25" i="1" s="1"/>
  <c r="O198" i="1"/>
  <c r="M198" i="1"/>
  <c r="O152" i="1"/>
  <c r="M152" i="1"/>
  <c r="O151" i="1"/>
  <c r="M151" i="1"/>
  <c r="O150" i="1"/>
  <c r="M150" i="1"/>
  <c r="O149" i="1"/>
  <c r="M149" i="1"/>
  <c r="O148" i="1"/>
  <c r="M148" i="1"/>
  <c r="O147" i="1"/>
  <c r="M147" i="1"/>
  <c r="O17" i="1"/>
  <c r="M17" i="1"/>
  <c r="N146" i="1"/>
  <c r="O146" i="1" s="1"/>
  <c r="O145" i="1"/>
  <c r="M145" i="1"/>
  <c r="O143" i="1"/>
  <c r="M143" i="1"/>
  <c r="O142" i="1"/>
  <c r="M142" i="1"/>
  <c r="O141" i="1"/>
  <c r="M141" i="1"/>
  <c r="N140" i="1"/>
  <c r="O140" i="1" s="1"/>
  <c r="N139" i="1"/>
  <c r="O139" i="1" s="1"/>
  <c r="M138" i="1"/>
  <c r="N138" i="1" s="1"/>
  <c r="O138" i="1" s="1"/>
  <c r="M137" i="1"/>
  <c r="K137" i="1"/>
  <c r="N136" i="1"/>
  <c r="O136" i="1" s="1"/>
  <c r="O135" i="1"/>
  <c r="M135" i="1"/>
  <c r="O134" i="1"/>
  <c r="M134" i="1"/>
  <c r="O133" i="1"/>
  <c r="M133" i="1"/>
  <c r="O132" i="1"/>
  <c r="M132" i="1"/>
  <c r="O131" i="1"/>
  <c r="M131" i="1"/>
  <c r="O144" i="1"/>
  <c r="M144" i="1"/>
  <c r="O130" i="1"/>
  <c r="M130" i="1"/>
  <c r="O129" i="1"/>
  <c r="M129" i="1"/>
  <c r="O128" i="1"/>
  <c r="M128" i="1"/>
  <c r="O127" i="1"/>
  <c r="M127" i="1"/>
  <c r="O126" i="1"/>
  <c r="M126" i="1"/>
  <c r="O125" i="1"/>
  <c r="M125" i="1"/>
  <c r="O124" i="1"/>
  <c r="M124" i="1"/>
  <c r="O123" i="1"/>
  <c r="M123" i="1"/>
  <c r="O122" i="1"/>
  <c r="M122" i="1"/>
  <c r="M121" i="1"/>
  <c r="K121" i="1"/>
  <c r="N120" i="1"/>
  <c r="O120" i="1" s="1"/>
  <c r="N119" i="1"/>
  <c r="O119" i="1" s="1"/>
  <c r="N118" i="1"/>
  <c r="O118" i="1" s="1"/>
  <c r="O117" i="1"/>
  <c r="M117" i="1"/>
  <c r="O116" i="1"/>
  <c r="M116" i="1"/>
  <c r="M58" i="1"/>
  <c r="O111" i="1"/>
  <c r="M115" i="1"/>
  <c r="K115" i="1"/>
  <c r="N114" i="1"/>
  <c r="O114" i="1" s="1"/>
  <c r="M112" i="1"/>
  <c r="K112" i="1"/>
  <c r="M110" i="1"/>
  <c r="K110" i="1"/>
  <c r="M109" i="1"/>
  <c r="K109" i="1"/>
  <c r="M108" i="1"/>
  <c r="K108" i="1"/>
  <c r="O107" i="1"/>
  <c r="M107" i="1"/>
  <c r="N106" i="1"/>
  <c r="O106" i="1" s="1"/>
  <c r="N105" i="1"/>
  <c r="O105" i="1" s="1"/>
  <c r="O104" i="1"/>
  <c r="M104" i="1"/>
  <c r="O103" i="1"/>
  <c r="M103" i="1"/>
  <c r="O102" i="1"/>
  <c r="M102" i="1"/>
  <c r="O101" i="1"/>
  <c r="M101" i="1"/>
  <c r="O100" i="1"/>
  <c r="M100" i="1"/>
  <c r="O99" i="1"/>
  <c r="M98" i="1"/>
  <c r="K98" i="1"/>
  <c r="N97" i="1"/>
  <c r="O97" i="1" s="1"/>
  <c r="M96" i="1"/>
  <c r="K96" i="1"/>
  <c r="N95" i="1"/>
  <c r="O95" i="1" s="1"/>
  <c r="O94" i="1"/>
  <c r="M94" i="1"/>
  <c r="O93" i="1"/>
  <c r="O91" i="1"/>
  <c r="N90" i="1"/>
  <c r="O90" i="1" s="1"/>
  <c r="O89" i="1"/>
  <c r="M89" i="1"/>
  <c r="O88" i="1"/>
  <c r="M88" i="1"/>
  <c r="O87" i="1"/>
  <c r="M87" i="1"/>
  <c r="M86" i="1"/>
  <c r="K86" i="1"/>
  <c r="O85" i="1"/>
  <c r="M84" i="1"/>
  <c r="K84" i="1"/>
  <c r="N82" i="1"/>
  <c r="O82" i="1" s="1"/>
  <c r="O80" i="1"/>
  <c r="M80" i="1"/>
  <c r="O79" i="1"/>
  <c r="M79" i="1"/>
  <c r="O78" i="1"/>
  <c r="M78" i="1"/>
  <c r="O77" i="1"/>
  <c r="M77" i="1"/>
  <c r="O76" i="1"/>
  <c r="M76" i="1"/>
  <c r="M75" i="1"/>
  <c r="K75" i="1"/>
  <c r="O74" i="1"/>
  <c r="M74" i="1"/>
  <c r="O73" i="1"/>
  <c r="M73" i="1"/>
  <c r="M72" i="1"/>
  <c r="K72" i="1"/>
  <c r="O71" i="1"/>
  <c r="M71" i="1"/>
  <c r="O70" i="1"/>
  <c r="M70" i="1"/>
  <c r="O69" i="1"/>
  <c r="M69" i="1"/>
  <c r="O68" i="1"/>
  <c r="M68" i="1"/>
  <c r="O67" i="1"/>
  <c r="M66" i="1"/>
  <c r="K66" i="1"/>
  <c r="N65" i="1"/>
  <c r="O65" i="1" s="1"/>
  <c r="N63" i="1"/>
  <c r="O63" i="1" s="1"/>
  <c r="O64" i="1"/>
  <c r="M64" i="1"/>
  <c r="O62" i="1"/>
  <c r="M62" i="1"/>
  <c r="O61" i="1"/>
  <c r="M61" i="1"/>
  <c r="O60" i="1"/>
  <c r="M60" i="1"/>
  <c r="O57" i="1"/>
  <c r="O81" i="1"/>
  <c r="M81" i="1"/>
  <c r="O56" i="1"/>
  <c r="N92" i="1"/>
  <c r="O92" i="1" s="1"/>
  <c r="O55" i="1"/>
  <c r="O54" i="1"/>
  <c r="O53" i="1"/>
  <c r="M53" i="1"/>
  <c r="O52" i="1"/>
  <c r="M52" i="1"/>
  <c r="O170" i="1"/>
  <c r="M170" i="1"/>
  <c r="O51" i="1"/>
  <c r="O157" i="1"/>
  <c r="N50" i="1"/>
  <c r="O50" i="1" s="1"/>
  <c r="O49" i="1"/>
  <c r="O48" i="1"/>
  <c r="O47" i="1"/>
  <c r="O46" i="1"/>
  <c r="M46" i="1"/>
  <c r="O45" i="1"/>
  <c r="M45" i="1"/>
  <c r="O44" i="1"/>
  <c r="M44" i="1"/>
  <c r="O43" i="1"/>
  <c r="M43" i="1"/>
  <c r="O42" i="1"/>
  <c r="O41" i="1"/>
  <c r="M41" i="1"/>
  <c r="O40" i="1"/>
  <c r="M40" i="1"/>
  <c r="O39" i="1"/>
  <c r="M39" i="1"/>
  <c r="O38" i="1"/>
  <c r="M38" i="1"/>
  <c r="O37" i="1"/>
  <c r="M37" i="1"/>
  <c r="O36" i="1"/>
  <c r="O35" i="1"/>
  <c r="M35" i="1"/>
  <c r="O34" i="1"/>
  <c r="O33" i="1"/>
  <c r="M33" i="1"/>
  <c r="O26" i="1"/>
  <c r="M26" i="1"/>
  <c r="O32" i="1"/>
  <c r="M32" i="1"/>
  <c r="O31" i="1"/>
  <c r="M31" i="1"/>
  <c r="O30" i="1"/>
  <c r="M30" i="1"/>
  <c r="O21" i="1"/>
  <c r="M21" i="1"/>
  <c r="O29" i="1"/>
  <c r="M29" i="1"/>
  <c r="O28" i="1"/>
  <c r="M28" i="1"/>
  <c r="O27" i="1"/>
  <c r="M27" i="1"/>
  <c r="O192" i="1"/>
  <c r="M23" i="1"/>
  <c r="K23" i="1"/>
  <c r="M19" i="1"/>
  <c r="K19" i="1"/>
  <c r="M18" i="1"/>
  <c r="K18" i="1"/>
  <c r="O16" i="1"/>
  <c r="M16" i="1"/>
  <c r="O15" i="1"/>
  <c r="M15" i="1"/>
  <c r="O8" i="1"/>
  <c r="O14" i="1"/>
  <c r="M14" i="1"/>
  <c r="O13" i="1"/>
  <c r="M13" i="1"/>
  <c r="M12" i="1"/>
  <c r="K12" i="1"/>
  <c r="O11" i="1"/>
  <c r="O9" i="1"/>
  <c r="D4" i="1"/>
  <c r="N115" i="1" l="1"/>
  <c r="O115" i="1" s="1"/>
  <c r="N75" i="1"/>
  <c r="O75" i="1" s="1"/>
  <c r="N72" i="1"/>
  <c r="O72" i="1" s="1"/>
  <c r="N98" i="1"/>
  <c r="O98" i="1" s="1"/>
  <c r="N84" i="1"/>
  <c r="O84" i="1" s="1"/>
  <c r="N182" i="1"/>
  <c r="O182" i="1" s="1"/>
  <c r="N184" i="1"/>
  <c r="O184" i="1" s="1"/>
  <c r="N189" i="1"/>
  <c r="O189" i="1" s="1"/>
  <c r="N96" i="1"/>
  <c r="O96" i="1" s="1"/>
  <c r="N121" i="1"/>
  <c r="O121" i="1" s="1"/>
  <c r="N19" i="1"/>
  <c r="O19" i="1" s="1"/>
  <c r="N109" i="1"/>
  <c r="O109" i="1" s="1"/>
  <c r="N112" i="1"/>
  <c r="O112" i="1" s="1"/>
  <c r="N201" i="1"/>
  <c r="O201" i="1" s="1"/>
  <c r="N86" i="1"/>
  <c r="O86" i="1" s="1"/>
  <c r="N108" i="1"/>
  <c r="O108" i="1" s="1"/>
  <c r="N110" i="1"/>
  <c r="O110" i="1" s="1"/>
  <c r="N160" i="1"/>
  <c r="O160" i="1" s="1"/>
  <c r="N178" i="1"/>
  <c r="O178" i="1" s="1"/>
  <c r="N188" i="1"/>
  <c r="O188" i="1" s="1"/>
  <c r="N66" i="1"/>
  <c r="O66" i="1" s="1"/>
  <c r="N137" i="1"/>
  <c r="O137" i="1" s="1"/>
  <c r="N183" i="1"/>
  <c r="O183" i="1" s="1"/>
  <c r="N18" i="1"/>
  <c r="O18" i="1" s="1"/>
  <c r="N23" i="1"/>
  <c r="O23" i="1" s="1"/>
  <c r="N12" i="1"/>
  <c r="O12" i="1" s="1"/>
  <c r="O202" i="1" l="1"/>
</calcChain>
</file>

<file path=xl/sharedStrings.xml><?xml version="1.0" encoding="utf-8"?>
<sst xmlns="http://schemas.openxmlformats.org/spreadsheetml/2006/main" count="1208" uniqueCount="594">
  <si>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</si>
  <si>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</si>
  <si>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</si>
  <si>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</si>
  <si>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</si>
  <si>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</si>
  <si>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</si>
  <si>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</si>
  <si>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</si>
  <si>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</si>
  <si>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</si>
  <si>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</si>
  <si>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</si>
  <si>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</si>
  <si>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</si>
  <si>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</si>
  <si>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</si>
  <si>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</si>
  <si>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</si>
  <si>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</si>
  <si>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</si>
  <si>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</si>
  <si>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</si>
  <si>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</si>
  <si>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</si>
  <si>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</si>
  <si>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</si>
  <si>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</si>
  <si>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</si>
  <si>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ADRIAN</t>
  </si>
  <si>
    <t>CALDERON MONTERO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</si>
  <si>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</si>
  <si>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</si>
  <si>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</si>
  <si>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</si>
  <si>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</si>
  <si>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</si>
  <si>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</si>
  <si>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</si>
  <si>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</si>
  <si>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</si>
  <si>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</si>
  <si>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</si>
  <si>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</si>
  <si>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</si>
  <si>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</si>
  <si>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</si>
  <si>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</si>
  <si>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</si>
  <si>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</si>
  <si>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</si>
  <si>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</si>
  <si>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</si>
  <si>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</si>
  <si>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</si>
  <si>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</si>
  <si>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</si>
  <si>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</si>
  <si>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</si>
  <si>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</si>
  <si>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</si>
  <si>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</si>
  <si>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</si>
  <si>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</si>
  <si>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</si>
  <si>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</si>
  <si>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</si>
  <si>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</si>
  <si>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</si>
  <si>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</si>
  <si>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</si>
  <si>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</si>
  <si>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</si>
  <si>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</si>
  <si>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</si>
  <si>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</si>
  <si>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</si>
  <si>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</si>
  <si>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</si>
  <si>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</si>
  <si>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</si>
  <si>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</si>
  <si>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</si>
  <si>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</si>
  <si>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</si>
  <si>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</si>
  <si>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</si>
  <si>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</si>
  <si>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</si>
  <si>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</si>
  <si>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</si>
  <si>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</si>
  <si>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>SANTA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</si>
  <si>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</si>
  <si>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</si>
  <si>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</si>
  <si>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</si>
  <si>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</si>
  <si>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</si>
  <si>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</si>
  <si>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</si>
  <si>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</si>
  <si>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</si>
  <si>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</si>
  <si>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</si>
  <si>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</si>
  <si>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</si>
  <si>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</si>
  <si>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</si>
  <si>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</si>
  <si>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</si>
  <si>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</si>
  <si>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</si>
  <si>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</si>
  <si>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</si>
  <si>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</si>
  <si>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</si>
  <si>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</si>
  <si>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</si>
  <si>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</si>
  <si>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</si>
  <si>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</si>
  <si>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</si>
  <si>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</si>
  <si>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</si>
  <si>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</si>
  <si>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 xml:space="preserve">CARLOS ALEXANDER </t>
  </si>
  <si>
    <t>TERRERO MONTERO</t>
  </si>
  <si>
    <t>UNAP BATISTA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</si>
  <si>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</si>
  <si>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</si>
  <si>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</si>
  <si>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</si>
  <si>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</si>
  <si>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</si>
  <si>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</si>
  <si>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</si>
  <si>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</si>
  <si>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</si>
  <si>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</si>
  <si>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</si>
  <si>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</si>
  <si>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</si>
  <si>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</si>
  <si>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</si>
  <si>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</si>
  <si>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</si>
  <si>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</si>
  <si>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</si>
  <si>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</si>
  <si>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</si>
  <si>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</si>
  <si>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</si>
  <si>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</si>
  <si>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</si>
  <si>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</si>
  <si>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</si>
  <si>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</si>
  <si>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</si>
  <si>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</si>
  <si>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</si>
  <si>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</si>
  <si>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</si>
  <si>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</si>
  <si>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</si>
  <si>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</si>
  <si>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</si>
  <si>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</si>
  <si>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CRISTINA EUFRACIA </t>
  </si>
  <si>
    <t>UNAP VILLA OCOA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</si>
  <si>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</si>
  <si>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</si>
  <si>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</si>
  <si>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</si>
  <si>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</si>
  <si>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</si>
  <si>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</si>
  <si>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</si>
  <si>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</si>
  <si>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</si>
  <si>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</si>
  <si>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</si>
  <si>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</si>
  <si>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</si>
  <si>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</si>
  <si>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</si>
  <si>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</si>
  <si>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</si>
  <si>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</si>
  <si>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</si>
  <si>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</si>
  <si>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</si>
  <si>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</si>
  <si>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</si>
  <si>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</si>
  <si>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</si>
  <si>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</si>
  <si>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</si>
  <si>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</si>
  <si>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</si>
  <si>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</si>
  <si>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</si>
  <si>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</si>
  <si>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</si>
  <si>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</si>
  <si>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</si>
  <si>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</si>
  <si>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ELIANNY LISBETH</t>
  </si>
  <si>
    <t>HERRERA VILLEGAS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</si>
  <si>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</si>
  <si>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</si>
  <si>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</si>
  <si>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</si>
  <si>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</si>
  <si>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</si>
  <si>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</si>
  <si>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</si>
  <si>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</si>
  <si>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</si>
  <si>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</si>
  <si>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</si>
  <si>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</si>
  <si>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</si>
  <si>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</si>
  <si>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</si>
  <si>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</si>
  <si>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</si>
  <si>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</si>
  <si>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</si>
  <si>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</si>
  <si>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</si>
  <si>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</si>
  <si>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</si>
  <si>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</si>
  <si>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</si>
  <si>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</si>
  <si>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</si>
  <si>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</si>
  <si>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</si>
  <si>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</si>
  <si>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</si>
  <si>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</si>
  <si>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</si>
  <si>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</si>
  <si>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</si>
  <si>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</si>
  <si>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</si>
  <si>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</si>
  <si>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</si>
  <si>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</si>
  <si>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</si>
  <si>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</si>
  <si>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</si>
  <si>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</si>
  <si>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</si>
  <si>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</si>
  <si>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</si>
  <si>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</si>
  <si>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</si>
  <si>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</si>
  <si>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</si>
  <si>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</si>
  <si>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</si>
  <si>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</si>
  <si>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</si>
  <si>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</si>
  <si>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</si>
  <si>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</si>
  <si>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</si>
  <si>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</si>
  <si>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</si>
  <si>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</si>
  <si>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</si>
  <si>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</si>
  <si>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</si>
  <si>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</si>
  <si>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</si>
  <si>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</si>
  <si>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</si>
  <si>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</si>
  <si>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</si>
  <si>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</si>
  <si>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</si>
  <si>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</si>
  <si>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>JOB ISAEL</t>
  </si>
  <si>
    <t>TERRERRO GARCIA</t>
  </si>
  <si>
    <t>TECNICO DE COMPRAS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</si>
  <si>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</si>
  <si>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</si>
  <si>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</si>
  <si>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</si>
  <si>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</si>
  <si>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</si>
  <si>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</si>
  <si>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</si>
  <si>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</si>
  <si>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</si>
  <si>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</si>
  <si>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</si>
  <si>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</si>
  <si>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</si>
  <si>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</si>
  <si>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</si>
  <si>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</si>
  <si>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</si>
  <si>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</si>
  <si>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</si>
  <si>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</si>
  <si>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</si>
  <si>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</si>
  <si>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</si>
  <si>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</si>
  <si>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</si>
  <si>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</si>
  <si>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</si>
  <si>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</si>
  <si>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</si>
  <si>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</si>
  <si>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CESAR</t>
  </si>
  <si>
    <t>ENCARNACION GARCIA</t>
  </si>
  <si>
    <t>ENCARGADO DE REDES SOCIALES</t>
  </si>
  <si>
    <t>KAREN NABIT</t>
  </si>
  <si>
    <t>LORENZO PEREZ</t>
  </si>
  <si>
    <t>ANALISTA DE REVISION DE CUENTA</t>
  </si>
  <si>
    <t xml:space="preserve">KARLA GABRIELA </t>
  </si>
  <si>
    <t>MENDEZ PEREZ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</si>
  <si>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</si>
  <si>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</si>
  <si>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</si>
  <si>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</si>
  <si>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</si>
  <si>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</si>
  <si>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</si>
  <si>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</si>
  <si>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</si>
  <si>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</si>
  <si>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</si>
  <si>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</si>
  <si>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</si>
  <si>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</si>
  <si>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</si>
  <si>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</si>
  <si>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</si>
  <si>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</si>
  <si>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</si>
  <si>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</si>
  <si>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</si>
  <si>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</si>
  <si>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</si>
  <si>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</si>
  <si>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</si>
  <si>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</si>
  <si>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</si>
  <si>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</si>
  <si>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</si>
  <si>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</si>
  <si>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</si>
  <si>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</si>
  <si>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</si>
  <si>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</si>
  <si>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</si>
  <si>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</si>
  <si>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</si>
  <si>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</si>
  <si>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</si>
  <si>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</si>
  <si>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</si>
  <si>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</si>
  <si>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</si>
  <si>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</si>
  <si>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</si>
  <si>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</si>
  <si>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</si>
  <si>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</si>
  <si>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</si>
  <si>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</si>
  <si>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</si>
  <si>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</si>
  <si>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</si>
  <si>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</si>
  <si>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</si>
  <si>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</si>
  <si>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</si>
  <si>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</si>
  <si>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</si>
  <si>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</si>
  <si>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</si>
  <si>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</si>
  <si>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</si>
  <si>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</si>
  <si>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</si>
  <si>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</si>
  <si>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</si>
  <si>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</si>
  <si>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</si>
  <si>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</si>
  <si>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</si>
  <si>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</si>
  <si>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MARIA DEL CARMEN</t>
  </si>
  <si>
    <t>DE LEON</t>
  </si>
  <si>
    <t>CPN NAVAJA</t>
  </si>
  <si>
    <t>MARIA ESTHEL</t>
  </si>
  <si>
    <t>VALDEZ DE LOS SANTOS</t>
  </si>
  <si>
    <t>OFICINA REGIONAL ELIAS PIÑA</t>
  </si>
  <si>
    <t xml:space="preserve">MARIA LUCIA </t>
  </si>
  <si>
    <t>RAMON ECHAVARRIA</t>
  </si>
  <si>
    <t>MARIA XIOMARA</t>
  </si>
  <si>
    <t>GARCIA SEGURA</t>
  </si>
  <si>
    <t xml:space="preserve">CPN SANTA ANA </t>
  </si>
  <si>
    <t>MARIA YELITZA</t>
  </si>
  <si>
    <t>MATOS BATISTA</t>
  </si>
  <si>
    <t>LOS PARCELEROS</t>
  </si>
  <si>
    <t>MARIANA</t>
  </si>
  <si>
    <t xml:space="preserve">MARIANELA </t>
  </si>
  <si>
    <t>MORETA DE LOS SANTOS</t>
  </si>
  <si>
    <t>SUPERVISORA DE AREA SAN JUAN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</si>
  <si>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</si>
  <si>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</si>
  <si>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</si>
  <si>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</si>
  <si>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</si>
  <si>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</si>
  <si>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</si>
  <si>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</si>
  <si>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</si>
  <si>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</si>
  <si>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</si>
  <si>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</si>
  <si>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</si>
  <si>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</si>
  <si>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</si>
  <si>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</si>
  <si>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</si>
  <si>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</si>
  <si>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</si>
  <si>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</si>
  <si>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</si>
  <si>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</si>
  <si>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</si>
  <si>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</si>
  <si>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</si>
  <si>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</si>
  <si>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</si>
  <si>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>MODESTO ANTONIO</t>
  </si>
  <si>
    <t>NICOLAS</t>
  </si>
  <si>
    <t>RODRIGUEZ CUEVAS</t>
  </si>
  <si>
    <t>CPN GUANITO</t>
  </si>
  <si>
    <t xml:space="preserve">NICOLAS </t>
  </si>
  <si>
    <t>FELIZ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</si>
  <si>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</si>
  <si>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</si>
  <si>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</si>
  <si>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</si>
  <si>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</si>
  <si>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</si>
  <si>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</si>
  <si>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</si>
  <si>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 xml:space="preserve">OLIVER </t>
  </si>
  <si>
    <t>CABRERA RAMIREZ</t>
  </si>
  <si>
    <t>OVIDIO</t>
  </si>
  <si>
    <t>CONTRERA PEREZ</t>
  </si>
  <si>
    <t>CPN PEDRO SANTANA</t>
  </si>
  <si>
    <t xml:space="preserve">PASCUAL </t>
  </si>
  <si>
    <t>CPN-CACHEO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</si>
  <si>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</si>
  <si>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</si>
  <si>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</si>
  <si>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</si>
  <si>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</si>
  <si>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</si>
  <si>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</si>
  <si>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</si>
  <si>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</si>
  <si>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</si>
  <si>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</si>
  <si>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</si>
  <si>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</si>
  <si>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</si>
  <si>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</si>
  <si>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</si>
  <si>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</si>
  <si>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</si>
  <si>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</si>
  <si>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</si>
  <si>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</si>
  <si>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</si>
  <si>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</si>
  <si>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</si>
  <si>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</si>
  <si>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</si>
  <si>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</si>
  <si>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</si>
  <si>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</si>
  <si>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</si>
  <si>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ROSEILY </t>
  </si>
  <si>
    <t>DE LA ROSA GONZALES</t>
  </si>
  <si>
    <t>AUXILIAR DE COMPRAS</t>
  </si>
  <si>
    <t>17/05/2021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</si>
  <si>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</si>
  <si>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</si>
  <si>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</si>
  <si>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</si>
  <si>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</si>
  <si>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</si>
  <si>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</si>
  <si>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</si>
  <si>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</si>
  <si>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</si>
  <si>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</si>
  <si>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</si>
  <si>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</si>
  <si>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</si>
  <si>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</si>
  <si>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</si>
  <si>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</si>
  <si>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</si>
  <si>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</si>
  <si>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</si>
  <si>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 xml:space="preserve">SANTO </t>
  </si>
  <si>
    <t>FELIZ MENDEZ</t>
  </si>
  <si>
    <t>CPN EL ROSARIO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</si>
  <si>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</si>
  <si>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</si>
  <si>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</si>
  <si>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</si>
  <si>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</si>
  <si>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</si>
  <si>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</si>
  <si>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</si>
  <si>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</si>
  <si>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YAFREISY ANGELINA </t>
  </si>
  <si>
    <t>NAVARRO CIPRIAN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</si>
  <si>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</si>
  <si>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</si>
  <si>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</si>
  <si>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</si>
  <si>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</si>
  <si>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</si>
  <si>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</si>
  <si>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</si>
  <si>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</si>
  <si>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</si>
  <si>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</si>
  <si>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</si>
  <si>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</si>
  <si>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</si>
  <si>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</si>
  <si>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</si>
  <si>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>LEONIDO</t>
  </si>
  <si>
    <t>MORILLO</t>
  </si>
  <si>
    <t>CPN SAN FRANCISCO</t>
  </si>
  <si>
    <t xml:space="preserve">GERINELDO </t>
  </si>
  <si>
    <t>ADAMES ARIAS</t>
  </si>
  <si>
    <t xml:space="preserve">SUPERVISORA DE AREA </t>
  </si>
  <si>
    <t>NOELIA</t>
  </si>
  <si>
    <t>PERDOMO ROSADO</t>
  </si>
  <si>
    <t>CPN HATO NUEVO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</si>
  <si>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</si>
  <si>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</si>
  <si>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</si>
  <si>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</si>
  <si>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</si>
  <si>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</si>
  <si>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</si>
  <si>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</si>
  <si>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</si>
  <si>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</si>
  <si>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</si>
  <si>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</si>
  <si>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</si>
  <si>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</si>
  <si>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</si>
  <si>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</si>
  <si>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</si>
  <si>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</si>
  <si>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</si>
  <si>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</si>
  <si>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</si>
  <si>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</si>
  <si>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</si>
  <si>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</si>
  <si>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</si>
  <si>
    <t>ALTAGRACIA  MERCEDES</t>
  </si>
  <si>
    <t>PEREZ PEREZ</t>
  </si>
  <si>
    <t xml:space="preserve">ROSAURA </t>
  </si>
  <si>
    <t>CABRERA TERRERO</t>
  </si>
  <si>
    <t xml:space="preserve"> SOLIS FIGUEREO</t>
  </si>
  <si>
    <t>SECRETARIA ODONTOLOGIA</t>
  </si>
  <si>
    <t>ANA CRISTINA</t>
  </si>
  <si>
    <t xml:space="preserve">MORILLO ENCARNACION </t>
  </si>
  <si>
    <t xml:space="preserve">ANA JOAQUINA </t>
  </si>
  <si>
    <t xml:space="preserve">RAMIREZ SOLIS </t>
  </si>
  <si>
    <t>ANDREA PAOLA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</si>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</sst>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4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0" fontId="0" fillId="0" borderId="6" xfId="0" applyBorder="1" applyAlignment="1">
      <alignment wrapText="1"/>
    </xf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44" fontId="0" fillId="0" borderId="6" xfId="2" applyFont="1" applyBorder="1" applyAlignment="1">
      <alignment horizontal="center" vertical="center"/>
    </xf>
    <xf numFmtId="44" fontId="7" fillId="0" borderId="0" xfId="2" applyFont="1" applyBorder="1" applyAlignment="1" applyProtection="1">
      <alignment vertical="center"/>
      <protection locked="0"/>
    </xf>
    <xf numFmtId="4" fontId="0" fillId="0" borderId="6" xfId="0" applyNumberFormat="1" applyBorder="1"/>
    <xf numFmtId="44" fontId="7" fillId="3" borderId="0" xfId="2" applyFont="1" applyFill="1" applyBorder="1" applyAlignment="1" applyProtection="1">
      <alignment vertical="center"/>
      <protection locked="0"/>
    </xf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A214"/>
  <sheetViews>
    <sheetView tabSelected="1" zoomScaleNormal="100" workbookViewId="0">
      <selection activeCell="E9" sqref="E9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4" customWidth="1"/>
    <col min="5" max="5" width="26.7109375" style="24" customWidth="1"/>
    <col min="6" max="6" width="32.42578125" style="24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8" t="s">
        <v>15</v>
      </c>
      <c r="D1" s="58"/>
      <c r="E1" s="58"/>
      <c r="F1" s="58"/>
      <c r="G1" s="58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9" t="s">
        <v>16</v>
      </c>
      <c r="D2" s="59"/>
      <c r="E2" s="59"/>
      <c r="F2" s="59"/>
      <c r="G2" s="59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28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1" t="s">
        <v>18</v>
      </c>
      <c r="D4" s="10" t="str">
        <f>IFERROR(VLOOKUP(C4,[1]Hoja2!$C$4:$D$12,2,FALSE),"")</f>
        <v>Reg_6</v>
      </c>
      <c r="E4" s="29" t="s">
        <v>19</v>
      </c>
      <c r="F4" s="25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5">
        <v>2025</v>
      </c>
      <c r="E5" s="29" t="s">
        <v>22</v>
      </c>
      <c r="F5" s="26" t="s">
        <v>593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7"/>
      <c r="F6" s="27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15.75" x14ac:dyDescent="0.25">
      <c r="A8" s="13">
        <v>1</v>
      </c>
      <c r="B8" s="18" t="s">
        <v>46</v>
      </c>
      <c r="C8" s="21" t="s">
        <v>47</v>
      </c>
      <c r="D8" s="14" t="s">
        <v>31</v>
      </c>
      <c r="E8" s="25" t="s">
        <v>44</v>
      </c>
      <c r="F8" s="21" t="s">
        <v>48</v>
      </c>
      <c r="G8" s="11" t="s">
        <v>28</v>
      </c>
      <c r="H8" s="15">
        <v>45597</v>
      </c>
      <c r="I8" s="15">
        <v>46022</v>
      </c>
      <c r="J8" s="16">
        <v>5000</v>
      </c>
      <c r="K8" s="16"/>
      <c r="L8" s="16"/>
      <c r="M8" s="16"/>
      <c r="N8" s="16"/>
      <c r="O8" s="16">
        <f t="shared" ref="O8:O19" si="0">J8-N8</f>
        <v>5000</v>
      </c>
    </row>
    <row r="9" spans="1:15" ht="30" x14ac:dyDescent="0.25">
      <c r="A9" s="13">
        <v>2</v>
      </c>
      <c r="B9" s="11" t="s">
        <v>23</v>
      </c>
      <c r="C9" s="25" t="s">
        <v>24</v>
      </c>
      <c r="D9" s="14" t="s">
        <v>25</v>
      </c>
      <c r="E9" s="25" t="s">
        <v>26</v>
      </c>
      <c r="F9" s="25" t="s">
        <v>27</v>
      </c>
      <c r="G9" s="11" t="s">
        <v>28</v>
      </c>
      <c r="H9" s="17">
        <v>44986</v>
      </c>
      <c r="I9" s="15">
        <v>46022</v>
      </c>
      <c r="J9" s="53">
        <v>10000</v>
      </c>
      <c r="K9" s="11"/>
      <c r="L9" s="11"/>
      <c r="M9" s="16"/>
      <c r="N9" s="11"/>
      <c r="O9" s="16">
        <f t="shared" si="0"/>
        <v>10000</v>
      </c>
    </row>
    <row r="10" spans="1:15" ht="15.75" x14ac:dyDescent="0.25">
      <c r="A10" s="13">
        <v>3</v>
      </c>
      <c r="B10" s="11" t="s">
        <v>574</v>
      </c>
      <c r="C10" s="25" t="s">
        <v>575</v>
      </c>
      <c r="D10" s="14" t="s">
        <v>31</v>
      </c>
      <c r="E10" s="25" t="s">
        <v>576</v>
      </c>
      <c r="F10" s="25" t="s">
        <v>5</v>
      </c>
      <c r="G10" s="11" t="s">
        <v>28</v>
      </c>
      <c r="H10" s="15">
        <v>45778</v>
      </c>
      <c r="I10" s="15">
        <v>46022</v>
      </c>
      <c r="J10" s="20">
        <v>5000</v>
      </c>
      <c r="K10" s="16"/>
      <c r="L10" s="11"/>
      <c r="M10" s="16">
        <f>J10*$K$10</f>
        <v>0</v>
      </c>
      <c r="N10" s="16"/>
      <c r="O10" s="16">
        <f t="shared" si="0"/>
        <v>5000</v>
      </c>
    </row>
    <row r="11" spans="1:15" ht="15.75" x14ac:dyDescent="0.25">
      <c r="A11" s="13">
        <v>4</v>
      </c>
      <c r="B11" s="11" t="s">
        <v>29</v>
      </c>
      <c r="C11" s="25" t="s">
        <v>30</v>
      </c>
      <c r="D11" s="14" t="s">
        <v>31</v>
      </c>
      <c r="E11" s="25" t="s">
        <v>32</v>
      </c>
      <c r="F11" s="25" t="s">
        <v>33</v>
      </c>
      <c r="G11" s="11" t="s">
        <v>28</v>
      </c>
      <c r="H11" s="17">
        <v>45444</v>
      </c>
      <c r="I11" s="15">
        <v>46022</v>
      </c>
      <c r="J11" s="16">
        <v>5500</v>
      </c>
      <c r="K11" s="11"/>
      <c r="L11" s="11"/>
      <c r="M11" s="16"/>
      <c r="N11" s="11"/>
      <c r="O11" s="16">
        <f t="shared" si="0"/>
        <v>5500</v>
      </c>
    </row>
    <row r="12" spans="1:15" ht="15.75" x14ac:dyDescent="0.25">
      <c r="A12" s="13">
        <v>5</v>
      </c>
      <c r="B12" s="11" t="s">
        <v>34</v>
      </c>
      <c r="C12" s="25" t="s">
        <v>35</v>
      </c>
      <c r="D12" s="14" t="s">
        <v>25</v>
      </c>
      <c r="E12" s="25" t="s">
        <v>36</v>
      </c>
      <c r="F12" s="25" t="s">
        <v>37</v>
      </c>
      <c r="G12" s="11" t="s">
        <v>28</v>
      </c>
      <c r="H12" s="17">
        <v>42374</v>
      </c>
      <c r="I12" s="15">
        <v>46022</v>
      </c>
      <c r="J12" s="16">
        <v>5000</v>
      </c>
      <c r="K12" s="11">
        <f>J12*$K$6</f>
        <v>143.5</v>
      </c>
      <c r="L12" s="11"/>
      <c r="M12" s="16">
        <f>J12*$M$6</f>
        <v>152</v>
      </c>
      <c r="N12" s="11">
        <f>K12+L12+M12</f>
        <v>295.5</v>
      </c>
      <c r="O12" s="16">
        <f t="shared" si="0"/>
        <v>4704.5</v>
      </c>
    </row>
    <row r="13" spans="1:15" ht="15.75" x14ac:dyDescent="0.25">
      <c r="A13" s="13">
        <v>6</v>
      </c>
      <c r="B13" s="11" t="s">
        <v>38</v>
      </c>
      <c r="C13" s="25" t="s">
        <v>39</v>
      </c>
      <c r="D13" s="14" t="s">
        <v>31</v>
      </c>
      <c r="E13" s="25" t="s">
        <v>40</v>
      </c>
      <c r="F13" s="25" t="s">
        <v>41</v>
      </c>
      <c r="G13" s="11" t="s">
        <v>28</v>
      </c>
      <c r="H13" s="17">
        <v>44199</v>
      </c>
      <c r="I13" s="15">
        <v>46022</v>
      </c>
      <c r="J13" s="16">
        <v>10000</v>
      </c>
      <c r="K13" s="11"/>
      <c r="L13" s="11"/>
      <c r="M13" s="16">
        <f>J13*$K$10</f>
        <v>0</v>
      </c>
      <c r="N13" s="11"/>
      <c r="O13" s="16">
        <f t="shared" si="0"/>
        <v>10000</v>
      </c>
    </row>
    <row r="14" spans="1:15" ht="15.75" x14ac:dyDescent="0.25">
      <c r="A14" s="13">
        <v>7</v>
      </c>
      <c r="B14" s="11" t="s">
        <v>42</v>
      </c>
      <c r="C14" s="25" t="s">
        <v>43</v>
      </c>
      <c r="D14" s="14" t="s">
        <v>31</v>
      </c>
      <c r="E14" s="25" t="s">
        <v>44</v>
      </c>
      <c r="F14" s="25" t="s">
        <v>45</v>
      </c>
      <c r="G14" s="11" t="s">
        <v>28</v>
      </c>
      <c r="H14" s="15">
        <v>45108</v>
      </c>
      <c r="I14" s="15">
        <v>46022</v>
      </c>
      <c r="J14" s="16">
        <v>10000</v>
      </c>
      <c r="K14" s="16"/>
      <c r="L14" s="16"/>
      <c r="M14" s="16">
        <f>J14*$K$10</f>
        <v>0</v>
      </c>
      <c r="N14" s="16"/>
      <c r="O14" s="16">
        <f t="shared" si="0"/>
        <v>10000</v>
      </c>
    </row>
    <row r="15" spans="1:15" ht="15.75" x14ac:dyDescent="0.25">
      <c r="A15" s="13">
        <v>8</v>
      </c>
      <c r="B15" s="11" t="s">
        <v>49</v>
      </c>
      <c r="C15" s="25" t="s">
        <v>50</v>
      </c>
      <c r="D15" s="14" t="s">
        <v>31</v>
      </c>
      <c r="E15" s="25" t="s">
        <v>44</v>
      </c>
      <c r="F15" s="25" t="s">
        <v>51</v>
      </c>
      <c r="G15" s="11" t="s">
        <v>28</v>
      </c>
      <c r="H15" s="15">
        <v>44927</v>
      </c>
      <c r="I15" s="15">
        <v>46022</v>
      </c>
      <c r="J15" s="16">
        <v>5000</v>
      </c>
      <c r="K15" s="16"/>
      <c r="L15" s="16"/>
      <c r="M15" s="16">
        <f>J15*$K$10</f>
        <v>0</v>
      </c>
      <c r="N15" s="16"/>
      <c r="O15" s="16">
        <f t="shared" si="0"/>
        <v>5000</v>
      </c>
    </row>
    <row r="16" spans="1:15" ht="15.75" x14ac:dyDescent="0.25">
      <c r="A16" s="13">
        <v>9</v>
      </c>
      <c r="B16" s="11" t="s">
        <v>52</v>
      </c>
      <c r="C16" s="25" t="s">
        <v>53</v>
      </c>
      <c r="D16" s="14" t="s">
        <v>25</v>
      </c>
      <c r="E16" s="25" t="s">
        <v>54</v>
      </c>
      <c r="F16" s="25" t="s">
        <v>55</v>
      </c>
      <c r="G16" s="11" t="s">
        <v>28</v>
      </c>
      <c r="H16" s="17">
        <v>44256</v>
      </c>
      <c r="I16" s="15">
        <v>46022</v>
      </c>
      <c r="J16" s="16">
        <v>12000</v>
      </c>
      <c r="K16" s="16"/>
      <c r="L16" s="16"/>
      <c r="M16" s="16">
        <f>J16*$K$10</f>
        <v>0</v>
      </c>
      <c r="N16" s="16"/>
      <c r="O16" s="16">
        <f t="shared" si="0"/>
        <v>12000</v>
      </c>
    </row>
    <row r="17" spans="1:15" ht="15.75" x14ac:dyDescent="0.25">
      <c r="A17" s="13">
        <v>10</v>
      </c>
      <c r="B17" s="18" t="s">
        <v>582</v>
      </c>
      <c r="C17" s="25" t="s">
        <v>583</v>
      </c>
      <c r="D17" s="14" t="s">
        <v>25</v>
      </c>
      <c r="E17" s="21" t="s">
        <v>36</v>
      </c>
      <c r="F17" s="25" t="s">
        <v>197</v>
      </c>
      <c r="G17" s="11" t="s">
        <v>28</v>
      </c>
      <c r="H17" s="17">
        <v>45870</v>
      </c>
      <c r="I17" s="15">
        <v>46022</v>
      </c>
      <c r="J17" s="16">
        <v>8000</v>
      </c>
      <c r="K17" s="11"/>
      <c r="L17" s="11"/>
      <c r="M17" s="16">
        <f>J17*$K$10</f>
        <v>0</v>
      </c>
      <c r="N17" s="11"/>
      <c r="O17" s="16">
        <f t="shared" si="0"/>
        <v>8000</v>
      </c>
    </row>
    <row r="18" spans="1:15" ht="15.75" x14ac:dyDescent="0.25">
      <c r="A18" s="13">
        <v>11</v>
      </c>
      <c r="B18" s="11" t="s">
        <v>56</v>
      </c>
      <c r="C18" s="25" t="s">
        <v>57</v>
      </c>
      <c r="D18" s="14" t="s">
        <v>25</v>
      </c>
      <c r="E18" s="25" t="s">
        <v>58</v>
      </c>
      <c r="F18" s="25" t="s">
        <v>59</v>
      </c>
      <c r="G18" s="11" t="s">
        <v>28</v>
      </c>
      <c r="H18" s="17">
        <v>42374</v>
      </c>
      <c r="I18" s="15">
        <v>46022</v>
      </c>
      <c r="J18" s="16">
        <v>10000</v>
      </c>
      <c r="K18" s="16">
        <f>J18*$K$6</f>
        <v>287</v>
      </c>
      <c r="L18" s="16"/>
      <c r="M18" s="16">
        <f>J18*$M$6</f>
        <v>304</v>
      </c>
      <c r="N18" s="16">
        <f>K18+L18+M18</f>
        <v>591</v>
      </c>
      <c r="O18" s="16">
        <f t="shared" si="0"/>
        <v>9409</v>
      </c>
    </row>
    <row r="19" spans="1:15" ht="15.75" x14ac:dyDescent="0.25">
      <c r="A19" s="13">
        <v>12</v>
      </c>
      <c r="B19" s="11" t="s">
        <v>60</v>
      </c>
      <c r="C19" s="25" t="s">
        <v>61</v>
      </c>
      <c r="D19" s="14" t="s">
        <v>31</v>
      </c>
      <c r="E19" s="25" t="s">
        <v>62</v>
      </c>
      <c r="F19" s="25" t="s">
        <v>63</v>
      </c>
      <c r="G19" s="11" t="s">
        <v>28</v>
      </c>
      <c r="H19" s="15">
        <v>45323</v>
      </c>
      <c r="I19" s="15">
        <v>46022</v>
      </c>
      <c r="J19" s="16">
        <v>20000</v>
      </c>
      <c r="K19" s="16">
        <f>J19*$K$6</f>
        <v>574</v>
      </c>
      <c r="L19" s="16"/>
      <c r="M19" s="16">
        <f>J19*$M$6</f>
        <v>608</v>
      </c>
      <c r="N19" s="16">
        <f>K19+L19+M19</f>
        <v>1182</v>
      </c>
      <c r="O19" s="16">
        <f t="shared" si="0"/>
        <v>18818</v>
      </c>
    </row>
    <row r="20" spans="1:15" ht="15.75" x14ac:dyDescent="0.25">
      <c r="A20" s="13">
        <v>13</v>
      </c>
      <c r="B20" s="18" t="s">
        <v>579</v>
      </c>
      <c r="C20" s="21" t="s">
        <v>580</v>
      </c>
      <c r="D20" s="51" t="s">
        <v>31</v>
      </c>
      <c r="E20" s="21" t="s">
        <v>260</v>
      </c>
      <c r="F20" s="21" t="s">
        <v>33</v>
      </c>
      <c r="G20" s="11" t="s">
        <v>28</v>
      </c>
      <c r="H20" s="15">
        <v>45663</v>
      </c>
      <c r="I20" s="15">
        <v>46022</v>
      </c>
      <c r="J20" s="16">
        <v>10000</v>
      </c>
      <c r="K20" s="18"/>
      <c r="L20" s="18"/>
      <c r="M20" s="18"/>
      <c r="N20" s="18"/>
      <c r="O20" s="16">
        <v>10000</v>
      </c>
    </row>
    <row r="21" spans="1:15" ht="15.75" x14ac:dyDescent="0.25">
      <c r="A21" s="13">
        <v>14</v>
      </c>
      <c r="B21" s="18" t="s">
        <v>79</v>
      </c>
      <c r="C21" s="21" t="s">
        <v>80</v>
      </c>
      <c r="D21" s="14" t="s">
        <v>25</v>
      </c>
      <c r="E21" s="21" t="s">
        <v>44</v>
      </c>
      <c r="F21" s="21" t="s">
        <v>81</v>
      </c>
      <c r="G21" s="11" t="s">
        <v>28</v>
      </c>
      <c r="H21" s="19">
        <v>45566</v>
      </c>
      <c r="I21" s="15">
        <v>46022</v>
      </c>
      <c r="J21" s="16">
        <v>10000</v>
      </c>
      <c r="K21" s="16"/>
      <c r="L21" s="16"/>
      <c r="M21" s="16">
        <f>J21*$K$10</f>
        <v>0</v>
      </c>
      <c r="N21" s="16"/>
      <c r="O21" s="16">
        <f t="shared" ref="O21:O57" si="1">J21-N21</f>
        <v>10000</v>
      </c>
    </row>
    <row r="22" spans="1:15" ht="15.75" x14ac:dyDescent="0.25">
      <c r="A22" s="13">
        <v>15</v>
      </c>
      <c r="B22" s="11" t="s">
        <v>588</v>
      </c>
      <c r="C22" s="25" t="s">
        <v>586</v>
      </c>
      <c r="D22" s="14" t="s">
        <v>25</v>
      </c>
      <c r="E22" s="50" t="s">
        <v>587</v>
      </c>
      <c r="F22" s="50" t="s">
        <v>587</v>
      </c>
      <c r="G22" s="11" t="s">
        <v>28</v>
      </c>
      <c r="H22" s="17">
        <v>45870</v>
      </c>
      <c r="I22" s="15">
        <v>46022</v>
      </c>
      <c r="J22" s="52">
        <v>10000</v>
      </c>
      <c r="K22" s="11"/>
      <c r="L22" s="11"/>
      <c r="M22" s="16"/>
      <c r="N22" s="11"/>
      <c r="O22" s="16">
        <f t="shared" si="1"/>
        <v>10000</v>
      </c>
    </row>
    <row r="23" spans="1:15" ht="15.75" x14ac:dyDescent="0.25">
      <c r="A23" s="13">
        <v>16</v>
      </c>
      <c r="B23" s="11" t="s">
        <v>64</v>
      </c>
      <c r="C23" s="25" t="s">
        <v>65</v>
      </c>
      <c r="D23" s="14" t="s">
        <v>25</v>
      </c>
      <c r="E23" s="25" t="s">
        <v>54</v>
      </c>
      <c r="F23" s="25" t="s">
        <v>45</v>
      </c>
      <c r="G23" s="11" t="s">
        <v>28</v>
      </c>
      <c r="H23" s="17">
        <v>44264</v>
      </c>
      <c r="I23" s="15">
        <v>46022</v>
      </c>
      <c r="J23" s="16">
        <v>15000</v>
      </c>
      <c r="K23" s="16">
        <f>J23*$K$6</f>
        <v>430.5</v>
      </c>
      <c r="L23" s="16"/>
      <c r="M23" s="16">
        <f>J23*$M$6</f>
        <v>456</v>
      </c>
      <c r="N23" s="16">
        <f>K23+L23+M23</f>
        <v>886.5</v>
      </c>
      <c r="O23" s="16">
        <f t="shared" si="1"/>
        <v>14113.5</v>
      </c>
    </row>
    <row r="24" spans="1:15" ht="15.75" x14ac:dyDescent="0.25">
      <c r="A24" s="13">
        <v>17</v>
      </c>
      <c r="B24" s="11" t="s">
        <v>590</v>
      </c>
      <c r="C24" s="25" t="s">
        <v>591</v>
      </c>
      <c r="D24" s="14" t="s">
        <v>25</v>
      </c>
      <c r="E24" s="25" t="s">
        <v>36</v>
      </c>
      <c r="F24" s="25" t="s">
        <v>403</v>
      </c>
      <c r="G24" s="11" t="s">
        <v>28</v>
      </c>
      <c r="H24" s="17">
        <v>45901</v>
      </c>
      <c r="I24" s="15">
        <v>46022</v>
      </c>
      <c r="J24" s="16">
        <v>8000</v>
      </c>
      <c r="K24" s="16"/>
      <c r="L24" s="11"/>
      <c r="M24" s="16"/>
      <c r="N24" s="16">
        <f>K24+L24+M24</f>
        <v>0</v>
      </c>
      <c r="O24" s="16">
        <f t="shared" si="1"/>
        <v>8000</v>
      </c>
    </row>
    <row r="25" spans="1:15" ht="30" x14ac:dyDescent="0.25">
      <c r="A25" s="13">
        <v>18</v>
      </c>
      <c r="B25" s="11" t="s">
        <v>592</v>
      </c>
      <c r="C25" s="25" t="s">
        <v>589</v>
      </c>
      <c r="D25" s="14" t="s">
        <v>25</v>
      </c>
      <c r="E25" s="25" t="s">
        <v>36</v>
      </c>
      <c r="F25" s="25" t="s">
        <v>292</v>
      </c>
      <c r="G25" s="11" t="s">
        <v>28</v>
      </c>
      <c r="H25" s="19">
        <v>45901</v>
      </c>
      <c r="I25" s="15">
        <v>46022</v>
      </c>
      <c r="J25" s="16">
        <v>5000</v>
      </c>
      <c r="K25" s="16"/>
      <c r="L25" s="11"/>
      <c r="M25" s="16"/>
      <c r="N25" s="16">
        <f>K25+L25+M25</f>
        <v>0</v>
      </c>
      <c r="O25" s="16">
        <f t="shared" si="1"/>
        <v>5000</v>
      </c>
    </row>
    <row r="26" spans="1:15" ht="15.75" x14ac:dyDescent="0.25">
      <c r="A26" s="13">
        <v>19</v>
      </c>
      <c r="B26" s="11" t="s">
        <v>93</v>
      </c>
      <c r="C26" s="25" t="s">
        <v>94</v>
      </c>
      <c r="D26" s="14" t="s">
        <v>31</v>
      </c>
      <c r="E26" s="25" t="s">
        <v>44</v>
      </c>
      <c r="F26" s="21" t="s">
        <v>95</v>
      </c>
      <c r="G26" s="11" t="s">
        <v>28</v>
      </c>
      <c r="H26" s="17">
        <v>45674</v>
      </c>
      <c r="I26" s="15">
        <v>46022</v>
      </c>
      <c r="J26" s="16">
        <v>5000</v>
      </c>
      <c r="K26" s="16"/>
      <c r="L26" s="11"/>
      <c r="M26" s="16">
        <f t="shared" ref="M26:M33" si="2">J26*$K$10</f>
        <v>0</v>
      </c>
      <c r="N26" s="16"/>
      <c r="O26" s="16">
        <f t="shared" si="1"/>
        <v>5000</v>
      </c>
    </row>
    <row r="27" spans="1:15" ht="15.75" x14ac:dyDescent="0.25">
      <c r="A27" s="13">
        <v>20</v>
      </c>
      <c r="B27" s="11" t="s">
        <v>69</v>
      </c>
      <c r="C27" s="25" t="s">
        <v>70</v>
      </c>
      <c r="D27" s="14" t="s">
        <v>25</v>
      </c>
      <c r="E27" s="25" t="s">
        <v>36</v>
      </c>
      <c r="F27" s="25" t="s">
        <v>71</v>
      </c>
      <c r="G27" s="11" t="s">
        <v>28</v>
      </c>
      <c r="H27" s="19">
        <v>44564</v>
      </c>
      <c r="I27" s="15">
        <v>46022</v>
      </c>
      <c r="J27" s="16">
        <v>5000</v>
      </c>
      <c r="K27" s="16"/>
      <c r="L27" s="16"/>
      <c r="M27" s="16">
        <f t="shared" si="2"/>
        <v>0</v>
      </c>
      <c r="N27" s="16"/>
      <c r="O27" s="16">
        <f t="shared" si="1"/>
        <v>5000</v>
      </c>
    </row>
    <row r="28" spans="1:15" ht="15.75" x14ac:dyDescent="0.25">
      <c r="A28" s="13">
        <v>21</v>
      </c>
      <c r="B28" s="11" t="s">
        <v>72</v>
      </c>
      <c r="C28" s="25" t="s">
        <v>73</v>
      </c>
      <c r="D28" s="14" t="s">
        <v>31</v>
      </c>
      <c r="E28" s="25" t="s">
        <v>44</v>
      </c>
      <c r="F28" s="25" t="s">
        <v>74</v>
      </c>
      <c r="G28" s="11" t="s">
        <v>28</v>
      </c>
      <c r="H28" s="15">
        <v>44986</v>
      </c>
      <c r="I28" s="15">
        <v>46022</v>
      </c>
      <c r="J28" s="16">
        <v>5000</v>
      </c>
      <c r="K28" s="16"/>
      <c r="L28" s="16"/>
      <c r="M28" s="16">
        <f t="shared" si="2"/>
        <v>0</v>
      </c>
      <c r="N28" s="16"/>
      <c r="O28" s="16">
        <f t="shared" si="1"/>
        <v>5000</v>
      </c>
    </row>
    <row r="29" spans="1:15" ht="15.75" x14ac:dyDescent="0.25">
      <c r="A29" s="13">
        <v>22</v>
      </c>
      <c r="B29" s="11" t="s">
        <v>75</v>
      </c>
      <c r="C29" s="25" t="s">
        <v>76</v>
      </c>
      <c r="D29" s="14" t="s">
        <v>25</v>
      </c>
      <c r="E29" s="25" t="s">
        <v>77</v>
      </c>
      <c r="F29" s="25" t="s">
        <v>78</v>
      </c>
      <c r="G29" s="11" t="s">
        <v>28</v>
      </c>
      <c r="H29" s="15">
        <v>45364</v>
      </c>
      <c r="I29" s="15">
        <v>46022</v>
      </c>
      <c r="J29" s="16">
        <v>10000</v>
      </c>
      <c r="K29" s="16"/>
      <c r="L29" s="16"/>
      <c r="M29" s="16">
        <f t="shared" si="2"/>
        <v>0</v>
      </c>
      <c r="N29" s="16"/>
      <c r="O29" s="16">
        <f t="shared" si="1"/>
        <v>10000</v>
      </c>
    </row>
    <row r="30" spans="1:15" ht="15.75" x14ac:dyDescent="0.25">
      <c r="A30" s="13">
        <v>23</v>
      </c>
      <c r="B30" s="11" t="s">
        <v>82</v>
      </c>
      <c r="C30" s="25" t="s">
        <v>83</v>
      </c>
      <c r="D30" s="14" t="s">
        <v>25</v>
      </c>
      <c r="E30" s="25" t="s">
        <v>36</v>
      </c>
      <c r="F30" s="25" t="s">
        <v>84</v>
      </c>
      <c r="G30" s="11" t="s">
        <v>28</v>
      </c>
      <c r="H30" s="19">
        <v>44621</v>
      </c>
      <c r="I30" s="15">
        <v>46022</v>
      </c>
      <c r="J30" s="16">
        <v>5000</v>
      </c>
      <c r="K30" s="11"/>
      <c r="L30" s="11"/>
      <c r="M30" s="16">
        <f t="shared" si="2"/>
        <v>0</v>
      </c>
      <c r="N30" s="11"/>
      <c r="O30" s="16">
        <f t="shared" si="1"/>
        <v>5000</v>
      </c>
    </row>
    <row r="31" spans="1:15" ht="15.75" x14ac:dyDescent="0.25">
      <c r="A31" s="13">
        <v>24</v>
      </c>
      <c r="B31" s="11" t="s">
        <v>85</v>
      </c>
      <c r="C31" s="25" t="s">
        <v>86</v>
      </c>
      <c r="D31" s="14" t="s">
        <v>31</v>
      </c>
      <c r="E31" s="25" t="s">
        <v>44</v>
      </c>
      <c r="F31" s="25" t="s">
        <v>87</v>
      </c>
      <c r="G31" s="11" t="s">
        <v>28</v>
      </c>
      <c r="H31" s="19">
        <v>44341</v>
      </c>
      <c r="I31" s="15">
        <v>46022</v>
      </c>
      <c r="J31" s="16">
        <v>5000</v>
      </c>
      <c r="K31" s="11"/>
      <c r="L31" s="11"/>
      <c r="M31" s="16">
        <f t="shared" si="2"/>
        <v>0</v>
      </c>
      <c r="N31" s="11"/>
      <c r="O31" s="16">
        <f t="shared" si="1"/>
        <v>5000</v>
      </c>
    </row>
    <row r="32" spans="1:15" ht="15.75" x14ac:dyDescent="0.25">
      <c r="A32" s="13">
        <v>25</v>
      </c>
      <c r="B32" s="11" t="s">
        <v>88</v>
      </c>
      <c r="C32" s="25" t="s">
        <v>89</v>
      </c>
      <c r="D32" s="14" t="s">
        <v>25</v>
      </c>
      <c r="E32" s="25" t="s">
        <v>90</v>
      </c>
      <c r="F32" s="25" t="s">
        <v>91</v>
      </c>
      <c r="G32" s="11" t="s">
        <v>28</v>
      </c>
      <c r="H32" s="19">
        <v>44564</v>
      </c>
      <c r="I32" s="15">
        <v>46022</v>
      </c>
      <c r="J32" s="16">
        <v>10000</v>
      </c>
      <c r="K32" s="11"/>
      <c r="L32" s="11"/>
      <c r="M32" s="16">
        <f t="shared" si="2"/>
        <v>0</v>
      </c>
      <c r="N32" s="11"/>
      <c r="O32" s="16">
        <f t="shared" si="1"/>
        <v>10000</v>
      </c>
    </row>
    <row r="33" spans="1:15" ht="15.75" x14ac:dyDescent="0.25">
      <c r="A33" s="13">
        <v>26</v>
      </c>
      <c r="B33" s="11" t="s">
        <v>96</v>
      </c>
      <c r="C33" s="25" t="s">
        <v>97</v>
      </c>
      <c r="D33" s="14" t="s">
        <v>31</v>
      </c>
      <c r="E33" s="25" t="s">
        <v>32</v>
      </c>
      <c r="F33" s="25" t="s">
        <v>98</v>
      </c>
      <c r="G33" s="11" t="s">
        <v>28</v>
      </c>
      <c r="H33" s="17">
        <v>44652</v>
      </c>
      <c r="I33" s="15">
        <v>46022</v>
      </c>
      <c r="J33" s="16">
        <v>5500</v>
      </c>
      <c r="K33" s="11"/>
      <c r="L33" s="11"/>
      <c r="M33" s="16">
        <f t="shared" si="2"/>
        <v>0</v>
      </c>
      <c r="N33" s="11"/>
      <c r="O33" s="16">
        <f t="shared" si="1"/>
        <v>5500</v>
      </c>
    </row>
    <row r="34" spans="1:15" ht="15.75" x14ac:dyDescent="0.25">
      <c r="A34" s="13">
        <v>27</v>
      </c>
      <c r="B34" s="11" t="s">
        <v>99</v>
      </c>
      <c r="C34" s="25" t="s">
        <v>100</v>
      </c>
      <c r="D34" s="14" t="s">
        <v>25</v>
      </c>
      <c r="E34" s="25" t="s">
        <v>36</v>
      </c>
      <c r="F34" s="25" t="s">
        <v>101</v>
      </c>
      <c r="G34" s="11" t="s">
        <v>28</v>
      </c>
      <c r="H34" s="19">
        <v>44704</v>
      </c>
      <c r="I34" s="15">
        <v>46022</v>
      </c>
      <c r="J34" s="16">
        <v>5000</v>
      </c>
      <c r="K34" s="16"/>
      <c r="L34" s="11"/>
      <c r="M34" s="16"/>
      <c r="N34" s="16"/>
      <c r="O34" s="16">
        <f t="shared" si="1"/>
        <v>5000</v>
      </c>
    </row>
    <row r="35" spans="1:15" ht="15.75" x14ac:dyDescent="0.25">
      <c r="A35" s="13">
        <v>28</v>
      </c>
      <c r="B35" s="11" t="s">
        <v>102</v>
      </c>
      <c r="C35" s="25" t="s">
        <v>103</v>
      </c>
      <c r="D35" s="14" t="s">
        <v>25</v>
      </c>
      <c r="E35" s="25" t="s">
        <v>36</v>
      </c>
      <c r="F35" s="25" t="s">
        <v>104</v>
      </c>
      <c r="G35" s="11" t="s">
        <v>28</v>
      </c>
      <c r="H35" s="15">
        <v>45170</v>
      </c>
      <c r="I35" s="15">
        <v>46022</v>
      </c>
      <c r="J35" s="16">
        <v>5000</v>
      </c>
      <c r="K35" s="11"/>
      <c r="L35" s="11"/>
      <c r="M35" s="16">
        <f>J35*$K$10</f>
        <v>0</v>
      </c>
      <c r="N35" s="16"/>
      <c r="O35" s="16">
        <f t="shared" si="1"/>
        <v>5000</v>
      </c>
    </row>
    <row r="36" spans="1:15" ht="15.75" x14ac:dyDescent="0.25">
      <c r="A36" s="13">
        <v>29</v>
      </c>
      <c r="B36" s="11" t="s">
        <v>105</v>
      </c>
      <c r="C36" s="25" t="s">
        <v>106</v>
      </c>
      <c r="D36" s="14" t="s">
        <v>25</v>
      </c>
      <c r="E36" s="25" t="s">
        <v>36</v>
      </c>
      <c r="F36" s="25" t="s">
        <v>107</v>
      </c>
      <c r="G36" s="11" t="s">
        <v>28</v>
      </c>
      <c r="H36" s="17">
        <v>44682</v>
      </c>
      <c r="I36" s="15">
        <v>46022</v>
      </c>
      <c r="J36" s="16">
        <v>5000</v>
      </c>
      <c r="K36" s="16"/>
      <c r="L36" s="11"/>
      <c r="M36" s="16"/>
      <c r="N36" s="16"/>
      <c r="O36" s="16">
        <f t="shared" si="1"/>
        <v>5000</v>
      </c>
    </row>
    <row r="37" spans="1:15" ht="15.75" x14ac:dyDescent="0.25">
      <c r="A37" s="13">
        <v>30</v>
      </c>
      <c r="B37" s="11" t="s">
        <v>108</v>
      </c>
      <c r="C37" s="25" t="s">
        <v>109</v>
      </c>
      <c r="D37" s="14" t="s">
        <v>31</v>
      </c>
      <c r="E37" s="25" t="s">
        <v>36</v>
      </c>
      <c r="F37" s="25" t="s">
        <v>110</v>
      </c>
      <c r="G37" s="11" t="s">
        <v>28</v>
      </c>
      <c r="H37" s="17">
        <v>44805</v>
      </c>
      <c r="I37" s="15">
        <v>46022</v>
      </c>
      <c r="J37" s="16">
        <v>5000</v>
      </c>
      <c r="K37" s="11"/>
      <c r="L37" s="11"/>
      <c r="M37" s="16">
        <f>J37*$K$10</f>
        <v>0</v>
      </c>
      <c r="N37" s="11"/>
      <c r="O37" s="16">
        <f t="shared" si="1"/>
        <v>5000</v>
      </c>
    </row>
    <row r="38" spans="1:15" ht="15.75" x14ac:dyDescent="0.25">
      <c r="A38" s="13">
        <v>31</v>
      </c>
      <c r="B38" s="11" t="s">
        <v>111</v>
      </c>
      <c r="C38" s="25" t="s">
        <v>112</v>
      </c>
      <c r="D38" s="14" t="s">
        <v>31</v>
      </c>
      <c r="E38" s="25" t="s">
        <v>113</v>
      </c>
      <c r="F38" s="25" t="s">
        <v>33</v>
      </c>
      <c r="G38" s="11" t="s">
        <v>28</v>
      </c>
      <c r="H38" s="17">
        <v>44201</v>
      </c>
      <c r="I38" s="15">
        <v>46022</v>
      </c>
      <c r="J38" s="16">
        <v>5000</v>
      </c>
      <c r="K38" s="11"/>
      <c r="L38" s="11"/>
      <c r="M38" s="16">
        <f>J38*$K$10</f>
        <v>0</v>
      </c>
      <c r="N38" s="11"/>
      <c r="O38" s="16">
        <f t="shared" si="1"/>
        <v>5000</v>
      </c>
    </row>
    <row r="39" spans="1:15" ht="15.75" x14ac:dyDescent="0.25">
      <c r="A39" s="13">
        <v>32</v>
      </c>
      <c r="B39" s="11" t="s">
        <v>111</v>
      </c>
      <c r="C39" s="25" t="s">
        <v>114</v>
      </c>
      <c r="D39" s="14" t="s">
        <v>31</v>
      </c>
      <c r="E39" s="25" t="s">
        <v>44</v>
      </c>
      <c r="F39" s="25" t="s">
        <v>115</v>
      </c>
      <c r="G39" s="11" t="s">
        <v>28</v>
      </c>
      <c r="H39" s="15">
        <v>44652</v>
      </c>
      <c r="I39" s="15">
        <v>46022</v>
      </c>
      <c r="J39" s="16">
        <v>10000</v>
      </c>
      <c r="K39" s="11"/>
      <c r="L39" s="11"/>
      <c r="M39" s="16">
        <f>J39*$K$10</f>
        <v>0</v>
      </c>
      <c r="N39" s="11"/>
      <c r="O39" s="16">
        <f t="shared" si="1"/>
        <v>10000</v>
      </c>
    </row>
    <row r="40" spans="1:15" ht="15.75" x14ac:dyDescent="0.25">
      <c r="A40" s="13">
        <v>33</v>
      </c>
      <c r="B40" s="11" t="s">
        <v>116</v>
      </c>
      <c r="C40" s="25" t="s">
        <v>117</v>
      </c>
      <c r="D40" s="14" t="s">
        <v>31</v>
      </c>
      <c r="E40" s="25" t="s">
        <v>118</v>
      </c>
      <c r="F40" s="25" t="s">
        <v>119</v>
      </c>
      <c r="G40" s="11" t="s">
        <v>28</v>
      </c>
      <c r="H40" s="17">
        <v>44321</v>
      </c>
      <c r="I40" s="15">
        <v>46022</v>
      </c>
      <c r="J40" s="16">
        <v>10000</v>
      </c>
      <c r="K40" s="11"/>
      <c r="L40" s="11"/>
      <c r="M40" s="16">
        <f>J40*$K$10</f>
        <v>0</v>
      </c>
      <c r="N40" s="11"/>
      <c r="O40" s="16">
        <f t="shared" si="1"/>
        <v>10000</v>
      </c>
    </row>
    <row r="41" spans="1:15" ht="15.75" x14ac:dyDescent="0.25">
      <c r="A41" s="13">
        <v>34</v>
      </c>
      <c r="B41" s="11" t="s">
        <v>120</v>
      </c>
      <c r="C41" s="25" t="s">
        <v>121</v>
      </c>
      <c r="D41" s="14" t="s">
        <v>31</v>
      </c>
      <c r="E41" s="25" t="s">
        <v>44</v>
      </c>
      <c r="F41" s="25" t="s">
        <v>122</v>
      </c>
      <c r="G41" s="11" t="s">
        <v>28</v>
      </c>
      <c r="H41" s="17">
        <v>44313</v>
      </c>
      <c r="I41" s="15">
        <v>46022</v>
      </c>
      <c r="J41" s="16">
        <v>5000</v>
      </c>
      <c r="K41" s="11"/>
      <c r="L41" s="11"/>
      <c r="M41" s="16">
        <f>J41*$K$10</f>
        <v>0</v>
      </c>
      <c r="N41" s="11"/>
      <c r="O41" s="16">
        <f t="shared" si="1"/>
        <v>5000</v>
      </c>
    </row>
    <row r="42" spans="1:15" ht="15.75" x14ac:dyDescent="0.25">
      <c r="A42" s="13">
        <v>35</v>
      </c>
      <c r="B42" s="11" t="s">
        <v>123</v>
      </c>
      <c r="C42" s="25" t="s">
        <v>124</v>
      </c>
      <c r="D42" s="14" t="s">
        <v>31</v>
      </c>
      <c r="E42" s="25" t="s">
        <v>44</v>
      </c>
      <c r="F42" s="25" t="s">
        <v>125</v>
      </c>
      <c r="G42" s="11" t="s">
        <v>28</v>
      </c>
      <c r="H42" s="19">
        <v>44285</v>
      </c>
      <c r="I42" s="15">
        <v>46022</v>
      </c>
      <c r="J42" s="16">
        <v>5000</v>
      </c>
      <c r="K42" s="16"/>
      <c r="L42" s="11"/>
      <c r="M42" s="16"/>
      <c r="N42" s="16"/>
      <c r="O42" s="16">
        <f t="shared" si="1"/>
        <v>5000</v>
      </c>
    </row>
    <row r="43" spans="1:15" ht="15.75" x14ac:dyDescent="0.25">
      <c r="A43" s="13">
        <v>36</v>
      </c>
      <c r="B43" s="11" t="s">
        <v>126</v>
      </c>
      <c r="C43" s="25" t="s">
        <v>127</v>
      </c>
      <c r="D43" s="14" t="s">
        <v>31</v>
      </c>
      <c r="E43" s="25" t="s">
        <v>118</v>
      </c>
      <c r="F43" s="25" t="s">
        <v>128</v>
      </c>
      <c r="G43" s="11" t="s">
        <v>28</v>
      </c>
      <c r="H43" s="17">
        <v>44317</v>
      </c>
      <c r="I43" s="15">
        <v>46022</v>
      </c>
      <c r="J43" s="16">
        <v>5300</v>
      </c>
      <c r="K43" s="11"/>
      <c r="L43" s="11"/>
      <c r="M43" s="16">
        <f>J43*$K$10</f>
        <v>0</v>
      </c>
      <c r="N43" s="11"/>
      <c r="O43" s="16">
        <f t="shared" si="1"/>
        <v>5300</v>
      </c>
    </row>
    <row r="44" spans="1:15" ht="15.75" x14ac:dyDescent="0.25">
      <c r="A44" s="13">
        <v>37</v>
      </c>
      <c r="B44" s="11" t="s">
        <v>129</v>
      </c>
      <c r="C44" s="25" t="s">
        <v>130</v>
      </c>
      <c r="D44" s="14" t="s">
        <v>31</v>
      </c>
      <c r="E44" s="25" t="s">
        <v>44</v>
      </c>
      <c r="F44" s="25" t="s">
        <v>131</v>
      </c>
      <c r="G44" s="11" t="s">
        <v>28</v>
      </c>
      <c r="H44" s="15">
        <v>44805</v>
      </c>
      <c r="I44" s="15">
        <v>46022</v>
      </c>
      <c r="J44" s="16">
        <v>5000</v>
      </c>
      <c r="K44" s="11"/>
      <c r="L44" s="11"/>
      <c r="M44" s="16">
        <f>J44*$K$10</f>
        <v>0</v>
      </c>
      <c r="N44" s="11"/>
      <c r="O44" s="16">
        <f t="shared" si="1"/>
        <v>5000</v>
      </c>
    </row>
    <row r="45" spans="1:15" ht="30" x14ac:dyDescent="0.25">
      <c r="A45" s="13">
        <v>38</v>
      </c>
      <c r="B45" s="11" t="s">
        <v>132</v>
      </c>
      <c r="C45" s="25" t="s">
        <v>133</v>
      </c>
      <c r="D45" s="14" t="s">
        <v>31</v>
      </c>
      <c r="E45" s="25" t="s">
        <v>134</v>
      </c>
      <c r="F45" s="25" t="s">
        <v>135</v>
      </c>
      <c r="G45" s="11" t="s">
        <v>28</v>
      </c>
      <c r="H45" s="17">
        <v>44540</v>
      </c>
      <c r="I45" s="15">
        <v>46022</v>
      </c>
      <c r="J45" s="16">
        <v>20000</v>
      </c>
      <c r="K45" s="11"/>
      <c r="L45" s="11"/>
      <c r="M45" s="16">
        <f>J45*$K$10</f>
        <v>0</v>
      </c>
      <c r="N45" s="11"/>
      <c r="O45" s="16">
        <f t="shared" si="1"/>
        <v>20000</v>
      </c>
    </row>
    <row r="46" spans="1:15" ht="15.75" x14ac:dyDescent="0.25">
      <c r="A46" s="13">
        <v>39</v>
      </c>
      <c r="B46" s="11" t="s">
        <v>136</v>
      </c>
      <c r="C46" s="25" t="s">
        <v>137</v>
      </c>
      <c r="D46" s="14" t="s">
        <v>25</v>
      </c>
      <c r="E46" s="25" t="s">
        <v>36</v>
      </c>
      <c r="F46" s="25" t="s">
        <v>138</v>
      </c>
      <c r="G46" s="11" t="s">
        <v>28</v>
      </c>
      <c r="H46" s="19">
        <v>44239</v>
      </c>
      <c r="I46" s="15">
        <v>46022</v>
      </c>
      <c r="J46" s="16">
        <v>5000</v>
      </c>
      <c r="K46" s="11"/>
      <c r="L46" s="11"/>
      <c r="M46" s="16">
        <f>J46*$K$10</f>
        <v>0</v>
      </c>
      <c r="N46" s="11"/>
      <c r="O46" s="16">
        <f t="shared" si="1"/>
        <v>5000</v>
      </c>
    </row>
    <row r="47" spans="1:15" ht="15.75" x14ac:dyDescent="0.25">
      <c r="A47" s="13">
        <v>40</v>
      </c>
      <c r="B47" s="11" t="s">
        <v>139</v>
      </c>
      <c r="C47" s="25" t="s">
        <v>140</v>
      </c>
      <c r="D47" s="14" t="s">
        <v>31</v>
      </c>
      <c r="E47" s="25" t="s">
        <v>44</v>
      </c>
      <c r="F47" s="25" t="s">
        <v>141</v>
      </c>
      <c r="G47" s="11" t="s">
        <v>28</v>
      </c>
      <c r="H47" s="17">
        <v>45444</v>
      </c>
      <c r="I47" s="15">
        <v>46022</v>
      </c>
      <c r="J47" s="16">
        <v>10000</v>
      </c>
      <c r="K47" s="16"/>
      <c r="L47" s="11"/>
      <c r="M47" s="16"/>
      <c r="N47" s="16"/>
      <c r="O47" s="16">
        <f t="shared" si="1"/>
        <v>10000</v>
      </c>
    </row>
    <row r="48" spans="1:15" ht="15.75" x14ac:dyDescent="0.25">
      <c r="A48" s="13">
        <v>41</v>
      </c>
      <c r="B48" s="11" t="s">
        <v>144</v>
      </c>
      <c r="C48" s="25" t="s">
        <v>145</v>
      </c>
      <c r="D48" s="14" t="s">
        <v>25</v>
      </c>
      <c r="E48" s="25" t="s">
        <v>54</v>
      </c>
      <c r="F48" s="25" t="s">
        <v>119</v>
      </c>
      <c r="G48" s="11" t="s">
        <v>28</v>
      </c>
      <c r="H48" s="17">
        <v>44229</v>
      </c>
      <c r="I48" s="15">
        <v>46022</v>
      </c>
      <c r="J48" s="16">
        <v>12000</v>
      </c>
      <c r="K48" s="16">
        <v>344.4</v>
      </c>
      <c r="L48" s="11"/>
      <c r="M48" s="16">
        <v>364.8</v>
      </c>
      <c r="N48" s="16">
        <v>709.2</v>
      </c>
      <c r="O48" s="16">
        <f t="shared" si="1"/>
        <v>11290.8</v>
      </c>
    </row>
    <row r="49" spans="1:15" ht="15.75" x14ac:dyDescent="0.25">
      <c r="A49" s="13">
        <v>42</v>
      </c>
      <c r="B49" s="11" t="s">
        <v>146</v>
      </c>
      <c r="C49" s="25" t="s">
        <v>147</v>
      </c>
      <c r="D49" s="14" t="s">
        <v>25</v>
      </c>
      <c r="E49" s="25" t="s">
        <v>148</v>
      </c>
      <c r="F49" s="27" t="s">
        <v>78</v>
      </c>
      <c r="G49" s="11" t="s">
        <v>28</v>
      </c>
      <c r="H49" s="17">
        <v>45364</v>
      </c>
      <c r="I49" s="15">
        <v>46022</v>
      </c>
      <c r="J49" s="16">
        <v>25000</v>
      </c>
      <c r="K49" s="16">
        <v>717.5</v>
      </c>
      <c r="L49" s="11"/>
      <c r="M49" s="16">
        <v>760</v>
      </c>
      <c r="N49" s="16">
        <v>1477.5</v>
      </c>
      <c r="O49" s="16">
        <f t="shared" si="1"/>
        <v>23522.5</v>
      </c>
    </row>
    <row r="50" spans="1:15" ht="30" x14ac:dyDescent="0.25">
      <c r="A50" s="13">
        <v>43</v>
      </c>
      <c r="B50" s="11" t="s">
        <v>149</v>
      </c>
      <c r="C50" s="25" t="s">
        <v>150</v>
      </c>
      <c r="D50" s="14" t="s">
        <v>31</v>
      </c>
      <c r="E50" s="25" t="s">
        <v>151</v>
      </c>
      <c r="F50" s="25" t="s">
        <v>152</v>
      </c>
      <c r="G50" s="11" t="s">
        <v>28</v>
      </c>
      <c r="H50" s="17">
        <v>45444</v>
      </c>
      <c r="I50" s="15">
        <v>46022</v>
      </c>
      <c r="J50" s="16">
        <v>5000</v>
      </c>
      <c r="K50" s="16"/>
      <c r="L50" s="11"/>
      <c r="M50" s="16"/>
      <c r="N50" s="16">
        <f>K50+L50+M50</f>
        <v>0</v>
      </c>
      <c r="O50" s="16">
        <f t="shared" si="1"/>
        <v>5000</v>
      </c>
    </row>
    <row r="51" spans="1:15" ht="15.75" x14ac:dyDescent="0.25">
      <c r="A51" s="13">
        <v>44</v>
      </c>
      <c r="B51" s="11" t="s">
        <v>157</v>
      </c>
      <c r="C51" s="25" t="s">
        <v>158</v>
      </c>
      <c r="D51" s="14" t="s">
        <v>31</v>
      </c>
      <c r="E51" s="25" t="s">
        <v>44</v>
      </c>
      <c r="F51" s="25" t="s">
        <v>159</v>
      </c>
      <c r="G51" s="11" t="s">
        <v>28</v>
      </c>
      <c r="H51" s="19">
        <v>44564</v>
      </c>
      <c r="I51" s="15">
        <v>46022</v>
      </c>
      <c r="J51" s="16">
        <v>5300</v>
      </c>
      <c r="K51" s="16">
        <v>152.11000000000001</v>
      </c>
      <c r="L51" s="11"/>
      <c r="M51" s="16">
        <v>161.12</v>
      </c>
      <c r="N51" s="16">
        <f>K51+L51+M51</f>
        <v>313.23</v>
      </c>
      <c r="O51" s="16">
        <f t="shared" si="1"/>
        <v>4986.7700000000004</v>
      </c>
    </row>
    <row r="52" spans="1:15" ht="15.75" x14ac:dyDescent="0.25">
      <c r="A52" s="13">
        <v>45</v>
      </c>
      <c r="B52" s="11" t="s">
        <v>164</v>
      </c>
      <c r="C52" s="25" t="s">
        <v>165</v>
      </c>
      <c r="D52" s="14" t="s">
        <v>31</v>
      </c>
      <c r="E52" s="25" t="s">
        <v>166</v>
      </c>
      <c r="F52" s="25" t="s">
        <v>167</v>
      </c>
      <c r="G52" s="11" t="s">
        <v>28</v>
      </c>
      <c r="H52" s="17">
        <v>45352</v>
      </c>
      <c r="I52" s="15">
        <v>46022</v>
      </c>
      <c r="J52" s="16">
        <v>10000</v>
      </c>
      <c r="K52" s="11"/>
      <c r="L52" s="11"/>
      <c r="M52" s="16">
        <f>J52*$K$10</f>
        <v>0</v>
      </c>
      <c r="N52" s="11"/>
      <c r="O52" s="16">
        <f t="shared" si="1"/>
        <v>10000</v>
      </c>
    </row>
    <row r="53" spans="1:15" ht="15.75" x14ac:dyDescent="0.25">
      <c r="A53" s="13">
        <v>46</v>
      </c>
      <c r="B53" s="11" t="s">
        <v>168</v>
      </c>
      <c r="C53" s="25" t="s">
        <v>140</v>
      </c>
      <c r="D53" s="14" t="s">
        <v>25</v>
      </c>
      <c r="E53" s="25" t="s">
        <v>36</v>
      </c>
      <c r="F53" s="25" t="s">
        <v>169</v>
      </c>
      <c r="G53" s="11" t="s">
        <v>28</v>
      </c>
      <c r="H53" s="19">
        <v>44621</v>
      </c>
      <c r="I53" s="15">
        <v>46022</v>
      </c>
      <c r="J53" s="16">
        <v>5000</v>
      </c>
      <c r="K53" s="11"/>
      <c r="L53" s="11"/>
      <c r="M53" s="16">
        <f>J53*$K$10</f>
        <v>0</v>
      </c>
      <c r="N53" s="11"/>
      <c r="O53" s="16">
        <f t="shared" si="1"/>
        <v>5000</v>
      </c>
    </row>
    <row r="54" spans="1:15" ht="15.75" x14ac:dyDescent="0.25">
      <c r="A54" s="13">
        <v>47</v>
      </c>
      <c r="B54" s="11" t="s">
        <v>170</v>
      </c>
      <c r="C54" s="25" t="s">
        <v>171</v>
      </c>
      <c r="D54" s="14" t="s">
        <v>31</v>
      </c>
      <c r="E54" s="25" t="s">
        <v>44</v>
      </c>
      <c r="F54" s="25" t="s">
        <v>172</v>
      </c>
      <c r="G54" s="11" t="s">
        <v>28</v>
      </c>
      <c r="H54" s="19">
        <v>44228</v>
      </c>
      <c r="I54" s="15">
        <v>46022</v>
      </c>
      <c r="J54" s="16">
        <v>5000</v>
      </c>
      <c r="K54" s="16"/>
      <c r="L54" s="11"/>
      <c r="M54" s="16"/>
      <c r="N54" s="16"/>
      <c r="O54" s="16">
        <f t="shared" si="1"/>
        <v>5000</v>
      </c>
    </row>
    <row r="55" spans="1:15" ht="30" x14ac:dyDescent="0.25">
      <c r="A55" s="13">
        <v>48</v>
      </c>
      <c r="B55" s="11" t="s">
        <v>173</v>
      </c>
      <c r="C55" s="25" t="s">
        <v>174</v>
      </c>
      <c r="D55" s="14" t="s">
        <v>25</v>
      </c>
      <c r="E55" s="25" t="s">
        <v>175</v>
      </c>
      <c r="F55" s="25" t="s">
        <v>176</v>
      </c>
      <c r="G55" s="11" t="s">
        <v>28</v>
      </c>
      <c r="H55" s="17">
        <v>45292</v>
      </c>
      <c r="I55" s="15">
        <v>46022</v>
      </c>
      <c r="J55" s="16">
        <v>10000</v>
      </c>
      <c r="K55" s="16"/>
      <c r="L55" s="11"/>
      <c r="M55" s="16"/>
      <c r="N55" s="16"/>
      <c r="O55" s="16">
        <f t="shared" si="1"/>
        <v>10000</v>
      </c>
    </row>
    <row r="56" spans="1:15" ht="15.75" x14ac:dyDescent="0.25">
      <c r="A56" s="13">
        <v>49</v>
      </c>
      <c r="B56" s="11" t="s">
        <v>180</v>
      </c>
      <c r="C56" s="25" t="s">
        <v>181</v>
      </c>
      <c r="D56" s="14" t="s">
        <v>25</v>
      </c>
      <c r="E56" s="25" t="s">
        <v>148</v>
      </c>
      <c r="F56" s="25" t="s">
        <v>78</v>
      </c>
      <c r="G56" s="11" t="s">
        <v>28</v>
      </c>
      <c r="H56" s="17">
        <v>45364</v>
      </c>
      <c r="I56" s="15">
        <v>46022</v>
      </c>
      <c r="J56" s="16">
        <v>25000</v>
      </c>
      <c r="K56" s="16">
        <v>717.5</v>
      </c>
      <c r="L56" s="11"/>
      <c r="M56" s="16">
        <v>760</v>
      </c>
      <c r="N56" s="16">
        <v>1477.5</v>
      </c>
      <c r="O56" s="16">
        <f t="shared" si="1"/>
        <v>23522.5</v>
      </c>
    </row>
    <row r="57" spans="1:15" ht="15.75" x14ac:dyDescent="0.25">
      <c r="A57" s="13">
        <v>50</v>
      </c>
      <c r="B57" s="11" t="s">
        <v>185</v>
      </c>
      <c r="C57" s="25" t="s">
        <v>186</v>
      </c>
      <c r="D57" s="14" t="s">
        <v>31</v>
      </c>
      <c r="E57" s="25" t="s">
        <v>155</v>
      </c>
      <c r="F57" s="25" t="s">
        <v>187</v>
      </c>
      <c r="G57" s="11" t="s">
        <v>28</v>
      </c>
      <c r="H57" s="17">
        <v>45261</v>
      </c>
      <c r="I57" s="15">
        <v>46022</v>
      </c>
      <c r="J57" s="16">
        <v>15000</v>
      </c>
      <c r="K57" s="16">
        <v>430.5</v>
      </c>
      <c r="L57" s="11"/>
      <c r="M57" s="16">
        <v>456</v>
      </c>
      <c r="N57" s="16">
        <v>886.5</v>
      </c>
      <c r="O57" s="16">
        <f t="shared" si="1"/>
        <v>14113.5</v>
      </c>
    </row>
    <row r="58" spans="1:15" ht="15.75" x14ac:dyDescent="0.25">
      <c r="A58" s="13">
        <v>51</v>
      </c>
      <c r="B58" s="11" t="s">
        <v>339</v>
      </c>
      <c r="C58" s="25" t="s">
        <v>340</v>
      </c>
      <c r="D58" s="14" t="s">
        <v>25</v>
      </c>
      <c r="E58" s="25" t="s">
        <v>36</v>
      </c>
      <c r="F58" s="25" t="s">
        <v>341</v>
      </c>
      <c r="G58" s="11" t="s">
        <v>28</v>
      </c>
      <c r="H58" s="15">
        <v>45597</v>
      </c>
      <c r="I58" s="15">
        <v>46022</v>
      </c>
      <c r="J58" s="16">
        <v>10000</v>
      </c>
      <c r="K58" s="11"/>
      <c r="L58" s="11"/>
      <c r="M58" s="16">
        <f>J58*$K$10</f>
        <v>0</v>
      </c>
      <c r="N58" s="11"/>
      <c r="O58" s="16">
        <v>10000</v>
      </c>
    </row>
    <row r="59" spans="1:15" ht="15.75" x14ac:dyDescent="0.25">
      <c r="A59" s="13">
        <v>52</v>
      </c>
      <c r="B59" s="11" t="s">
        <v>545</v>
      </c>
      <c r="C59" s="25" t="s">
        <v>546</v>
      </c>
      <c r="D59" s="14" t="s">
        <v>31</v>
      </c>
      <c r="E59" s="25" t="s">
        <v>547</v>
      </c>
      <c r="F59" s="25" t="s">
        <v>527</v>
      </c>
      <c r="G59" s="11" t="s">
        <v>28</v>
      </c>
      <c r="H59" s="15">
        <v>45536</v>
      </c>
      <c r="I59" s="15">
        <v>46022</v>
      </c>
      <c r="J59" s="16">
        <v>10000</v>
      </c>
      <c r="K59" s="16"/>
      <c r="L59" s="11"/>
      <c r="M59" s="16"/>
      <c r="N59" s="16">
        <f>K59+L59+M59</f>
        <v>0</v>
      </c>
      <c r="O59" s="16">
        <f t="shared" ref="O59:O90" si="3">J59-N59</f>
        <v>10000</v>
      </c>
    </row>
    <row r="60" spans="1:15" ht="30" x14ac:dyDescent="0.25">
      <c r="A60" s="13">
        <v>53</v>
      </c>
      <c r="B60" s="11" t="s">
        <v>188</v>
      </c>
      <c r="C60" s="25" t="s">
        <v>189</v>
      </c>
      <c r="D60" s="14" t="s">
        <v>31</v>
      </c>
      <c r="E60" s="25" t="s">
        <v>44</v>
      </c>
      <c r="F60" s="25" t="s">
        <v>190</v>
      </c>
      <c r="G60" s="11" t="s">
        <v>28</v>
      </c>
      <c r="H60" s="19">
        <v>44713</v>
      </c>
      <c r="I60" s="15">
        <v>46022</v>
      </c>
      <c r="J60" s="16">
        <v>5000</v>
      </c>
      <c r="K60" s="11"/>
      <c r="L60" s="11"/>
      <c r="M60" s="16">
        <f>J60*$K$10</f>
        <v>0</v>
      </c>
      <c r="N60" s="11"/>
      <c r="O60" s="16">
        <f t="shared" si="3"/>
        <v>5000</v>
      </c>
    </row>
    <row r="61" spans="1:15" ht="15.75" x14ac:dyDescent="0.25">
      <c r="A61" s="13">
        <v>54</v>
      </c>
      <c r="B61" s="11" t="s">
        <v>191</v>
      </c>
      <c r="C61" s="25" t="s">
        <v>192</v>
      </c>
      <c r="D61" s="14" t="s">
        <v>31</v>
      </c>
      <c r="E61" s="25" t="s">
        <v>155</v>
      </c>
      <c r="F61" s="27" t="s">
        <v>187</v>
      </c>
      <c r="G61" s="11" t="s">
        <v>28</v>
      </c>
      <c r="H61" s="19">
        <v>44201</v>
      </c>
      <c r="I61" s="15">
        <v>46022</v>
      </c>
      <c r="J61" s="16">
        <v>10000</v>
      </c>
      <c r="K61" s="11"/>
      <c r="L61" s="11"/>
      <c r="M61" s="16">
        <f>J61*$K$10</f>
        <v>0</v>
      </c>
      <c r="N61" s="11"/>
      <c r="O61" s="16">
        <f t="shared" si="3"/>
        <v>10000</v>
      </c>
    </row>
    <row r="62" spans="1:15" ht="15.75" x14ac:dyDescent="0.25">
      <c r="A62" s="13">
        <v>55</v>
      </c>
      <c r="B62" s="11" t="s">
        <v>193</v>
      </c>
      <c r="C62" s="25" t="s">
        <v>194</v>
      </c>
      <c r="D62" s="14" t="s">
        <v>25</v>
      </c>
      <c r="E62" s="25" t="s">
        <v>36</v>
      </c>
      <c r="F62" s="25" t="s">
        <v>122</v>
      </c>
      <c r="G62" s="11" t="s">
        <v>28</v>
      </c>
      <c r="H62" s="19">
        <v>44208</v>
      </c>
      <c r="I62" s="15">
        <v>46022</v>
      </c>
      <c r="J62" s="16">
        <v>5000</v>
      </c>
      <c r="K62" s="11"/>
      <c r="L62" s="11"/>
      <c r="M62" s="16">
        <f>J62*$K$10</f>
        <v>0</v>
      </c>
      <c r="N62" s="11"/>
      <c r="O62" s="16">
        <f t="shared" si="3"/>
        <v>5000</v>
      </c>
    </row>
    <row r="63" spans="1:15" ht="15.75" x14ac:dyDescent="0.25">
      <c r="A63" s="13">
        <v>56</v>
      </c>
      <c r="B63" s="11" t="s">
        <v>198</v>
      </c>
      <c r="C63" s="25" t="s">
        <v>199</v>
      </c>
      <c r="D63" s="14" t="s">
        <v>31</v>
      </c>
      <c r="E63" s="25" t="s">
        <v>113</v>
      </c>
      <c r="F63" s="25" t="s">
        <v>200</v>
      </c>
      <c r="G63" s="11" t="s">
        <v>28</v>
      </c>
      <c r="H63" s="19">
        <v>44985</v>
      </c>
      <c r="I63" s="15">
        <v>46022</v>
      </c>
      <c r="J63" s="16">
        <v>5000</v>
      </c>
      <c r="K63" s="16"/>
      <c r="L63" s="11"/>
      <c r="M63" s="16"/>
      <c r="N63" s="16">
        <f>K63+L63+M63</f>
        <v>0</v>
      </c>
      <c r="O63" s="16">
        <f t="shared" si="3"/>
        <v>5000</v>
      </c>
    </row>
    <row r="64" spans="1:15" ht="15.75" x14ac:dyDescent="0.25">
      <c r="A64" s="13">
        <v>57</v>
      </c>
      <c r="B64" s="11" t="s">
        <v>195</v>
      </c>
      <c r="C64" s="25" t="s">
        <v>196</v>
      </c>
      <c r="D64" s="14" t="s">
        <v>25</v>
      </c>
      <c r="E64" s="21" t="s">
        <v>155</v>
      </c>
      <c r="F64" s="21" t="s">
        <v>197</v>
      </c>
      <c r="G64" s="11" t="s">
        <v>28</v>
      </c>
      <c r="H64" s="15">
        <v>45536</v>
      </c>
      <c r="I64" s="15">
        <v>46022</v>
      </c>
      <c r="J64" s="16">
        <v>10000</v>
      </c>
      <c r="K64" s="11"/>
      <c r="L64" s="11"/>
      <c r="M64" s="16">
        <f>J64*$K$10</f>
        <v>0</v>
      </c>
      <c r="N64" s="11"/>
      <c r="O64" s="16">
        <f t="shared" si="3"/>
        <v>10000</v>
      </c>
    </row>
    <row r="65" spans="1:15" s="30" customFormat="1" ht="30" x14ac:dyDescent="0.25">
      <c r="A65" s="13">
        <v>58</v>
      </c>
      <c r="B65" s="11" t="s">
        <v>201</v>
      </c>
      <c r="C65" s="25" t="s">
        <v>202</v>
      </c>
      <c r="D65" s="14" t="s">
        <v>31</v>
      </c>
      <c r="E65" s="25" t="s">
        <v>118</v>
      </c>
      <c r="F65" s="25" t="s">
        <v>203</v>
      </c>
      <c r="G65" s="11" t="s">
        <v>28</v>
      </c>
      <c r="H65" s="17">
        <v>44013</v>
      </c>
      <c r="I65" s="15">
        <v>46022</v>
      </c>
      <c r="J65" s="16">
        <v>5000</v>
      </c>
      <c r="K65" s="16"/>
      <c r="L65" s="11"/>
      <c r="M65" s="16"/>
      <c r="N65" s="16">
        <f>K65+L65+M65</f>
        <v>0</v>
      </c>
      <c r="O65" s="16">
        <f t="shared" si="3"/>
        <v>5000</v>
      </c>
    </row>
    <row r="66" spans="1:15" ht="15.75" x14ac:dyDescent="0.25">
      <c r="A66" s="13">
        <v>59</v>
      </c>
      <c r="B66" s="47" t="s">
        <v>207</v>
      </c>
      <c r="C66" s="48" t="s">
        <v>208</v>
      </c>
      <c r="D66" s="49" t="s">
        <v>25</v>
      </c>
      <c r="E66" s="48" t="s">
        <v>155</v>
      </c>
      <c r="F66" s="48" t="s">
        <v>33</v>
      </c>
      <c r="G66" s="47" t="s">
        <v>28</v>
      </c>
      <c r="H66" s="19">
        <v>44237</v>
      </c>
      <c r="I66" s="15">
        <v>46022</v>
      </c>
      <c r="J66" s="46">
        <v>12000</v>
      </c>
      <c r="K66" s="46">
        <f>J66*$K$6</f>
        <v>344.4</v>
      </c>
      <c r="L66" s="47"/>
      <c r="M66" s="46">
        <f>J66*$M$6</f>
        <v>364.8</v>
      </c>
      <c r="N66" s="55">
        <f>K66+L66+M66</f>
        <v>709.2</v>
      </c>
      <c r="O66" s="46">
        <f t="shared" si="3"/>
        <v>11290.8</v>
      </c>
    </row>
    <row r="67" spans="1:15" ht="15.75" x14ac:dyDescent="0.25">
      <c r="A67" s="13">
        <v>60</v>
      </c>
      <c r="B67" s="11" t="s">
        <v>209</v>
      </c>
      <c r="C67" s="25" t="s">
        <v>210</v>
      </c>
      <c r="D67" s="14" t="s">
        <v>31</v>
      </c>
      <c r="E67" s="25" t="s">
        <v>211</v>
      </c>
      <c r="F67" s="25" t="s">
        <v>212</v>
      </c>
      <c r="G67" s="11" t="s">
        <v>28</v>
      </c>
      <c r="H67" s="19">
        <v>42374</v>
      </c>
      <c r="I67" s="15">
        <v>46022</v>
      </c>
      <c r="J67" s="16">
        <v>5000</v>
      </c>
      <c r="K67" s="16">
        <v>143.5</v>
      </c>
      <c r="L67" s="11"/>
      <c r="M67" s="16">
        <v>152</v>
      </c>
      <c r="N67" s="54">
        <v>295.5</v>
      </c>
      <c r="O67" s="16">
        <f t="shared" si="3"/>
        <v>4704.5</v>
      </c>
    </row>
    <row r="68" spans="1:15" ht="15.75" x14ac:dyDescent="0.25">
      <c r="A68" s="13">
        <v>61</v>
      </c>
      <c r="B68" s="11" t="s">
        <v>213</v>
      </c>
      <c r="C68" s="25" t="s">
        <v>214</v>
      </c>
      <c r="D68" s="14" t="s">
        <v>25</v>
      </c>
      <c r="E68" s="25" t="s">
        <v>54</v>
      </c>
      <c r="F68" s="25" t="s">
        <v>215</v>
      </c>
      <c r="G68" s="11" t="s">
        <v>28</v>
      </c>
      <c r="H68" s="19">
        <v>44531</v>
      </c>
      <c r="I68" s="15">
        <v>46022</v>
      </c>
      <c r="J68" s="16">
        <v>12000</v>
      </c>
      <c r="K68" s="11"/>
      <c r="L68" s="11"/>
      <c r="M68" s="16">
        <f>J68*$K$10</f>
        <v>0</v>
      </c>
      <c r="N68" s="11"/>
      <c r="O68" s="16">
        <f t="shared" si="3"/>
        <v>12000</v>
      </c>
    </row>
    <row r="69" spans="1:15" ht="15.75" x14ac:dyDescent="0.25">
      <c r="A69" s="13">
        <v>62</v>
      </c>
      <c r="B69" s="11" t="s">
        <v>216</v>
      </c>
      <c r="C69" s="25" t="s">
        <v>217</v>
      </c>
      <c r="D69" s="14" t="s">
        <v>25</v>
      </c>
      <c r="E69" s="25" t="s">
        <v>36</v>
      </c>
      <c r="F69" s="25" t="s">
        <v>218</v>
      </c>
      <c r="G69" s="11" t="s">
        <v>28</v>
      </c>
      <c r="H69" s="19">
        <v>44563</v>
      </c>
      <c r="I69" s="15">
        <v>46022</v>
      </c>
      <c r="J69" s="16">
        <v>7000</v>
      </c>
      <c r="K69" s="11"/>
      <c r="L69" s="11"/>
      <c r="M69" s="16">
        <f>J69*$K$10</f>
        <v>0</v>
      </c>
      <c r="N69" s="11"/>
      <c r="O69" s="16">
        <f t="shared" si="3"/>
        <v>7000</v>
      </c>
    </row>
    <row r="70" spans="1:15" ht="15.75" x14ac:dyDescent="0.25">
      <c r="A70" s="13">
        <v>63</v>
      </c>
      <c r="B70" s="11" t="s">
        <v>219</v>
      </c>
      <c r="C70" s="25" t="s">
        <v>220</v>
      </c>
      <c r="D70" s="14" t="s">
        <v>25</v>
      </c>
      <c r="E70" s="25" t="s">
        <v>36</v>
      </c>
      <c r="F70" s="25" t="s">
        <v>221</v>
      </c>
      <c r="G70" s="11" t="s">
        <v>28</v>
      </c>
      <c r="H70" s="15">
        <v>44927</v>
      </c>
      <c r="I70" s="15">
        <v>46022</v>
      </c>
      <c r="J70" s="16">
        <v>5000</v>
      </c>
      <c r="K70" s="11"/>
      <c r="L70" s="11"/>
      <c r="M70" s="16">
        <f>J70*$K$10</f>
        <v>0</v>
      </c>
      <c r="N70" s="11"/>
      <c r="O70" s="16">
        <f t="shared" si="3"/>
        <v>5000</v>
      </c>
    </row>
    <row r="71" spans="1:15" ht="15.75" x14ac:dyDescent="0.25">
      <c r="A71" s="13">
        <v>64</v>
      </c>
      <c r="B71" s="11" t="s">
        <v>222</v>
      </c>
      <c r="C71" s="25" t="s">
        <v>223</v>
      </c>
      <c r="D71" s="14" t="s">
        <v>31</v>
      </c>
      <c r="E71" s="25" t="s">
        <v>44</v>
      </c>
      <c r="F71" s="25" t="s">
        <v>55</v>
      </c>
      <c r="G71" s="11" t="s">
        <v>28</v>
      </c>
      <c r="H71" s="19">
        <v>44201</v>
      </c>
      <c r="I71" s="15">
        <v>46022</v>
      </c>
      <c r="J71" s="16">
        <v>5000</v>
      </c>
      <c r="K71" s="11"/>
      <c r="L71" s="11"/>
      <c r="M71" s="16">
        <f>J71*$K$10</f>
        <v>0</v>
      </c>
      <c r="N71" s="11"/>
      <c r="O71" s="16">
        <f t="shared" si="3"/>
        <v>5000</v>
      </c>
    </row>
    <row r="72" spans="1:15" ht="15.75" x14ac:dyDescent="0.25">
      <c r="A72" s="13">
        <v>65</v>
      </c>
      <c r="B72" s="11" t="s">
        <v>224</v>
      </c>
      <c r="C72" s="25" t="s">
        <v>225</v>
      </c>
      <c r="D72" s="14" t="s">
        <v>25</v>
      </c>
      <c r="E72" s="25" t="s">
        <v>36</v>
      </c>
      <c r="F72" s="25" t="s">
        <v>226</v>
      </c>
      <c r="G72" s="11" t="s">
        <v>28</v>
      </c>
      <c r="H72" s="19">
        <v>44201</v>
      </c>
      <c r="I72" s="15">
        <v>46022</v>
      </c>
      <c r="J72" s="16">
        <v>8000</v>
      </c>
      <c r="K72" s="16">
        <f>J72*$K$6</f>
        <v>229.6</v>
      </c>
      <c r="L72" s="11"/>
      <c r="M72" s="16">
        <f>J72*$M$6</f>
        <v>243.2</v>
      </c>
      <c r="N72" s="16">
        <f>K72+L72+M72</f>
        <v>472.79999999999995</v>
      </c>
      <c r="O72" s="16">
        <f t="shared" si="3"/>
        <v>7527.2</v>
      </c>
    </row>
    <row r="73" spans="1:15" ht="15.75" x14ac:dyDescent="0.25">
      <c r="A73" s="13">
        <v>66</v>
      </c>
      <c r="B73" s="11" t="s">
        <v>227</v>
      </c>
      <c r="C73" s="25" t="s">
        <v>228</v>
      </c>
      <c r="D73" s="14" t="s">
        <v>25</v>
      </c>
      <c r="E73" s="25" t="s">
        <v>36</v>
      </c>
      <c r="F73" s="25" t="s">
        <v>229</v>
      </c>
      <c r="G73" s="11" t="s">
        <v>28</v>
      </c>
      <c r="H73" s="19">
        <v>44239</v>
      </c>
      <c r="I73" s="15">
        <v>46022</v>
      </c>
      <c r="J73" s="16">
        <v>5000</v>
      </c>
      <c r="K73" s="11"/>
      <c r="L73" s="11"/>
      <c r="M73" s="16">
        <f>J73*$K$10</f>
        <v>0</v>
      </c>
      <c r="N73" s="11"/>
      <c r="O73" s="16">
        <f t="shared" si="3"/>
        <v>5000</v>
      </c>
    </row>
    <row r="74" spans="1:15" ht="15.75" x14ac:dyDescent="0.25">
      <c r="A74" s="13">
        <v>67</v>
      </c>
      <c r="B74" s="11" t="s">
        <v>230</v>
      </c>
      <c r="C74" s="25" t="s">
        <v>231</v>
      </c>
      <c r="D74" s="14" t="s">
        <v>31</v>
      </c>
      <c r="E74" s="25" t="s">
        <v>44</v>
      </c>
      <c r="F74" s="25" t="s">
        <v>232</v>
      </c>
      <c r="G74" s="11" t="s">
        <v>28</v>
      </c>
      <c r="H74" s="19">
        <v>44232</v>
      </c>
      <c r="I74" s="15">
        <v>46022</v>
      </c>
      <c r="J74" s="16">
        <v>5000</v>
      </c>
      <c r="K74" s="11"/>
      <c r="L74" s="11"/>
      <c r="M74" s="16">
        <f>J74*$K$10</f>
        <v>0</v>
      </c>
      <c r="N74" s="11"/>
      <c r="O74" s="16">
        <f t="shared" si="3"/>
        <v>5000</v>
      </c>
    </row>
    <row r="75" spans="1:15" ht="15.75" x14ac:dyDescent="0.25">
      <c r="A75" s="13">
        <v>68</v>
      </c>
      <c r="B75" s="11" t="s">
        <v>233</v>
      </c>
      <c r="C75" s="25" t="s">
        <v>234</v>
      </c>
      <c r="D75" s="14" t="s">
        <v>25</v>
      </c>
      <c r="E75" s="25" t="s">
        <v>36</v>
      </c>
      <c r="F75" s="25" t="s">
        <v>135</v>
      </c>
      <c r="G75" s="11" t="s">
        <v>28</v>
      </c>
      <c r="H75" s="19">
        <v>44198</v>
      </c>
      <c r="I75" s="15">
        <v>46022</v>
      </c>
      <c r="J75" s="16">
        <v>8000</v>
      </c>
      <c r="K75" s="16">
        <f>J75*$K$6</f>
        <v>229.6</v>
      </c>
      <c r="L75" s="11"/>
      <c r="M75" s="16">
        <f>J75*$M$6</f>
        <v>243.2</v>
      </c>
      <c r="N75" s="16">
        <f>K75+L75+M75</f>
        <v>472.79999999999995</v>
      </c>
      <c r="O75" s="16">
        <f t="shared" si="3"/>
        <v>7527.2</v>
      </c>
    </row>
    <row r="76" spans="1:15" ht="15.75" x14ac:dyDescent="0.25">
      <c r="A76" s="13">
        <v>69</v>
      </c>
      <c r="B76" s="11" t="s">
        <v>235</v>
      </c>
      <c r="C76" s="25" t="s">
        <v>236</v>
      </c>
      <c r="D76" s="14" t="s">
        <v>25</v>
      </c>
      <c r="E76" s="25" t="s">
        <v>237</v>
      </c>
      <c r="F76" s="25" t="s">
        <v>238</v>
      </c>
      <c r="G76" s="11" t="s">
        <v>28</v>
      </c>
      <c r="H76" s="19">
        <v>43620</v>
      </c>
      <c r="I76" s="15">
        <v>46022</v>
      </c>
      <c r="J76" s="16">
        <v>10000</v>
      </c>
      <c r="K76" s="11"/>
      <c r="L76" s="11"/>
      <c r="M76" s="16">
        <f t="shared" ref="M76:M81" si="4">J76*$K$10</f>
        <v>0</v>
      </c>
      <c r="N76" s="11"/>
      <c r="O76" s="16">
        <f t="shared" si="3"/>
        <v>10000</v>
      </c>
    </row>
    <row r="77" spans="1:15" ht="15.75" x14ac:dyDescent="0.25">
      <c r="A77" s="13">
        <v>70</v>
      </c>
      <c r="B77" s="11" t="s">
        <v>239</v>
      </c>
      <c r="C77" s="25" t="s">
        <v>240</v>
      </c>
      <c r="D77" s="14" t="s">
        <v>31</v>
      </c>
      <c r="E77" s="25" t="s">
        <v>44</v>
      </c>
      <c r="F77" s="25" t="s">
        <v>241</v>
      </c>
      <c r="G77" s="11" t="s">
        <v>28</v>
      </c>
      <c r="H77" s="19">
        <v>44322</v>
      </c>
      <c r="I77" s="15">
        <v>46022</v>
      </c>
      <c r="J77" s="16">
        <v>8000</v>
      </c>
      <c r="K77" s="11"/>
      <c r="L77" s="11"/>
      <c r="M77" s="16">
        <f t="shared" si="4"/>
        <v>0</v>
      </c>
      <c r="N77" s="11"/>
      <c r="O77" s="16">
        <f t="shared" si="3"/>
        <v>8000</v>
      </c>
    </row>
    <row r="78" spans="1:15" ht="15.75" x14ac:dyDescent="0.25">
      <c r="A78" s="13">
        <v>71</v>
      </c>
      <c r="B78" s="11" t="s">
        <v>242</v>
      </c>
      <c r="C78" s="25" t="s">
        <v>243</v>
      </c>
      <c r="D78" s="14" t="s">
        <v>31</v>
      </c>
      <c r="E78" s="25" t="s">
        <v>44</v>
      </c>
      <c r="F78" s="25" t="s">
        <v>244</v>
      </c>
      <c r="G78" s="11" t="s">
        <v>28</v>
      </c>
      <c r="H78" s="19">
        <v>44239</v>
      </c>
      <c r="I78" s="15">
        <v>46022</v>
      </c>
      <c r="J78" s="16">
        <v>5000</v>
      </c>
      <c r="K78" s="11"/>
      <c r="L78" s="11"/>
      <c r="M78" s="16">
        <f t="shared" si="4"/>
        <v>0</v>
      </c>
      <c r="N78" s="11"/>
      <c r="O78" s="16">
        <f t="shared" si="3"/>
        <v>5000</v>
      </c>
    </row>
    <row r="79" spans="1:15" ht="15.75" x14ac:dyDescent="0.25">
      <c r="A79" s="13">
        <v>72</v>
      </c>
      <c r="B79" s="11" t="s">
        <v>245</v>
      </c>
      <c r="C79" s="25" t="s">
        <v>246</v>
      </c>
      <c r="D79" s="14" t="s">
        <v>31</v>
      </c>
      <c r="E79" s="25" t="s">
        <v>113</v>
      </c>
      <c r="F79" s="25" t="s">
        <v>238</v>
      </c>
      <c r="G79" s="11" t="s">
        <v>28</v>
      </c>
      <c r="H79" s="19">
        <v>44409</v>
      </c>
      <c r="I79" s="15">
        <v>46022</v>
      </c>
      <c r="J79" s="16">
        <v>10000</v>
      </c>
      <c r="K79" s="11"/>
      <c r="L79" s="11"/>
      <c r="M79" s="16">
        <f t="shared" si="4"/>
        <v>0</v>
      </c>
      <c r="N79" s="11"/>
      <c r="O79" s="16">
        <f t="shared" si="3"/>
        <v>10000</v>
      </c>
    </row>
    <row r="80" spans="1:15" ht="15.75" x14ac:dyDescent="0.25">
      <c r="A80" s="13">
        <v>73</v>
      </c>
      <c r="B80" s="11" t="s">
        <v>248</v>
      </c>
      <c r="C80" s="25" t="s">
        <v>249</v>
      </c>
      <c r="D80" s="14" t="s">
        <v>31</v>
      </c>
      <c r="E80" s="25" t="s">
        <v>44</v>
      </c>
      <c r="F80" s="25" t="s">
        <v>250</v>
      </c>
      <c r="G80" s="11" t="s">
        <v>28</v>
      </c>
      <c r="H80" s="15">
        <v>45222</v>
      </c>
      <c r="I80" s="15">
        <v>46022</v>
      </c>
      <c r="J80" s="16">
        <v>5000</v>
      </c>
      <c r="K80" s="11"/>
      <c r="L80" s="11"/>
      <c r="M80" s="16">
        <f t="shared" si="4"/>
        <v>0</v>
      </c>
      <c r="N80" s="11"/>
      <c r="O80" s="16">
        <f t="shared" si="3"/>
        <v>5000</v>
      </c>
    </row>
    <row r="81" spans="1:15" ht="15.75" x14ac:dyDescent="0.25">
      <c r="A81" s="13">
        <v>74</v>
      </c>
      <c r="B81" s="11" t="s">
        <v>182</v>
      </c>
      <c r="C81" s="25" t="s">
        <v>183</v>
      </c>
      <c r="D81" s="14" t="s">
        <v>25</v>
      </c>
      <c r="E81" s="21" t="s">
        <v>26</v>
      </c>
      <c r="F81" s="25" t="s">
        <v>184</v>
      </c>
      <c r="G81" s="11" t="s">
        <v>28</v>
      </c>
      <c r="H81" s="17">
        <v>45659</v>
      </c>
      <c r="I81" s="15">
        <v>46022</v>
      </c>
      <c r="J81" s="16">
        <v>5500</v>
      </c>
      <c r="K81" s="11"/>
      <c r="L81" s="11"/>
      <c r="M81" s="16">
        <f t="shared" si="4"/>
        <v>0</v>
      </c>
      <c r="N81" s="11"/>
      <c r="O81" s="16">
        <f t="shared" si="3"/>
        <v>5500</v>
      </c>
    </row>
    <row r="82" spans="1:15" ht="15.75" x14ac:dyDescent="0.25">
      <c r="A82" s="13">
        <v>75</v>
      </c>
      <c r="B82" s="11" t="s">
        <v>251</v>
      </c>
      <c r="C82" s="25" t="s">
        <v>252</v>
      </c>
      <c r="D82" s="14" t="s">
        <v>31</v>
      </c>
      <c r="E82" s="25" t="s">
        <v>253</v>
      </c>
      <c r="F82" s="25" t="s">
        <v>33</v>
      </c>
      <c r="G82" s="11" t="s">
        <v>28</v>
      </c>
      <c r="H82" s="19">
        <v>44409</v>
      </c>
      <c r="I82" s="15">
        <v>46022</v>
      </c>
      <c r="J82" s="16">
        <v>10000</v>
      </c>
      <c r="K82" s="16"/>
      <c r="L82" s="11"/>
      <c r="M82" s="16"/>
      <c r="N82" s="16">
        <f>K82+L82+M82</f>
        <v>0</v>
      </c>
      <c r="O82" s="16">
        <f t="shared" si="3"/>
        <v>10000</v>
      </c>
    </row>
    <row r="83" spans="1:15" ht="15.75" x14ac:dyDescent="0.25">
      <c r="A83" s="13">
        <v>76</v>
      </c>
      <c r="B83" s="11" t="s">
        <v>551</v>
      </c>
      <c r="C83" s="25" t="s">
        <v>552</v>
      </c>
      <c r="D83" s="14" t="s">
        <v>31</v>
      </c>
      <c r="E83" s="25" t="s">
        <v>44</v>
      </c>
      <c r="F83" s="25" t="s">
        <v>553</v>
      </c>
      <c r="G83" s="11" t="s">
        <v>28</v>
      </c>
      <c r="H83" s="15">
        <v>45536</v>
      </c>
      <c r="I83" s="15">
        <v>46022</v>
      </c>
      <c r="J83" s="16">
        <v>10000</v>
      </c>
      <c r="K83" s="16"/>
      <c r="L83" s="11"/>
      <c r="M83" s="16"/>
      <c r="N83" s="16">
        <f>K83+L83+M83</f>
        <v>0</v>
      </c>
      <c r="O83" s="16">
        <f t="shared" si="3"/>
        <v>10000</v>
      </c>
    </row>
    <row r="84" spans="1:15" ht="15.75" x14ac:dyDescent="0.25">
      <c r="A84" s="13">
        <v>77</v>
      </c>
      <c r="B84" s="11" t="s">
        <v>254</v>
      </c>
      <c r="C84" s="25" t="s">
        <v>255</v>
      </c>
      <c r="D84" s="14" t="s">
        <v>31</v>
      </c>
      <c r="E84" s="25" t="s">
        <v>32</v>
      </c>
      <c r="F84" s="25" t="s">
        <v>238</v>
      </c>
      <c r="G84" s="11" t="s">
        <v>28</v>
      </c>
      <c r="H84" s="17">
        <v>43872</v>
      </c>
      <c r="I84" s="15">
        <v>46022</v>
      </c>
      <c r="J84" s="16">
        <v>10000</v>
      </c>
      <c r="K84" s="16">
        <f>J84*$K$6</f>
        <v>287</v>
      </c>
      <c r="L84" s="11"/>
      <c r="M84" s="16">
        <f>J84*$M$6</f>
        <v>304</v>
      </c>
      <c r="N84" s="16">
        <f>K84+L84+M84</f>
        <v>591</v>
      </c>
      <c r="O84" s="16">
        <f t="shared" si="3"/>
        <v>9409</v>
      </c>
    </row>
    <row r="85" spans="1:15" ht="15.75" x14ac:dyDescent="0.25">
      <c r="A85" s="13">
        <v>78</v>
      </c>
      <c r="B85" s="11" t="s">
        <v>256</v>
      </c>
      <c r="C85" s="25" t="s">
        <v>257</v>
      </c>
      <c r="D85" s="14" t="s">
        <v>31</v>
      </c>
      <c r="E85" s="25" t="s">
        <v>32</v>
      </c>
      <c r="F85" s="25" t="s">
        <v>33</v>
      </c>
      <c r="G85" s="11" t="s">
        <v>28</v>
      </c>
      <c r="H85" s="19">
        <v>43740</v>
      </c>
      <c r="I85" s="15">
        <v>46022</v>
      </c>
      <c r="J85" s="16">
        <v>11000</v>
      </c>
      <c r="K85" s="16">
        <v>315.7</v>
      </c>
      <c r="L85" s="11"/>
      <c r="M85" s="16">
        <v>334.4</v>
      </c>
      <c r="N85" s="11">
        <v>650.1</v>
      </c>
      <c r="O85" s="16">
        <f t="shared" si="3"/>
        <v>10349.9</v>
      </c>
    </row>
    <row r="86" spans="1:15" ht="15.75" x14ac:dyDescent="0.25">
      <c r="A86" s="13">
        <v>79</v>
      </c>
      <c r="B86" s="11" t="s">
        <v>258</v>
      </c>
      <c r="C86" s="25" t="s">
        <v>259</v>
      </c>
      <c r="D86" s="14" t="s">
        <v>31</v>
      </c>
      <c r="E86" s="25" t="s">
        <v>260</v>
      </c>
      <c r="F86" s="25" t="s">
        <v>261</v>
      </c>
      <c r="G86" s="11" t="s">
        <v>28</v>
      </c>
      <c r="H86" s="17">
        <v>44207</v>
      </c>
      <c r="I86" s="15">
        <v>46022</v>
      </c>
      <c r="J86" s="16">
        <v>10000</v>
      </c>
      <c r="K86" s="16">
        <f>J86*$K$6</f>
        <v>287</v>
      </c>
      <c r="L86" s="11"/>
      <c r="M86" s="16">
        <f>J86*$M$6</f>
        <v>304</v>
      </c>
      <c r="N86" s="16">
        <f>K86+L86+M86</f>
        <v>591</v>
      </c>
      <c r="O86" s="16">
        <f t="shared" si="3"/>
        <v>9409</v>
      </c>
    </row>
    <row r="87" spans="1:15" ht="15.75" x14ac:dyDescent="0.25">
      <c r="A87" s="13">
        <v>80</v>
      </c>
      <c r="B87" s="11" t="s">
        <v>262</v>
      </c>
      <c r="C87" s="25" t="s">
        <v>263</v>
      </c>
      <c r="D87" s="14" t="s">
        <v>31</v>
      </c>
      <c r="E87" s="25" t="s">
        <v>264</v>
      </c>
      <c r="F87" s="25" t="s">
        <v>33</v>
      </c>
      <c r="G87" s="11" t="s">
        <v>28</v>
      </c>
      <c r="H87" s="17">
        <v>44207</v>
      </c>
      <c r="I87" s="15">
        <v>46022</v>
      </c>
      <c r="J87" s="16">
        <v>20000</v>
      </c>
      <c r="K87" s="11"/>
      <c r="L87" s="11"/>
      <c r="M87" s="16">
        <f>J87*$K$10</f>
        <v>0</v>
      </c>
      <c r="N87" s="11"/>
      <c r="O87" s="16">
        <f t="shared" si="3"/>
        <v>20000</v>
      </c>
    </row>
    <row r="88" spans="1:15" ht="15.75" x14ac:dyDescent="0.25">
      <c r="A88" s="13">
        <v>81</v>
      </c>
      <c r="B88" s="11" t="s">
        <v>265</v>
      </c>
      <c r="C88" s="25" t="s">
        <v>266</v>
      </c>
      <c r="D88" s="14" t="s">
        <v>31</v>
      </c>
      <c r="E88" s="25" t="s">
        <v>44</v>
      </c>
      <c r="F88" s="25" t="s">
        <v>267</v>
      </c>
      <c r="G88" s="11" t="s">
        <v>28</v>
      </c>
      <c r="H88" s="17">
        <v>44284</v>
      </c>
      <c r="I88" s="15">
        <v>46022</v>
      </c>
      <c r="J88" s="16">
        <v>5000</v>
      </c>
      <c r="K88" s="11"/>
      <c r="L88" s="11"/>
      <c r="M88" s="16">
        <f>J88*$K$10</f>
        <v>0</v>
      </c>
      <c r="N88" s="11"/>
      <c r="O88" s="16">
        <f t="shared" si="3"/>
        <v>5000</v>
      </c>
    </row>
    <row r="89" spans="1:15" ht="15.75" x14ac:dyDescent="0.25">
      <c r="A89" s="13">
        <v>82</v>
      </c>
      <c r="B89" s="11" t="s">
        <v>268</v>
      </c>
      <c r="C89" s="25" t="s">
        <v>269</v>
      </c>
      <c r="D89" s="14" t="s">
        <v>31</v>
      </c>
      <c r="E89" s="25" t="s">
        <v>44</v>
      </c>
      <c r="F89" s="25" t="s">
        <v>143</v>
      </c>
      <c r="G89" s="11" t="s">
        <v>28</v>
      </c>
      <c r="H89" s="17">
        <v>44201</v>
      </c>
      <c r="I89" s="15">
        <v>46022</v>
      </c>
      <c r="J89" s="16">
        <v>7000</v>
      </c>
      <c r="K89" s="11"/>
      <c r="L89" s="11"/>
      <c r="M89" s="16">
        <f>J89*$K$10</f>
        <v>0</v>
      </c>
      <c r="N89" s="11"/>
      <c r="O89" s="16">
        <f t="shared" si="3"/>
        <v>7000</v>
      </c>
    </row>
    <row r="90" spans="1:15" ht="15.75" x14ac:dyDescent="0.25">
      <c r="A90" s="13">
        <v>83</v>
      </c>
      <c r="B90" s="11" t="s">
        <v>270</v>
      </c>
      <c r="C90" s="25" t="s">
        <v>271</v>
      </c>
      <c r="D90" s="14" t="s">
        <v>31</v>
      </c>
      <c r="E90" s="25" t="s">
        <v>44</v>
      </c>
      <c r="F90" s="25" t="s">
        <v>131</v>
      </c>
      <c r="G90" s="11" t="s">
        <v>28</v>
      </c>
      <c r="H90" s="15">
        <v>44927</v>
      </c>
      <c r="I90" s="15">
        <v>46022</v>
      </c>
      <c r="J90" s="16">
        <v>5000</v>
      </c>
      <c r="K90" s="16"/>
      <c r="L90" s="11"/>
      <c r="M90" s="16"/>
      <c r="N90" s="16">
        <f>K90+L90+M90</f>
        <v>0</v>
      </c>
      <c r="O90" s="16">
        <f t="shared" si="3"/>
        <v>5000</v>
      </c>
    </row>
    <row r="91" spans="1:15" ht="15.75" x14ac:dyDescent="0.25">
      <c r="A91" s="13">
        <v>84</v>
      </c>
      <c r="B91" s="11" t="s">
        <v>272</v>
      </c>
      <c r="C91" s="25" t="s">
        <v>273</v>
      </c>
      <c r="D91" s="14" t="s">
        <v>25</v>
      </c>
      <c r="E91" s="25" t="s">
        <v>155</v>
      </c>
      <c r="F91" s="25" t="s">
        <v>63</v>
      </c>
      <c r="G91" s="11" t="s">
        <v>28</v>
      </c>
      <c r="H91" s="19">
        <v>43101</v>
      </c>
      <c r="I91" s="15">
        <v>46022</v>
      </c>
      <c r="J91" s="16">
        <v>10000</v>
      </c>
      <c r="K91" s="16">
        <v>287</v>
      </c>
      <c r="L91" s="11"/>
      <c r="M91" s="16">
        <v>304</v>
      </c>
      <c r="N91" s="16">
        <v>591</v>
      </c>
      <c r="O91" s="16">
        <f t="shared" ref="O91:O122" si="5">J91-N91</f>
        <v>9409</v>
      </c>
    </row>
    <row r="92" spans="1:15" ht="15.75" x14ac:dyDescent="0.25">
      <c r="A92" s="13">
        <v>85</v>
      </c>
      <c r="B92" s="18" t="s">
        <v>177</v>
      </c>
      <c r="C92" s="21" t="s">
        <v>178</v>
      </c>
      <c r="D92" s="14" t="s">
        <v>31</v>
      </c>
      <c r="E92" s="21" t="s">
        <v>179</v>
      </c>
      <c r="F92" s="21" t="s">
        <v>68</v>
      </c>
      <c r="G92" s="11" t="s">
        <v>28</v>
      </c>
      <c r="H92" s="17">
        <v>45566</v>
      </c>
      <c r="I92" s="15">
        <v>46022</v>
      </c>
      <c r="J92" s="16">
        <v>10000</v>
      </c>
      <c r="K92" s="16"/>
      <c r="L92" s="11"/>
      <c r="M92" s="16"/>
      <c r="N92" s="16">
        <f>K92+L92+M92</f>
        <v>0</v>
      </c>
      <c r="O92" s="16">
        <f t="shared" si="5"/>
        <v>10000</v>
      </c>
    </row>
    <row r="93" spans="1:15" ht="15.75" x14ac:dyDescent="0.25">
      <c r="A93" s="13">
        <v>86</v>
      </c>
      <c r="B93" s="11" t="s">
        <v>274</v>
      </c>
      <c r="C93" s="25" t="s">
        <v>275</v>
      </c>
      <c r="D93" s="14" t="s">
        <v>31</v>
      </c>
      <c r="E93" s="25" t="s">
        <v>276</v>
      </c>
      <c r="F93" s="25" t="s">
        <v>261</v>
      </c>
      <c r="G93" s="11" t="s">
        <v>28</v>
      </c>
      <c r="H93" s="19" t="s">
        <v>277</v>
      </c>
      <c r="I93" s="15">
        <v>46022</v>
      </c>
      <c r="J93" s="16">
        <v>10000</v>
      </c>
      <c r="K93" s="16">
        <v>287</v>
      </c>
      <c r="L93" s="11"/>
      <c r="M93" s="16">
        <v>304</v>
      </c>
      <c r="N93" s="16">
        <v>591</v>
      </c>
      <c r="O93" s="16">
        <f t="shared" si="5"/>
        <v>9409</v>
      </c>
    </row>
    <row r="94" spans="1:15" ht="15.75" x14ac:dyDescent="0.25">
      <c r="A94" s="13">
        <v>87</v>
      </c>
      <c r="B94" s="11" t="s">
        <v>278</v>
      </c>
      <c r="C94" s="25" t="s">
        <v>279</v>
      </c>
      <c r="D94" s="14" t="s">
        <v>25</v>
      </c>
      <c r="E94" s="25" t="s">
        <v>54</v>
      </c>
      <c r="F94" s="25" t="s">
        <v>280</v>
      </c>
      <c r="G94" s="11" t="s">
        <v>28</v>
      </c>
      <c r="H94" s="19">
        <v>43759</v>
      </c>
      <c r="I94" s="15">
        <v>46022</v>
      </c>
      <c r="J94" s="16">
        <v>12000</v>
      </c>
      <c r="K94" s="11"/>
      <c r="L94" s="11"/>
      <c r="M94" s="16">
        <f>J94*$K$10</f>
        <v>0</v>
      </c>
      <c r="N94" s="11"/>
      <c r="O94" s="16">
        <f t="shared" si="5"/>
        <v>12000</v>
      </c>
    </row>
    <row r="95" spans="1:15" ht="15.75" x14ac:dyDescent="0.25">
      <c r="A95" s="13">
        <v>88</v>
      </c>
      <c r="B95" s="11" t="s">
        <v>281</v>
      </c>
      <c r="C95" s="25" t="s">
        <v>282</v>
      </c>
      <c r="D95" s="14" t="s">
        <v>25</v>
      </c>
      <c r="E95" s="25" t="s">
        <v>36</v>
      </c>
      <c r="F95" s="25" t="s">
        <v>283</v>
      </c>
      <c r="G95" s="11" t="s">
        <v>28</v>
      </c>
      <c r="H95" s="15">
        <v>44805</v>
      </c>
      <c r="I95" s="15">
        <v>46022</v>
      </c>
      <c r="J95" s="16">
        <v>5000</v>
      </c>
      <c r="K95" s="16"/>
      <c r="L95" s="11"/>
      <c r="M95" s="16"/>
      <c r="N95" s="16">
        <f>K95+L95+M95</f>
        <v>0</v>
      </c>
      <c r="O95" s="16">
        <f t="shared" si="5"/>
        <v>5000</v>
      </c>
    </row>
    <row r="96" spans="1:15" ht="15.75" x14ac:dyDescent="0.25">
      <c r="A96" s="13">
        <v>89</v>
      </c>
      <c r="B96" s="11" t="s">
        <v>284</v>
      </c>
      <c r="C96" s="25" t="s">
        <v>285</v>
      </c>
      <c r="D96" s="14" t="s">
        <v>31</v>
      </c>
      <c r="E96" s="25" t="s">
        <v>286</v>
      </c>
      <c r="F96" s="25" t="s">
        <v>33</v>
      </c>
      <c r="G96" s="11" t="s">
        <v>28</v>
      </c>
      <c r="H96" s="15">
        <v>45295</v>
      </c>
      <c r="I96" s="15">
        <v>46022</v>
      </c>
      <c r="J96" s="16">
        <v>15000</v>
      </c>
      <c r="K96" s="16">
        <f>J96*$K$6</f>
        <v>430.5</v>
      </c>
      <c r="L96" s="11"/>
      <c r="M96" s="16">
        <f>J96*$M$6</f>
        <v>456</v>
      </c>
      <c r="N96" s="16">
        <f>K96+L96+M96</f>
        <v>886.5</v>
      </c>
      <c r="O96" s="16">
        <f t="shared" si="5"/>
        <v>14113.5</v>
      </c>
    </row>
    <row r="97" spans="1:15" ht="15.75" x14ac:dyDescent="0.25">
      <c r="A97" s="13">
        <v>90</v>
      </c>
      <c r="B97" s="11" t="s">
        <v>287</v>
      </c>
      <c r="C97" s="25" t="s">
        <v>288</v>
      </c>
      <c r="D97" s="14" t="s">
        <v>31</v>
      </c>
      <c r="E97" s="25" t="s">
        <v>44</v>
      </c>
      <c r="F97" s="25" t="s">
        <v>289</v>
      </c>
      <c r="G97" s="11" t="s">
        <v>28</v>
      </c>
      <c r="H97" s="15">
        <v>44594</v>
      </c>
      <c r="I97" s="15">
        <v>46022</v>
      </c>
      <c r="J97" s="16">
        <v>10000</v>
      </c>
      <c r="K97" s="16"/>
      <c r="L97" s="11"/>
      <c r="M97" s="16"/>
      <c r="N97" s="16">
        <f>K97+L97+M97</f>
        <v>0</v>
      </c>
      <c r="O97" s="16">
        <f t="shared" si="5"/>
        <v>10000</v>
      </c>
    </row>
    <row r="98" spans="1:15" ht="15.75" x14ac:dyDescent="0.25">
      <c r="A98" s="13">
        <v>91</v>
      </c>
      <c r="B98" s="11" t="s">
        <v>290</v>
      </c>
      <c r="C98" s="25" t="s">
        <v>291</v>
      </c>
      <c r="D98" s="14" t="s">
        <v>31</v>
      </c>
      <c r="E98" s="25" t="s">
        <v>166</v>
      </c>
      <c r="F98" s="25" t="s">
        <v>292</v>
      </c>
      <c r="G98" s="11" t="s">
        <v>28</v>
      </c>
      <c r="H98" s="15">
        <v>43839</v>
      </c>
      <c r="I98" s="15">
        <v>46022</v>
      </c>
      <c r="J98" s="16">
        <v>15000</v>
      </c>
      <c r="K98" s="16">
        <f>J98*$K$6</f>
        <v>430.5</v>
      </c>
      <c r="L98" s="11"/>
      <c r="M98" s="16">
        <f>J98*$M$6</f>
        <v>456</v>
      </c>
      <c r="N98" s="16">
        <f>K98+L98+M98</f>
        <v>886.5</v>
      </c>
      <c r="O98" s="16">
        <f t="shared" si="5"/>
        <v>14113.5</v>
      </c>
    </row>
    <row r="99" spans="1:15" ht="15.75" x14ac:dyDescent="0.25">
      <c r="A99" s="13">
        <v>92</v>
      </c>
      <c r="B99" s="11" t="s">
        <v>293</v>
      </c>
      <c r="C99" s="25" t="s">
        <v>294</v>
      </c>
      <c r="D99" s="14" t="s">
        <v>31</v>
      </c>
      <c r="E99" s="25" t="s">
        <v>260</v>
      </c>
      <c r="F99" s="25" t="s">
        <v>295</v>
      </c>
      <c r="G99" s="11" t="s">
        <v>28</v>
      </c>
      <c r="H99" s="15">
        <v>44202</v>
      </c>
      <c r="I99" s="15">
        <v>46022</v>
      </c>
      <c r="J99" s="16">
        <v>9000</v>
      </c>
      <c r="K99" s="16">
        <v>258.3</v>
      </c>
      <c r="L99" s="11"/>
      <c r="M99" s="16">
        <v>273.60000000000002</v>
      </c>
      <c r="N99" s="16">
        <v>531.9</v>
      </c>
      <c r="O99" s="16">
        <f t="shared" si="5"/>
        <v>8468.1</v>
      </c>
    </row>
    <row r="100" spans="1:15" ht="15.75" x14ac:dyDescent="0.25">
      <c r="A100" s="13">
        <v>93</v>
      </c>
      <c r="B100" s="11" t="s">
        <v>296</v>
      </c>
      <c r="C100" s="25" t="s">
        <v>297</v>
      </c>
      <c r="D100" s="14" t="s">
        <v>31</v>
      </c>
      <c r="E100" s="25" t="s">
        <v>298</v>
      </c>
      <c r="F100" s="25" t="s">
        <v>299</v>
      </c>
      <c r="G100" s="11" t="s">
        <v>28</v>
      </c>
      <c r="H100" s="15">
        <v>44805</v>
      </c>
      <c r="I100" s="15">
        <v>46022</v>
      </c>
      <c r="J100" s="16">
        <v>5000</v>
      </c>
      <c r="K100" s="11"/>
      <c r="L100" s="11"/>
      <c r="M100" s="16">
        <f>J100*$K$10</f>
        <v>0</v>
      </c>
      <c r="N100" s="11"/>
      <c r="O100" s="16">
        <f t="shared" si="5"/>
        <v>5000</v>
      </c>
    </row>
    <row r="101" spans="1:15" ht="15.75" x14ac:dyDescent="0.25">
      <c r="A101" s="13">
        <v>94</v>
      </c>
      <c r="B101" s="11" t="s">
        <v>300</v>
      </c>
      <c r="C101" s="25" t="s">
        <v>301</v>
      </c>
      <c r="D101" s="14" t="s">
        <v>25</v>
      </c>
      <c r="E101" s="25" t="s">
        <v>54</v>
      </c>
      <c r="F101" s="25" t="s">
        <v>71</v>
      </c>
      <c r="G101" s="11" t="s">
        <v>28</v>
      </c>
      <c r="H101" s="15">
        <v>44207</v>
      </c>
      <c r="I101" s="15">
        <v>46022</v>
      </c>
      <c r="J101" s="16">
        <v>12000</v>
      </c>
      <c r="K101" s="11"/>
      <c r="L101" s="11"/>
      <c r="M101" s="16">
        <f>J101*$K$10</f>
        <v>0</v>
      </c>
      <c r="N101" s="11"/>
      <c r="O101" s="16">
        <f t="shared" si="5"/>
        <v>12000</v>
      </c>
    </row>
    <row r="102" spans="1:15" ht="15.75" x14ac:dyDescent="0.25">
      <c r="A102" s="13">
        <v>95</v>
      </c>
      <c r="B102" s="11" t="s">
        <v>302</v>
      </c>
      <c r="C102" s="25" t="s">
        <v>303</v>
      </c>
      <c r="D102" s="14" t="s">
        <v>31</v>
      </c>
      <c r="E102" s="25" t="s">
        <v>118</v>
      </c>
      <c r="F102" s="25" t="s">
        <v>63</v>
      </c>
      <c r="G102" s="11" t="s">
        <v>28</v>
      </c>
      <c r="H102" s="15">
        <v>44746</v>
      </c>
      <c r="I102" s="15">
        <v>46022</v>
      </c>
      <c r="J102" s="16">
        <v>10000</v>
      </c>
      <c r="K102" s="11"/>
      <c r="L102" s="11"/>
      <c r="M102" s="16">
        <f>J102*$K$10</f>
        <v>0</v>
      </c>
      <c r="N102" s="11"/>
      <c r="O102" s="16">
        <f t="shared" si="5"/>
        <v>10000</v>
      </c>
    </row>
    <row r="103" spans="1:15" ht="15.75" x14ac:dyDescent="0.25">
      <c r="A103" s="13">
        <v>96</v>
      </c>
      <c r="B103" s="11" t="s">
        <v>302</v>
      </c>
      <c r="C103" s="25" t="s">
        <v>304</v>
      </c>
      <c r="D103" s="14" t="s">
        <v>31</v>
      </c>
      <c r="E103" s="25" t="s">
        <v>44</v>
      </c>
      <c r="F103" s="25" t="s">
        <v>305</v>
      </c>
      <c r="G103" s="11" t="s">
        <v>28</v>
      </c>
      <c r="H103" s="15">
        <v>45352</v>
      </c>
      <c r="I103" s="15">
        <v>46022</v>
      </c>
      <c r="J103" s="16">
        <v>5000</v>
      </c>
      <c r="K103" s="11"/>
      <c r="L103" s="11"/>
      <c r="M103" s="16">
        <f>J103*$K$10</f>
        <v>0</v>
      </c>
      <c r="N103" s="11"/>
      <c r="O103" s="16">
        <f t="shared" si="5"/>
        <v>5000</v>
      </c>
    </row>
    <row r="104" spans="1:15" ht="15.75" x14ac:dyDescent="0.25">
      <c r="A104" s="13">
        <v>97</v>
      </c>
      <c r="B104" s="11" t="s">
        <v>306</v>
      </c>
      <c r="C104" s="25" t="s">
        <v>307</v>
      </c>
      <c r="D104" s="14" t="s">
        <v>31</v>
      </c>
      <c r="E104" s="25" t="s">
        <v>44</v>
      </c>
      <c r="F104" s="25" t="s">
        <v>308</v>
      </c>
      <c r="G104" s="11" t="s">
        <v>28</v>
      </c>
      <c r="H104" s="15">
        <v>44927</v>
      </c>
      <c r="I104" s="15">
        <v>46022</v>
      </c>
      <c r="J104" s="16">
        <v>5000</v>
      </c>
      <c r="K104" s="11"/>
      <c r="L104" s="11"/>
      <c r="M104" s="16">
        <f>J104*$K$10</f>
        <v>0</v>
      </c>
      <c r="N104" s="11"/>
      <c r="O104" s="16">
        <f t="shared" si="5"/>
        <v>5000</v>
      </c>
    </row>
    <row r="105" spans="1:15" s="30" customFormat="1" ht="15.75" x14ac:dyDescent="0.25">
      <c r="A105" s="13">
        <v>98</v>
      </c>
      <c r="B105" s="11" t="s">
        <v>309</v>
      </c>
      <c r="C105" s="25" t="s">
        <v>310</v>
      </c>
      <c r="D105" s="14" t="s">
        <v>25</v>
      </c>
      <c r="E105" s="25" t="s">
        <v>36</v>
      </c>
      <c r="F105" s="25" t="s">
        <v>172</v>
      </c>
      <c r="G105" s="11" t="s">
        <v>28</v>
      </c>
      <c r="H105" s="15">
        <v>44201</v>
      </c>
      <c r="I105" s="15">
        <v>46022</v>
      </c>
      <c r="J105" s="16">
        <v>10000</v>
      </c>
      <c r="K105" s="16"/>
      <c r="L105" s="11"/>
      <c r="M105" s="16"/>
      <c r="N105" s="16">
        <f>K105+L105+M105</f>
        <v>0</v>
      </c>
      <c r="O105" s="16">
        <f t="shared" si="5"/>
        <v>10000</v>
      </c>
    </row>
    <row r="106" spans="1:15" ht="15.75" x14ac:dyDescent="0.25">
      <c r="A106" s="13">
        <v>99</v>
      </c>
      <c r="B106" s="11" t="s">
        <v>311</v>
      </c>
      <c r="C106" s="25" t="s">
        <v>312</v>
      </c>
      <c r="D106" s="14" t="s">
        <v>25</v>
      </c>
      <c r="E106" s="25" t="s">
        <v>313</v>
      </c>
      <c r="F106" s="25" t="s">
        <v>314</v>
      </c>
      <c r="G106" s="11" t="s">
        <v>28</v>
      </c>
      <c r="H106" s="15">
        <v>42374</v>
      </c>
      <c r="I106" s="15">
        <v>46022</v>
      </c>
      <c r="J106" s="16">
        <v>30000</v>
      </c>
      <c r="K106" s="16">
        <v>861</v>
      </c>
      <c r="L106" s="11"/>
      <c r="M106" s="16">
        <v>912</v>
      </c>
      <c r="N106" s="16">
        <f>K106+L106+M106</f>
        <v>1773</v>
      </c>
      <c r="O106" s="16">
        <f t="shared" si="5"/>
        <v>28227</v>
      </c>
    </row>
    <row r="107" spans="1:15" ht="15.75" x14ac:dyDescent="0.25">
      <c r="A107" s="13">
        <v>100</v>
      </c>
      <c r="B107" s="11" t="s">
        <v>315</v>
      </c>
      <c r="C107" s="25" t="s">
        <v>316</v>
      </c>
      <c r="D107" s="14" t="s">
        <v>31</v>
      </c>
      <c r="E107" s="25" t="s">
        <v>44</v>
      </c>
      <c r="F107" s="25" t="s">
        <v>317</v>
      </c>
      <c r="G107" s="11" t="s">
        <v>28</v>
      </c>
      <c r="H107" s="15">
        <v>44228</v>
      </c>
      <c r="I107" s="15">
        <v>46022</v>
      </c>
      <c r="J107" s="16">
        <v>5000</v>
      </c>
      <c r="K107" s="11"/>
      <c r="L107" s="11"/>
      <c r="M107" s="16">
        <f>J107*$K$10</f>
        <v>0</v>
      </c>
      <c r="N107" s="11"/>
      <c r="O107" s="16">
        <f t="shared" si="5"/>
        <v>5000</v>
      </c>
    </row>
    <row r="108" spans="1:15" ht="30" x14ac:dyDescent="0.25">
      <c r="A108" s="13">
        <v>101</v>
      </c>
      <c r="B108" s="11" t="s">
        <v>318</v>
      </c>
      <c r="C108" s="25" t="s">
        <v>319</v>
      </c>
      <c r="D108" s="14" t="s">
        <v>31</v>
      </c>
      <c r="E108" s="25" t="s">
        <v>320</v>
      </c>
      <c r="F108" s="25" t="s">
        <v>33</v>
      </c>
      <c r="G108" s="11" t="s">
        <v>28</v>
      </c>
      <c r="H108" s="15">
        <v>44440</v>
      </c>
      <c r="I108" s="15">
        <v>46022</v>
      </c>
      <c r="J108" s="16">
        <v>15000</v>
      </c>
      <c r="K108" s="16">
        <f>J108*$K$6</f>
        <v>430.5</v>
      </c>
      <c r="L108" s="11"/>
      <c r="M108" s="16">
        <f>J108*$M$6</f>
        <v>456</v>
      </c>
      <c r="N108" s="16">
        <f>K108+L108+M108</f>
        <v>886.5</v>
      </c>
      <c r="O108" s="16">
        <f t="shared" si="5"/>
        <v>14113.5</v>
      </c>
    </row>
    <row r="109" spans="1:15" ht="30" x14ac:dyDescent="0.25">
      <c r="A109" s="13">
        <v>102</v>
      </c>
      <c r="B109" s="11" t="s">
        <v>321</v>
      </c>
      <c r="C109" s="25" t="s">
        <v>322</v>
      </c>
      <c r="D109" s="14" t="s">
        <v>25</v>
      </c>
      <c r="E109" s="25" t="s">
        <v>323</v>
      </c>
      <c r="F109" s="25" t="s">
        <v>33</v>
      </c>
      <c r="G109" s="11" t="s">
        <v>28</v>
      </c>
      <c r="H109" s="15">
        <v>44264</v>
      </c>
      <c r="I109" s="15">
        <v>46022</v>
      </c>
      <c r="J109" s="16">
        <v>45000</v>
      </c>
      <c r="K109" s="16">
        <f>J109*$K$6</f>
        <v>1291.5</v>
      </c>
      <c r="L109" s="16">
        <v>1148.32</v>
      </c>
      <c r="M109" s="16">
        <f>J109*$M$6</f>
        <v>1368</v>
      </c>
      <c r="N109" s="16">
        <f>K109+L109+M109</f>
        <v>3807.8199999999997</v>
      </c>
      <c r="O109" s="16">
        <f t="shared" si="5"/>
        <v>41192.18</v>
      </c>
    </row>
    <row r="110" spans="1:15" ht="15.75" x14ac:dyDescent="0.25">
      <c r="A110" s="13">
        <v>103</v>
      </c>
      <c r="B110" s="47" t="s">
        <v>324</v>
      </c>
      <c r="C110" s="48" t="s">
        <v>325</v>
      </c>
      <c r="D110" s="49" t="s">
        <v>25</v>
      </c>
      <c r="E110" s="48" t="s">
        <v>175</v>
      </c>
      <c r="F110" s="48" t="s">
        <v>33</v>
      </c>
      <c r="G110" s="47" t="s">
        <v>28</v>
      </c>
      <c r="H110" s="15">
        <v>44440</v>
      </c>
      <c r="I110" s="15">
        <v>46022</v>
      </c>
      <c r="J110" s="46">
        <v>15000</v>
      </c>
      <c r="K110" s="46">
        <f>J110*$K$6</f>
        <v>430.5</v>
      </c>
      <c r="L110" s="47"/>
      <c r="M110" s="46">
        <f>J110*$M$6</f>
        <v>456</v>
      </c>
      <c r="N110" s="46">
        <f>K110+L110+M110</f>
        <v>886.5</v>
      </c>
      <c r="O110" s="46">
        <f t="shared" si="5"/>
        <v>14113.5</v>
      </c>
    </row>
    <row r="111" spans="1:15" ht="15.75" x14ac:dyDescent="0.25">
      <c r="A111" s="13">
        <v>104</v>
      </c>
      <c r="B111" s="11" t="s">
        <v>336</v>
      </c>
      <c r="C111" s="25" t="s">
        <v>337</v>
      </c>
      <c r="D111" s="14" t="s">
        <v>25</v>
      </c>
      <c r="E111" s="25" t="s">
        <v>54</v>
      </c>
      <c r="F111" s="27" t="s">
        <v>338</v>
      </c>
      <c r="G111" s="11" t="s">
        <v>28</v>
      </c>
      <c r="H111" s="15">
        <v>45597</v>
      </c>
      <c r="I111" s="15">
        <v>46022</v>
      </c>
      <c r="J111" s="16">
        <v>15000</v>
      </c>
      <c r="K111" s="16"/>
      <c r="L111" s="11"/>
      <c r="M111" s="16"/>
      <c r="N111" s="16"/>
      <c r="O111" s="16">
        <f t="shared" si="5"/>
        <v>15000</v>
      </c>
    </row>
    <row r="112" spans="1:15" ht="30" x14ac:dyDescent="0.25">
      <c r="A112" s="13">
        <v>105</v>
      </c>
      <c r="B112" s="11" t="s">
        <v>326</v>
      </c>
      <c r="C112" s="25" t="s">
        <v>327</v>
      </c>
      <c r="D112" s="14" t="s">
        <v>25</v>
      </c>
      <c r="E112" s="25" t="s">
        <v>328</v>
      </c>
      <c r="F112" s="25" t="s">
        <v>329</v>
      </c>
      <c r="G112" s="11" t="s">
        <v>28</v>
      </c>
      <c r="H112" s="15">
        <v>45627</v>
      </c>
      <c r="I112" s="15">
        <v>46022</v>
      </c>
      <c r="J112" s="16">
        <v>10000</v>
      </c>
      <c r="K112" s="16">
        <f>J112*$K$6</f>
        <v>287</v>
      </c>
      <c r="L112" s="11"/>
      <c r="M112" s="16">
        <f>J112*$M$6</f>
        <v>304</v>
      </c>
      <c r="N112" s="16">
        <f>K112+L112+M112</f>
        <v>591</v>
      </c>
      <c r="O112" s="16">
        <f t="shared" si="5"/>
        <v>9409</v>
      </c>
    </row>
    <row r="113" spans="1:15" ht="15.75" x14ac:dyDescent="0.25">
      <c r="A113" s="13">
        <v>106</v>
      </c>
      <c r="B113" s="11" t="s">
        <v>548</v>
      </c>
      <c r="C113" s="25" t="s">
        <v>549</v>
      </c>
      <c r="D113" s="14" t="s">
        <v>31</v>
      </c>
      <c r="E113" s="25" t="s">
        <v>44</v>
      </c>
      <c r="F113" s="21" t="s">
        <v>550</v>
      </c>
      <c r="G113" s="11" t="s">
        <v>28</v>
      </c>
      <c r="H113" s="15">
        <v>45536</v>
      </c>
      <c r="I113" s="15">
        <v>46022</v>
      </c>
      <c r="J113" s="16">
        <v>10000</v>
      </c>
      <c r="K113" s="16"/>
      <c r="L113" s="11"/>
      <c r="M113" s="16"/>
      <c r="N113" s="16">
        <f>K113+L113+M113</f>
        <v>0</v>
      </c>
      <c r="O113" s="16">
        <f t="shared" si="5"/>
        <v>10000</v>
      </c>
    </row>
    <row r="114" spans="1:15" ht="15.75" x14ac:dyDescent="0.25">
      <c r="A114" s="13">
        <v>107</v>
      </c>
      <c r="B114" s="11" t="s">
        <v>330</v>
      </c>
      <c r="C114" s="25" t="s">
        <v>331</v>
      </c>
      <c r="D114" s="14" t="s">
        <v>25</v>
      </c>
      <c r="E114" s="25" t="s">
        <v>332</v>
      </c>
      <c r="F114" s="25" t="s">
        <v>295</v>
      </c>
      <c r="G114" s="11" t="s">
        <v>28</v>
      </c>
      <c r="H114" s="15">
        <v>45170</v>
      </c>
      <c r="I114" s="15">
        <v>46022</v>
      </c>
      <c r="J114" s="16">
        <v>10000</v>
      </c>
      <c r="K114" s="16"/>
      <c r="L114" s="11"/>
      <c r="M114" s="16"/>
      <c r="N114" s="16">
        <f>K114+L114+M114</f>
        <v>0</v>
      </c>
      <c r="O114" s="16">
        <f t="shared" si="5"/>
        <v>10000</v>
      </c>
    </row>
    <row r="115" spans="1:15" ht="15.75" x14ac:dyDescent="0.25">
      <c r="A115" s="13">
        <v>108</v>
      </c>
      <c r="B115" s="11" t="s">
        <v>333</v>
      </c>
      <c r="C115" s="25" t="s">
        <v>334</v>
      </c>
      <c r="D115" s="14" t="s">
        <v>25</v>
      </c>
      <c r="E115" s="25" t="s">
        <v>211</v>
      </c>
      <c r="F115" s="25" t="s">
        <v>335</v>
      </c>
      <c r="G115" s="11" t="s">
        <v>28</v>
      </c>
      <c r="H115" s="15">
        <v>43101</v>
      </c>
      <c r="I115" s="15">
        <v>46022</v>
      </c>
      <c r="J115" s="16">
        <v>5000</v>
      </c>
      <c r="K115" s="16">
        <f>J115*$K$6</f>
        <v>143.5</v>
      </c>
      <c r="L115" s="11"/>
      <c r="M115" s="16">
        <f>J115*$M$6</f>
        <v>152</v>
      </c>
      <c r="N115" s="16">
        <f>K115+L115+M115</f>
        <v>295.5</v>
      </c>
      <c r="O115" s="16">
        <f t="shared" si="5"/>
        <v>4704.5</v>
      </c>
    </row>
    <row r="116" spans="1:15" ht="15.75" x14ac:dyDescent="0.25">
      <c r="A116" s="13">
        <v>109</v>
      </c>
      <c r="B116" s="11" t="s">
        <v>342</v>
      </c>
      <c r="C116" s="25" t="s">
        <v>343</v>
      </c>
      <c r="D116" s="14" t="s">
        <v>31</v>
      </c>
      <c r="E116" s="25" t="s">
        <v>44</v>
      </c>
      <c r="F116" s="25" t="s">
        <v>344</v>
      </c>
      <c r="G116" s="11" t="s">
        <v>28</v>
      </c>
      <c r="H116" s="15">
        <v>45292</v>
      </c>
      <c r="I116" s="15">
        <v>46022</v>
      </c>
      <c r="J116" s="16">
        <v>7500</v>
      </c>
      <c r="K116" s="11"/>
      <c r="L116" s="11"/>
      <c r="M116" s="16">
        <f>J116*$K$10</f>
        <v>0</v>
      </c>
      <c r="N116" s="11"/>
      <c r="O116" s="16">
        <f t="shared" si="5"/>
        <v>7500</v>
      </c>
    </row>
    <row r="117" spans="1:15" ht="15.75" x14ac:dyDescent="0.25">
      <c r="A117" s="13">
        <v>110</v>
      </c>
      <c r="B117" s="11" t="s">
        <v>345</v>
      </c>
      <c r="C117" s="25" t="s">
        <v>346</v>
      </c>
      <c r="D117" s="14" t="s">
        <v>31</v>
      </c>
      <c r="E117" s="25" t="s">
        <v>44</v>
      </c>
      <c r="F117" s="25" t="s">
        <v>347</v>
      </c>
      <c r="G117" s="11" t="s">
        <v>28</v>
      </c>
      <c r="H117" s="15">
        <v>44203</v>
      </c>
      <c r="I117" s="15">
        <v>46022</v>
      </c>
      <c r="J117" s="16">
        <v>5000</v>
      </c>
      <c r="K117" s="11"/>
      <c r="L117" s="11"/>
      <c r="M117" s="16">
        <f>J117*$K$10</f>
        <v>0</v>
      </c>
      <c r="N117" s="11"/>
      <c r="O117" s="16">
        <f t="shared" si="5"/>
        <v>5000</v>
      </c>
    </row>
    <row r="118" spans="1:15" ht="15.75" x14ac:dyDescent="0.25">
      <c r="A118" s="13">
        <v>111</v>
      </c>
      <c r="B118" s="11" t="s">
        <v>348</v>
      </c>
      <c r="C118" s="25" t="s">
        <v>349</v>
      </c>
      <c r="D118" s="14" t="s">
        <v>31</v>
      </c>
      <c r="E118" s="25" t="s">
        <v>44</v>
      </c>
      <c r="F118" s="25" t="s">
        <v>350</v>
      </c>
      <c r="G118" s="11" t="s">
        <v>28</v>
      </c>
      <c r="H118" s="15">
        <v>44927</v>
      </c>
      <c r="I118" s="15">
        <v>46022</v>
      </c>
      <c r="J118" s="16">
        <v>5000</v>
      </c>
      <c r="K118" s="16"/>
      <c r="L118" s="11"/>
      <c r="M118" s="16"/>
      <c r="N118" s="16">
        <f>K118+L118+M118</f>
        <v>0</v>
      </c>
      <c r="O118" s="16">
        <f t="shared" si="5"/>
        <v>5000</v>
      </c>
    </row>
    <row r="119" spans="1:15" ht="15.75" x14ac:dyDescent="0.25">
      <c r="A119" s="13">
        <v>112</v>
      </c>
      <c r="B119" s="11" t="s">
        <v>351</v>
      </c>
      <c r="C119" s="25" t="s">
        <v>352</v>
      </c>
      <c r="D119" s="14" t="s">
        <v>25</v>
      </c>
      <c r="E119" s="25" t="s">
        <v>313</v>
      </c>
      <c r="F119" s="25" t="s">
        <v>45</v>
      </c>
      <c r="G119" s="11" t="s">
        <v>28</v>
      </c>
      <c r="H119" s="15">
        <v>44594</v>
      </c>
      <c r="I119" s="15">
        <v>46022</v>
      </c>
      <c r="J119" s="16">
        <v>30000</v>
      </c>
      <c r="K119" s="16">
        <v>861</v>
      </c>
      <c r="L119" s="11"/>
      <c r="M119" s="16">
        <v>912</v>
      </c>
      <c r="N119" s="16">
        <f>K119+L119+M119</f>
        <v>1773</v>
      </c>
      <c r="O119" s="16">
        <f t="shared" si="5"/>
        <v>28227</v>
      </c>
    </row>
    <row r="120" spans="1:15" ht="15.75" x14ac:dyDescent="0.25">
      <c r="A120" s="13">
        <v>113</v>
      </c>
      <c r="B120" s="11" t="s">
        <v>353</v>
      </c>
      <c r="C120" s="25" t="s">
        <v>354</v>
      </c>
      <c r="D120" s="14" t="s">
        <v>31</v>
      </c>
      <c r="E120" s="25" t="s">
        <v>44</v>
      </c>
      <c r="F120" s="25" t="s">
        <v>355</v>
      </c>
      <c r="G120" s="11" t="s">
        <v>28</v>
      </c>
      <c r="H120" s="15">
        <v>44201</v>
      </c>
      <c r="I120" s="15">
        <v>46022</v>
      </c>
      <c r="J120" s="16">
        <v>5000</v>
      </c>
      <c r="K120" s="16"/>
      <c r="L120" s="11"/>
      <c r="M120" s="16"/>
      <c r="N120" s="16">
        <f>K120+L120+M120</f>
        <v>0</v>
      </c>
      <c r="O120" s="16">
        <f t="shared" si="5"/>
        <v>5000</v>
      </c>
    </row>
    <row r="121" spans="1:15" ht="15.75" x14ac:dyDescent="0.25">
      <c r="A121" s="13">
        <v>114</v>
      </c>
      <c r="B121" s="11" t="s">
        <v>356</v>
      </c>
      <c r="C121" s="25" t="s">
        <v>357</v>
      </c>
      <c r="D121" s="14" t="s">
        <v>31</v>
      </c>
      <c r="E121" s="25" t="s">
        <v>358</v>
      </c>
      <c r="F121" s="25" t="s">
        <v>359</v>
      </c>
      <c r="G121" s="11" t="s">
        <v>28</v>
      </c>
      <c r="H121" s="15">
        <v>44501</v>
      </c>
      <c r="I121" s="15">
        <v>46022</v>
      </c>
      <c r="J121" s="16">
        <v>10000</v>
      </c>
      <c r="K121" s="16">
        <f>J121*$K$6</f>
        <v>287</v>
      </c>
      <c r="L121" s="11"/>
      <c r="M121" s="16">
        <f>J121*$M$6</f>
        <v>304</v>
      </c>
      <c r="N121" s="16">
        <f>K121+L121+M121</f>
        <v>591</v>
      </c>
      <c r="O121" s="16">
        <f t="shared" si="5"/>
        <v>9409</v>
      </c>
    </row>
    <row r="122" spans="1:15" ht="15.75" x14ac:dyDescent="0.25">
      <c r="A122" s="13">
        <v>115</v>
      </c>
      <c r="B122" s="11" t="s">
        <v>356</v>
      </c>
      <c r="C122" s="25" t="s">
        <v>360</v>
      </c>
      <c r="D122" s="14" t="s">
        <v>31</v>
      </c>
      <c r="E122" s="25" t="s">
        <v>44</v>
      </c>
      <c r="F122" s="25" t="s">
        <v>361</v>
      </c>
      <c r="G122" s="11" t="s">
        <v>28</v>
      </c>
      <c r="H122" s="15">
        <v>44404</v>
      </c>
      <c r="I122" s="15">
        <v>46022</v>
      </c>
      <c r="J122" s="16">
        <v>5000</v>
      </c>
      <c r="K122" s="11"/>
      <c r="L122" s="11"/>
      <c r="M122" s="16">
        <f t="shared" ref="M122:M135" si="6">J122*$K$10</f>
        <v>0</v>
      </c>
      <c r="N122" s="11"/>
      <c r="O122" s="16">
        <f t="shared" si="5"/>
        <v>5000</v>
      </c>
    </row>
    <row r="123" spans="1:15" ht="15.75" x14ac:dyDescent="0.25">
      <c r="A123" s="13">
        <v>116</v>
      </c>
      <c r="B123" s="11" t="s">
        <v>362</v>
      </c>
      <c r="C123" s="25" t="s">
        <v>363</v>
      </c>
      <c r="D123" s="14" t="s">
        <v>31</v>
      </c>
      <c r="E123" s="25" t="s">
        <v>364</v>
      </c>
      <c r="F123" s="25" t="s">
        <v>33</v>
      </c>
      <c r="G123" s="11" t="s">
        <v>28</v>
      </c>
      <c r="H123" s="15">
        <v>44594</v>
      </c>
      <c r="I123" s="15">
        <v>46022</v>
      </c>
      <c r="J123" s="16">
        <v>4500</v>
      </c>
      <c r="K123" s="11"/>
      <c r="L123" s="11"/>
      <c r="M123" s="16">
        <f t="shared" si="6"/>
        <v>0</v>
      </c>
      <c r="N123" s="11"/>
      <c r="O123" s="16">
        <f t="shared" ref="O123:O154" si="7">J123-N123</f>
        <v>4500</v>
      </c>
    </row>
    <row r="124" spans="1:15" ht="15.75" x14ac:dyDescent="0.25">
      <c r="A124" s="13">
        <v>117</v>
      </c>
      <c r="B124" s="11" t="s">
        <v>365</v>
      </c>
      <c r="C124" s="25" t="s">
        <v>366</v>
      </c>
      <c r="D124" s="14" t="s">
        <v>31</v>
      </c>
      <c r="E124" s="25" t="s">
        <v>332</v>
      </c>
      <c r="F124" s="25" t="s">
        <v>367</v>
      </c>
      <c r="G124" s="11" t="s">
        <v>28</v>
      </c>
      <c r="H124" s="15">
        <v>44175</v>
      </c>
      <c r="I124" s="15">
        <v>46022</v>
      </c>
      <c r="J124" s="16">
        <v>10000</v>
      </c>
      <c r="K124" s="11"/>
      <c r="L124" s="11"/>
      <c r="M124" s="16">
        <f t="shared" si="6"/>
        <v>0</v>
      </c>
      <c r="N124" s="11"/>
      <c r="O124" s="16">
        <f t="shared" si="7"/>
        <v>10000</v>
      </c>
    </row>
    <row r="125" spans="1:15" ht="15.75" x14ac:dyDescent="0.25">
      <c r="A125" s="13">
        <v>118</v>
      </c>
      <c r="B125" s="11" t="s">
        <v>368</v>
      </c>
      <c r="C125" s="25" t="s">
        <v>360</v>
      </c>
      <c r="D125" s="14" t="s">
        <v>31</v>
      </c>
      <c r="E125" s="25" t="s">
        <v>44</v>
      </c>
      <c r="F125" s="25" t="s">
        <v>369</v>
      </c>
      <c r="G125" s="11" t="s">
        <v>28</v>
      </c>
      <c r="H125" s="15">
        <v>44927</v>
      </c>
      <c r="I125" s="15">
        <v>46022</v>
      </c>
      <c r="J125" s="16">
        <v>5000</v>
      </c>
      <c r="K125" s="11"/>
      <c r="L125" s="11"/>
      <c r="M125" s="16">
        <f t="shared" si="6"/>
        <v>0</v>
      </c>
      <c r="N125" s="11"/>
      <c r="O125" s="16">
        <f t="shared" si="7"/>
        <v>5000</v>
      </c>
    </row>
    <row r="126" spans="1:15" ht="15.75" x14ac:dyDescent="0.25">
      <c r="A126" s="13">
        <v>119</v>
      </c>
      <c r="B126" s="11" t="s">
        <v>370</v>
      </c>
      <c r="C126" s="25" t="s">
        <v>371</v>
      </c>
      <c r="D126" s="14" t="s">
        <v>31</v>
      </c>
      <c r="E126" s="25" t="s">
        <v>44</v>
      </c>
      <c r="F126" s="25" t="s">
        <v>372</v>
      </c>
      <c r="G126" s="11" t="s">
        <v>28</v>
      </c>
      <c r="H126" s="15">
        <v>45170</v>
      </c>
      <c r="I126" s="15">
        <v>46022</v>
      </c>
      <c r="J126" s="16">
        <v>10000</v>
      </c>
      <c r="K126" s="11"/>
      <c r="L126" s="11"/>
      <c r="M126" s="16">
        <f t="shared" si="6"/>
        <v>0</v>
      </c>
      <c r="N126" s="11"/>
      <c r="O126" s="16">
        <f t="shared" si="7"/>
        <v>10000</v>
      </c>
    </row>
    <row r="127" spans="1:15" ht="15.75" x14ac:dyDescent="0.25">
      <c r="A127" s="13">
        <v>120</v>
      </c>
      <c r="B127" s="11" t="s">
        <v>373</v>
      </c>
      <c r="C127" s="25" t="s">
        <v>374</v>
      </c>
      <c r="D127" s="14" t="s">
        <v>25</v>
      </c>
      <c r="E127" s="25" t="s">
        <v>36</v>
      </c>
      <c r="F127" s="25" t="s">
        <v>375</v>
      </c>
      <c r="G127" s="11" t="s">
        <v>28</v>
      </c>
      <c r="H127" s="15">
        <v>44229</v>
      </c>
      <c r="I127" s="15">
        <v>46022</v>
      </c>
      <c r="J127" s="16">
        <v>5000</v>
      </c>
      <c r="K127" s="11"/>
      <c r="L127" s="11"/>
      <c r="M127" s="16">
        <f t="shared" si="6"/>
        <v>0</v>
      </c>
      <c r="N127" s="11"/>
      <c r="O127" s="16">
        <f t="shared" si="7"/>
        <v>5000</v>
      </c>
    </row>
    <row r="128" spans="1:15" ht="15.75" x14ac:dyDescent="0.25">
      <c r="A128" s="13">
        <v>121</v>
      </c>
      <c r="B128" s="11" t="s">
        <v>376</v>
      </c>
      <c r="C128" s="25" t="s">
        <v>377</v>
      </c>
      <c r="D128" s="14" t="s">
        <v>31</v>
      </c>
      <c r="E128" s="25" t="s">
        <v>44</v>
      </c>
      <c r="F128" s="25" t="s">
        <v>292</v>
      </c>
      <c r="G128" s="11" t="s">
        <v>28</v>
      </c>
      <c r="H128" s="19">
        <v>44326</v>
      </c>
      <c r="I128" s="15">
        <v>46022</v>
      </c>
      <c r="J128" s="16">
        <v>5000</v>
      </c>
      <c r="K128" s="11"/>
      <c r="L128" s="11"/>
      <c r="M128" s="16">
        <f t="shared" si="6"/>
        <v>0</v>
      </c>
      <c r="N128" s="11"/>
      <c r="O128" s="16">
        <f t="shared" si="7"/>
        <v>5000</v>
      </c>
    </row>
    <row r="129" spans="1:15" ht="18" x14ac:dyDescent="0.25">
      <c r="A129" s="13">
        <v>122</v>
      </c>
      <c r="B129" s="11" t="s">
        <v>378</v>
      </c>
      <c r="C129" s="25" t="s">
        <v>379</v>
      </c>
      <c r="D129" s="14" t="s">
        <v>25</v>
      </c>
      <c r="E129" s="25" t="s">
        <v>77</v>
      </c>
      <c r="F129" s="25" t="s">
        <v>380</v>
      </c>
      <c r="G129" s="11" t="s">
        <v>28</v>
      </c>
      <c r="H129" s="22">
        <v>45444</v>
      </c>
      <c r="I129" s="15">
        <v>46022</v>
      </c>
      <c r="J129" s="16">
        <v>10000</v>
      </c>
      <c r="K129" s="11"/>
      <c r="L129" s="11"/>
      <c r="M129" s="16">
        <f t="shared" si="6"/>
        <v>0</v>
      </c>
      <c r="N129" s="11"/>
      <c r="O129" s="16">
        <f t="shared" si="7"/>
        <v>10000</v>
      </c>
    </row>
    <row r="130" spans="1:15" ht="15.75" x14ac:dyDescent="0.25">
      <c r="A130" s="13">
        <v>123</v>
      </c>
      <c r="B130" s="11" t="s">
        <v>378</v>
      </c>
      <c r="C130" s="25" t="s">
        <v>381</v>
      </c>
      <c r="D130" s="14" t="s">
        <v>25</v>
      </c>
      <c r="E130" s="25" t="s">
        <v>36</v>
      </c>
      <c r="F130" s="25" t="s">
        <v>382</v>
      </c>
      <c r="G130" s="11" t="s">
        <v>28</v>
      </c>
      <c r="H130" s="15">
        <v>44958</v>
      </c>
      <c r="I130" s="15">
        <v>46022</v>
      </c>
      <c r="J130" s="16">
        <v>5000</v>
      </c>
      <c r="K130" s="11"/>
      <c r="L130" s="11"/>
      <c r="M130" s="16">
        <f t="shared" si="6"/>
        <v>0</v>
      </c>
      <c r="N130" s="11"/>
      <c r="O130" s="16">
        <f t="shared" si="7"/>
        <v>5000</v>
      </c>
    </row>
    <row r="131" spans="1:15" ht="15.75" x14ac:dyDescent="0.25">
      <c r="A131" s="13">
        <v>124</v>
      </c>
      <c r="B131" s="11" t="s">
        <v>385</v>
      </c>
      <c r="C131" s="25" t="s">
        <v>386</v>
      </c>
      <c r="D131" s="14" t="s">
        <v>25</v>
      </c>
      <c r="E131" s="25" t="s">
        <v>36</v>
      </c>
      <c r="F131" s="25" t="s">
        <v>387</v>
      </c>
      <c r="G131" s="11" t="s">
        <v>28</v>
      </c>
      <c r="H131" s="15">
        <v>44682</v>
      </c>
      <c r="I131" s="15">
        <v>46022</v>
      </c>
      <c r="J131" s="16">
        <v>10000</v>
      </c>
      <c r="K131" s="11"/>
      <c r="L131" s="11"/>
      <c r="M131" s="16">
        <f t="shared" si="6"/>
        <v>0</v>
      </c>
      <c r="N131" s="11"/>
      <c r="O131" s="16">
        <f t="shared" si="7"/>
        <v>10000</v>
      </c>
    </row>
    <row r="132" spans="1:15" ht="15.75" x14ac:dyDescent="0.25">
      <c r="A132" s="13">
        <v>125</v>
      </c>
      <c r="B132" s="11" t="s">
        <v>388</v>
      </c>
      <c r="C132" s="25" t="s">
        <v>389</v>
      </c>
      <c r="D132" s="14" t="s">
        <v>25</v>
      </c>
      <c r="E132" s="25" t="s">
        <v>36</v>
      </c>
      <c r="F132" s="25" t="s">
        <v>390</v>
      </c>
      <c r="G132" s="11" t="s">
        <v>28</v>
      </c>
      <c r="H132" s="15">
        <v>44202</v>
      </c>
      <c r="I132" s="15">
        <v>46022</v>
      </c>
      <c r="J132" s="16">
        <v>5300</v>
      </c>
      <c r="K132" s="11"/>
      <c r="L132" s="11"/>
      <c r="M132" s="16">
        <f t="shared" si="6"/>
        <v>0</v>
      </c>
      <c r="N132" s="11"/>
      <c r="O132" s="16">
        <f t="shared" si="7"/>
        <v>5300</v>
      </c>
    </row>
    <row r="133" spans="1:15" ht="15.75" x14ac:dyDescent="0.25">
      <c r="A133" s="13">
        <v>126</v>
      </c>
      <c r="B133" s="11" t="s">
        <v>388</v>
      </c>
      <c r="C133" s="25" t="s">
        <v>391</v>
      </c>
      <c r="D133" s="14" t="s">
        <v>25</v>
      </c>
      <c r="E133" s="25" t="s">
        <v>36</v>
      </c>
      <c r="F133" s="25" t="s">
        <v>392</v>
      </c>
      <c r="G133" s="11" t="s">
        <v>28</v>
      </c>
      <c r="H133" s="19">
        <v>44239</v>
      </c>
      <c r="I133" s="15">
        <v>46022</v>
      </c>
      <c r="J133" s="16">
        <v>5000</v>
      </c>
      <c r="K133" s="11"/>
      <c r="L133" s="11"/>
      <c r="M133" s="16">
        <f t="shared" si="6"/>
        <v>0</v>
      </c>
      <c r="N133" s="11"/>
      <c r="O133" s="16">
        <f t="shared" si="7"/>
        <v>5000</v>
      </c>
    </row>
    <row r="134" spans="1:15" ht="15.75" x14ac:dyDescent="0.25">
      <c r="A134" s="13">
        <v>127</v>
      </c>
      <c r="B134" s="11" t="s">
        <v>393</v>
      </c>
      <c r="C134" s="25" t="s">
        <v>394</v>
      </c>
      <c r="D134" s="14" t="s">
        <v>25</v>
      </c>
      <c r="E134" s="25" t="s">
        <v>77</v>
      </c>
      <c r="F134" s="25" t="s">
        <v>160</v>
      </c>
      <c r="G134" s="11" t="s">
        <v>28</v>
      </c>
      <c r="H134" s="15">
        <v>45383</v>
      </c>
      <c r="I134" s="15">
        <v>46022</v>
      </c>
      <c r="J134" s="16">
        <v>10000</v>
      </c>
      <c r="K134" s="11"/>
      <c r="L134" s="11"/>
      <c r="M134" s="16">
        <f t="shared" si="6"/>
        <v>0</v>
      </c>
      <c r="N134" s="11"/>
      <c r="O134" s="16">
        <f t="shared" si="7"/>
        <v>10000</v>
      </c>
    </row>
    <row r="135" spans="1:15" ht="15.75" x14ac:dyDescent="0.25">
      <c r="A135" s="13">
        <v>128</v>
      </c>
      <c r="B135" s="11" t="s">
        <v>395</v>
      </c>
      <c r="C135" s="25" t="s">
        <v>396</v>
      </c>
      <c r="D135" s="14" t="s">
        <v>25</v>
      </c>
      <c r="E135" s="25" t="s">
        <v>36</v>
      </c>
      <c r="F135" s="25" t="s">
        <v>397</v>
      </c>
      <c r="G135" s="11" t="s">
        <v>28</v>
      </c>
      <c r="H135" s="15">
        <v>44927</v>
      </c>
      <c r="I135" s="15">
        <v>46022</v>
      </c>
      <c r="J135" s="16">
        <v>5000</v>
      </c>
      <c r="K135" s="11"/>
      <c r="L135" s="11"/>
      <c r="M135" s="16">
        <f t="shared" si="6"/>
        <v>0</v>
      </c>
      <c r="N135" s="11"/>
      <c r="O135" s="16">
        <f t="shared" si="7"/>
        <v>5000</v>
      </c>
    </row>
    <row r="136" spans="1:15" ht="15.75" x14ac:dyDescent="0.25">
      <c r="A136" s="13">
        <v>129</v>
      </c>
      <c r="B136" s="11" t="s">
        <v>398</v>
      </c>
      <c r="C136" s="25" t="s">
        <v>399</v>
      </c>
      <c r="D136" s="14" t="s">
        <v>25</v>
      </c>
      <c r="E136" s="25" t="s">
        <v>36</v>
      </c>
      <c r="F136" s="25" t="s">
        <v>400</v>
      </c>
      <c r="G136" s="11" t="s">
        <v>28</v>
      </c>
      <c r="H136" s="15">
        <v>45049</v>
      </c>
      <c r="I136" s="15">
        <v>46022</v>
      </c>
      <c r="J136" s="16">
        <v>5000</v>
      </c>
      <c r="K136" s="16"/>
      <c r="L136" s="11"/>
      <c r="M136" s="16"/>
      <c r="N136" s="16">
        <f>K136+L136+M136</f>
        <v>0</v>
      </c>
      <c r="O136" s="16">
        <f t="shared" si="7"/>
        <v>5000</v>
      </c>
    </row>
    <row r="137" spans="1:15" ht="15.75" x14ac:dyDescent="0.25">
      <c r="A137" s="13">
        <v>130</v>
      </c>
      <c r="B137" s="11" t="s">
        <v>401</v>
      </c>
      <c r="C137" s="25" t="s">
        <v>402</v>
      </c>
      <c r="D137" s="14" t="s">
        <v>25</v>
      </c>
      <c r="E137" s="25" t="s">
        <v>175</v>
      </c>
      <c r="F137" s="25" t="s">
        <v>403</v>
      </c>
      <c r="G137" s="11" t="s">
        <v>28</v>
      </c>
      <c r="H137" s="15">
        <v>44897</v>
      </c>
      <c r="I137" s="15">
        <v>46022</v>
      </c>
      <c r="J137" s="16">
        <v>10000</v>
      </c>
      <c r="K137" s="16">
        <f>J137*$K$6</f>
        <v>287</v>
      </c>
      <c r="L137" s="11"/>
      <c r="M137" s="16">
        <f>J137*$M$6</f>
        <v>304</v>
      </c>
      <c r="N137" s="16">
        <f>K137+L137+M137</f>
        <v>591</v>
      </c>
      <c r="O137" s="16">
        <f t="shared" si="7"/>
        <v>9409</v>
      </c>
    </row>
    <row r="138" spans="1:15" ht="15.75" x14ac:dyDescent="0.25">
      <c r="A138" s="13">
        <v>131</v>
      </c>
      <c r="B138" s="11" t="s">
        <v>404</v>
      </c>
      <c r="C138" s="25" t="s">
        <v>405</v>
      </c>
      <c r="D138" s="14" t="s">
        <v>25</v>
      </c>
      <c r="E138" s="25" t="s">
        <v>36</v>
      </c>
      <c r="F138" s="25" t="s">
        <v>247</v>
      </c>
      <c r="G138" s="11" t="s">
        <v>28</v>
      </c>
      <c r="H138" s="15">
        <v>44201</v>
      </c>
      <c r="I138" s="15">
        <v>46022</v>
      </c>
      <c r="J138" s="16">
        <v>5000</v>
      </c>
      <c r="K138" s="11"/>
      <c r="L138" s="11"/>
      <c r="M138" s="16">
        <f>J138*$K$10</f>
        <v>0</v>
      </c>
      <c r="N138" s="16">
        <f>K138+L138+M138</f>
        <v>0</v>
      </c>
      <c r="O138" s="16">
        <f t="shared" si="7"/>
        <v>5000</v>
      </c>
    </row>
    <row r="139" spans="1:15" ht="15.75" x14ac:dyDescent="0.25">
      <c r="A139" s="13">
        <v>132</v>
      </c>
      <c r="B139" s="11" t="s">
        <v>406</v>
      </c>
      <c r="C139" s="25" t="s">
        <v>407</v>
      </c>
      <c r="D139" s="14" t="s">
        <v>25</v>
      </c>
      <c r="E139" s="25" t="s">
        <v>36</v>
      </c>
      <c r="F139" s="25" t="s">
        <v>408</v>
      </c>
      <c r="G139" s="11" t="s">
        <v>28</v>
      </c>
      <c r="H139" s="19">
        <v>44239</v>
      </c>
      <c r="I139" s="15">
        <v>46022</v>
      </c>
      <c r="J139" s="16">
        <v>5000</v>
      </c>
      <c r="K139" s="16"/>
      <c r="L139" s="11"/>
      <c r="M139" s="16"/>
      <c r="N139" s="16">
        <f>K139+L139+M139</f>
        <v>0</v>
      </c>
      <c r="O139" s="16">
        <f t="shared" si="7"/>
        <v>5000</v>
      </c>
    </row>
    <row r="140" spans="1:15" ht="15.75" x14ac:dyDescent="0.25">
      <c r="A140" s="13">
        <v>133</v>
      </c>
      <c r="B140" s="11" t="s">
        <v>409</v>
      </c>
      <c r="C140" s="25" t="s">
        <v>410</v>
      </c>
      <c r="D140" s="14" t="s">
        <v>25</v>
      </c>
      <c r="E140" s="25" t="s">
        <v>358</v>
      </c>
      <c r="F140" s="25" t="s">
        <v>411</v>
      </c>
      <c r="G140" s="11" t="s">
        <v>28</v>
      </c>
      <c r="H140" s="15">
        <v>43221</v>
      </c>
      <c r="I140" s="15">
        <v>46022</v>
      </c>
      <c r="J140" s="16">
        <v>5000</v>
      </c>
      <c r="K140" s="16">
        <v>143.5</v>
      </c>
      <c r="L140" s="11"/>
      <c r="M140" s="16">
        <v>152</v>
      </c>
      <c r="N140" s="16">
        <f>K140+L140+M140</f>
        <v>295.5</v>
      </c>
      <c r="O140" s="16">
        <f t="shared" si="7"/>
        <v>4704.5</v>
      </c>
    </row>
    <row r="141" spans="1:15" ht="15.75" x14ac:dyDescent="0.25">
      <c r="A141" s="13">
        <v>134</v>
      </c>
      <c r="B141" s="11" t="s">
        <v>412</v>
      </c>
      <c r="C141" s="25" t="s">
        <v>360</v>
      </c>
      <c r="D141" s="14" t="s">
        <v>25</v>
      </c>
      <c r="E141" s="25" t="s">
        <v>36</v>
      </c>
      <c r="F141" s="25" t="s">
        <v>369</v>
      </c>
      <c r="G141" s="11" t="s">
        <v>28</v>
      </c>
      <c r="H141" s="15">
        <v>44927</v>
      </c>
      <c r="I141" s="15">
        <v>46022</v>
      </c>
      <c r="J141" s="16">
        <v>5000</v>
      </c>
      <c r="K141" s="11"/>
      <c r="L141" s="11"/>
      <c r="M141" s="16">
        <f>J141*$K$10</f>
        <v>0</v>
      </c>
      <c r="N141" s="11"/>
      <c r="O141" s="16">
        <f t="shared" si="7"/>
        <v>5000</v>
      </c>
    </row>
    <row r="142" spans="1:15" ht="30" x14ac:dyDescent="0.25">
      <c r="A142" s="13">
        <v>135</v>
      </c>
      <c r="B142" s="11" t="s">
        <v>413</v>
      </c>
      <c r="C142" s="25" t="s">
        <v>414</v>
      </c>
      <c r="D142" s="14" t="s">
        <v>25</v>
      </c>
      <c r="E142" s="25" t="s">
        <v>155</v>
      </c>
      <c r="F142" s="25" t="s">
        <v>415</v>
      </c>
      <c r="G142" s="11" t="s">
        <v>28</v>
      </c>
      <c r="H142" s="15">
        <v>45261</v>
      </c>
      <c r="I142" s="15">
        <v>46022</v>
      </c>
      <c r="J142" s="16">
        <v>10000</v>
      </c>
      <c r="K142" s="11"/>
      <c r="L142" s="11"/>
      <c r="M142" s="16">
        <f>J142*$K$10</f>
        <v>0</v>
      </c>
      <c r="N142" s="11"/>
      <c r="O142" s="16">
        <f t="shared" si="7"/>
        <v>10000</v>
      </c>
    </row>
    <row r="143" spans="1:15" ht="15.75" x14ac:dyDescent="0.25">
      <c r="A143" s="13">
        <v>136</v>
      </c>
      <c r="B143" s="7" t="s">
        <v>416</v>
      </c>
      <c r="C143" s="25" t="s">
        <v>417</v>
      </c>
      <c r="D143" s="14" t="s">
        <v>25</v>
      </c>
      <c r="E143" s="27" t="s">
        <v>418</v>
      </c>
      <c r="F143" s="25" t="s">
        <v>45</v>
      </c>
      <c r="G143" s="11" t="s">
        <v>28</v>
      </c>
      <c r="H143" s="15">
        <v>44958</v>
      </c>
      <c r="I143" s="15">
        <v>46022</v>
      </c>
      <c r="J143" s="16">
        <v>10000</v>
      </c>
      <c r="K143" s="11"/>
      <c r="L143" s="11"/>
      <c r="M143" s="16">
        <f>J143*$K$10</f>
        <v>0</v>
      </c>
      <c r="N143" s="11"/>
      <c r="O143" s="16">
        <f t="shared" si="7"/>
        <v>10000</v>
      </c>
    </row>
    <row r="144" spans="1:15" ht="15.75" x14ac:dyDescent="0.25">
      <c r="A144" s="13">
        <v>137</v>
      </c>
      <c r="B144" s="11" t="s">
        <v>383</v>
      </c>
      <c r="C144" s="25" t="s">
        <v>384</v>
      </c>
      <c r="D144" s="14" t="s">
        <v>25</v>
      </c>
      <c r="E144" s="25" t="s">
        <v>36</v>
      </c>
      <c r="F144" s="21" t="s">
        <v>184</v>
      </c>
      <c r="G144" s="11" t="s">
        <v>28</v>
      </c>
      <c r="H144" s="15">
        <v>45689</v>
      </c>
      <c r="I144" s="15">
        <v>46022</v>
      </c>
      <c r="J144" s="16">
        <v>5000</v>
      </c>
      <c r="K144" s="11"/>
      <c r="L144" s="11"/>
      <c r="M144" s="16">
        <f>J144*$K$10</f>
        <v>0</v>
      </c>
      <c r="N144" s="11"/>
      <c r="O144" s="16">
        <f t="shared" si="7"/>
        <v>5000</v>
      </c>
    </row>
    <row r="145" spans="1:15" ht="15.75" x14ac:dyDescent="0.25">
      <c r="A145" s="13">
        <v>138</v>
      </c>
      <c r="B145" s="11" t="s">
        <v>419</v>
      </c>
      <c r="C145" s="25" t="s">
        <v>420</v>
      </c>
      <c r="D145" s="14" t="s">
        <v>31</v>
      </c>
      <c r="E145" s="25" t="s">
        <v>44</v>
      </c>
      <c r="F145" s="25" t="s">
        <v>45</v>
      </c>
      <c r="G145" s="11" t="s">
        <v>28</v>
      </c>
      <c r="H145" s="15">
        <v>45047</v>
      </c>
      <c r="I145" s="15">
        <v>46022</v>
      </c>
      <c r="J145" s="16">
        <v>10000</v>
      </c>
      <c r="K145" s="11"/>
      <c r="L145" s="11"/>
      <c r="M145" s="16">
        <f>J145*$K$10</f>
        <v>0</v>
      </c>
      <c r="N145" s="11"/>
      <c r="O145" s="16">
        <f t="shared" si="7"/>
        <v>10000</v>
      </c>
    </row>
    <row r="146" spans="1:15" ht="15.75" x14ac:dyDescent="0.25">
      <c r="A146" s="13">
        <v>139</v>
      </c>
      <c r="B146" s="11" t="s">
        <v>422</v>
      </c>
      <c r="C146" s="25" t="s">
        <v>423</v>
      </c>
      <c r="D146" s="14" t="s">
        <v>25</v>
      </c>
      <c r="E146" s="25" t="s">
        <v>54</v>
      </c>
      <c r="F146" s="25" t="s">
        <v>424</v>
      </c>
      <c r="G146" s="11" t="s">
        <v>28</v>
      </c>
      <c r="H146" s="17">
        <v>44289</v>
      </c>
      <c r="I146" s="15">
        <v>46022</v>
      </c>
      <c r="J146" s="16">
        <v>12000</v>
      </c>
      <c r="K146" s="16"/>
      <c r="L146" s="11"/>
      <c r="M146" s="16"/>
      <c r="N146" s="16">
        <f>K146+L146+M146</f>
        <v>0</v>
      </c>
      <c r="O146" s="16">
        <f t="shared" si="7"/>
        <v>12000</v>
      </c>
    </row>
    <row r="147" spans="1:15" ht="15.75" x14ac:dyDescent="0.25">
      <c r="A147" s="13">
        <v>140</v>
      </c>
      <c r="B147" s="11" t="s">
        <v>425</v>
      </c>
      <c r="C147" s="25" t="s">
        <v>426</v>
      </c>
      <c r="D147" s="14" t="s">
        <v>31</v>
      </c>
      <c r="E147" s="25" t="s">
        <v>44</v>
      </c>
      <c r="F147" s="25" t="s">
        <v>427</v>
      </c>
      <c r="G147" s="11" t="s">
        <v>28</v>
      </c>
      <c r="H147" s="15">
        <v>44805</v>
      </c>
      <c r="I147" s="15">
        <v>46022</v>
      </c>
      <c r="J147" s="16">
        <v>10000</v>
      </c>
      <c r="K147" s="11"/>
      <c r="L147" s="11"/>
      <c r="M147" s="16">
        <f t="shared" ref="M147:M157" si="8">J147*$K$10</f>
        <v>0</v>
      </c>
      <c r="N147" s="11"/>
      <c r="O147" s="16">
        <f t="shared" si="7"/>
        <v>10000</v>
      </c>
    </row>
    <row r="148" spans="1:15" ht="15.75" x14ac:dyDescent="0.25">
      <c r="A148" s="13">
        <v>141</v>
      </c>
      <c r="B148" s="11" t="s">
        <v>428</v>
      </c>
      <c r="C148" s="25" t="s">
        <v>429</v>
      </c>
      <c r="D148" s="14" t="s">
        <v>31</v>
      </c>
      <c r="E148" s="25" t="s">
        <v>44</v>
      </c>
      <c r="F148" s="25" t="s">
        <v>430</v>
      </c>
      <c r="G148" s="11" t="s">
        <v>28</v>
      </c>
      <c r="H148" s="15">
        <v>45364</v>
      </c>
      <c r="I148" s="15">
        <v>46022</v>
      </c>
      <c r="J148" s="16">
        <v>7000</v>
      </c>
      <c r="K148" s="11"/>
      <c r="L148" s="11"/>
      <c r="M148" s="16">
        <f t="shared" si="8"/>
        <v>0</v>
      </c>
      <c r="N148" s="11"/>
      <c r="O148" s="16">
        <f t="shared" si="7"/>
        <v>7000</v>
      </c>
    </row>
    <row r="149" spans="1:15" ht="15.75" x14ac:dyDescent="0.25">
      <c r="A149" s="13">
        <v>142</v>
      </c>
      <c r="B149" s="11" t="s">
        <v>431</v>
      </c>
      <c r="C149" s="25" t="s">
        <v>432</v>
      </c>
      <c r="D149" s="14" t="s">
        <v>25</v>
      </c>
      <c r="E149" s="25" t="s">
        <v>36</v>
      </c>
      <c r="F149" s="25" t="s">
        <v>433</v>
      </c>
      <c r="G149" s="11" t="s">
        <v>28</v>
      </c>
      <c r="H149" s="15">
        <v>44621</v>
      </c>
      <c r="I149" s="15">
        <v>46022</v>
      </c>
      <c r="J149" s="16">
        <v>5000</v>
      </c>
      <c r="K149" s="11"/>
      <c r="L149" s="11"/>
      <c r="M149" s="16">
        <f t="shared" si="8"/>
        <v>0</v>
      </c>
      <c r="N149" s="11"/>
      <c r="O149" s="16">
        <f t="shared" si="7"/>
        <v>5000</v>
      </c>
    </row>
    <row r="150" spans="1:15" ht="15.75" x14ac:dyDescent="0.25">
      <c r="A150" s="13">
        <v>143</v>
      </c>
      <c r="B150" s="11" t="s">
        <v>434</v>
      </c>
      <c r="C150" s="25" t="s">
        <v>435</v>
      </c>
      <c r="D150" s="14" t="s">
        <v>31</v>
      </c>
      <c r="E150" s="25" t="s">
        <v>332</v>
      </c>
      <c r="F150" s="25" t="s">
        <v>187</v>
      </c>
      <c r="G150" s="11" t="s">
        <v>28</v>
      </c>
      <c r="H150" s="17">
        <v>44201</v>
      </c>
      <c r="I150" s="15">
        <v>46022</v>
      </c>
      <c r="J150" s="16">
        <v>10000</v>
      </c>
      <c r="K150" s="11"/>
      <c r="L150" s="11"/>
      <c r="M150" s="16">
        <f t="shared" si="8"/>
        <v>0</v>
      </c>
      <c r="N150" s="11"/>
      <c r="O150" s="16">
        <f t="shared" si="7"/>
        <v>10000</v>
      </c>
    </row>
    <row r="151" spans="1:15" ht="15.75" x14ac:dyDescent="0.25">
      <c r="A151" s="13">
        <v>144</v>
      </c>
      <c r="B151" s="11" t="s">
        <v>436</v>
      </c>
      <c r="C151" s="25" t="s">
        <v>421</v>
      </c>
      <c r="D151" s="14" t="s">
        <v>25</v>
      </c>
      <c r="E151" s="25" t="s">
        <v>36</v>
      </c>
      <c r="F151" s="25" t="s">
        <v>437</v>
      </c>
      <c r="G151" s="11" t="s">
        <v>28</v>
      </c>
      <c r="H151" s="19">
        <v>44201</v>
      </c>
      <c r="I151" s="15">
        <v>46022</v>
      </c>
      <c r="J151" s="16">
        <v>5000</v>
      </c>
      <c r="K151" s="11"/>
      <c r="L151" s="11"/>
      <c r="M151" s="16">
        <f t="shared" si="8"/>
        <v>0</v>
      </c>
      <c r="N151" s="11"/>
      <c r="O151" s="16">
        <f t="shared" si="7"/>
        <v>5000</v>
      </c>
    </row>
    <row r="152" spans="1:15" ht="15.75" x14ac:dyDescent="0.25">
      <c r="A152" s="13">
        <v>145</v>
      </c>
      <c r="B152" s="11" t="s">
        <v>438</v>
      </c>
      <c r="C152" s="25" t="s">
        <v>140</v>
      </c>
      <c r="D152" s="14" t="s">
        <v>31</v>
      </c>
      <c r="E152" s="25" t="s">
        <v>118</v>
      </c>
      <c r="F152" s="25" t="s">
        <v>439</v>
      </c>
      <c r="G152" s="11" t="s">
        <v>28</v>
      </c>
      <c r="H152" s="19">
        <v>43901</v>
      </c>
      <c r="I152" s="15">
        <v>46022</v>
      </c>
      <c r="J152" s="16">
        <v>5000</v>
      </c>
      <c r="K152" s="11"/>
      <c r="L152" s="11"/>
      <c r="M152" s="16">
        <f t="shared" si="8"/>
        <v>0</v>
      </c>
      <c r="N152" s="11"/>
      <c r="O152" s="16">
        <f t="shared" si="7"/>
        <v>5000</v>
      </c>
    </row>
    <row r="153" spans="1:15" ht="15.75" x14ac:dyDescent="0.25">
      <c r="A153" s="13">
        <v>146</v>
      </c>
      <c r="B153" s="11" t="s">
        <v>443</v>
      </c>
      <c r="C153" s="25" t="s">
        <v>92</v>
      </c>
      <c r="D153" s="14" t="s">
        <v>31</v>
      </c>
      <c r="E153" s="25" t="s">
        <v>44</v>
      </c>
      <c r="F153" s="25" t="s">
        <v>104</v>
      </c>
      <c r="G153" s="11" t="s">
        <v>28</v>
      </c>
      <c r="H153" s="19">
        <v>44239</v>
      </c>
      <c r="I153" s="15">
        <v>46022</v>
      </c>
      <c r="J153" s="16">
        <v>5000</v>
      </c>
      <c r="K153" s="11"/>
      <c r="L153" s="11"/>
      <c r="M153" s="16">
        <f t="shared" si="8"/>
        <v>0</v>
      </c>
      <c r="N153" s="11"/>
      <c r="O153" s="16">
        <f t="shared" si="7"/>
        <v>5000</v>
      </c>
    </row>
    <row r="154" spans="1:15" ht="15.75" x14ac:dyDescent="0.25">
      <c r="A154" s="13">
        <v>147</v>
      </c>
      <c r="B154" s="11" t="s">
        <v>444</v>
      </c>
      <c r="C154" s="25" t="s">
        <v>445</v>
      </c>
      <c r="D154" s="14" t="s">
        <v>31</v>
      </c>
      <c r="E154" s="25" t="s">
        <v>32</v>
      </c>
      <c r="F154" s="25" t="s">
        <v>446</v>
      </c>
      <c r="G154" s="11" t="s">
        <v>28</v>
      </c>
      <c r="H154" s="17">
        <v>44540</v>
      </c>
      <c r="I154" s="15">
        <v>46022</v>
      </c>
      <c r="J154" s="16">
        <v>5000</v>
      </c>
      <c r="K154" s="11"/>
      <c r="L154" s="11"/>
      <c r="M154" s="16">
        <f t="shared" si="8"/>
        <v>0</v>
      </c>
      <c r="N154" s="11"/>
      <c r="O154" s="16">
        <f t="shared" si="7"/>
        <v>5000</v>
      </c>
    </row>
    <row r="155" spans="1:15" ht="15.75" x14ac:dyDescent="0.25">
      <c r="A155" s="13">
        <v>148</v>
      </c>
      <c r="B155" s="11" t="s">
        <v>447</v>
      </c>
      <c r="C155" s="25" t="s">
        <v>448</v>
      </c>
      <c r="D155" s="14" t="s">
        <v>31</v>
      </c>
      <c r="E155" s="25" t="s">
        <v>44</v>
      </c>
      <c r="F155" s="25" t="s">
        <v>392</v>
      </c>
      <c r="G155" s="11" t="s">
        <v>28</v>
      </c>
      <c r="H155" s="15">
        <v>44927</v>
      </c>
      <c r="I155" s="15">
        <v>46022</v>
      </c>
      <c r="J155" s="16">
        <v>5000</v>
      </c>
      <c r="K155" s="11"/>
      <c r="L155" s="11"/>
      <c r="M155" s="16">
        <f t="shared" si="8"/>
        <v>0</v>
      </c>
      <c r="N155" s="11"/>
      <c r="O155" s="16">
        <f t="shared" ref="O155:O186" si="9">J155-N155</f>
        <v>5000</v>
      </c>
    </row>
    <row r="156" spans="1:15" ht="15.75" x14ac:dyDescent="0.25">
      <c r="A156" s="13">
        <v>149</v>
      </c>
      <c r="B156" s="11" t="s">
        <v>449</v>
      </c>
      <c r="C156" s="25" t="s">
        <v>450</v>
      </c>
      <c r="D156" s="14" t="s">
        <v>25</v>
      </c>
      <c r="E156" s="25" t="s">
        <v>36</v>
      </c>
      <c r="F156" s="25" t="s">
        <v>446</v>
      </c>
      <c r="G156" s="11" t="s">
        <v>28</v>
      </c>
      <c r="H156" s="15">
        <v>44927</v>
      </c>
      <c r="I156" s="15">
        <v>46022</v>
      </c>
      <c r="J156" s="16">
        <v>5000</v>
      </c>
      <c r="K156" s="11"/>
      <c r="L156" s="11"/>
      <c r="M156" s="16">
        <f t="shared" si="8"/>
        <v>0</v>
      </c>
      <c r="N156" s="11"/>
      <c r="O156" s="16">
        <f t="shared" si="9"/>
        <v>5000</v>
      </c>
    </row>
    <row r="157" spans="1:15" ht="15.75" x14ac:dyDescent="0.25">
      <c r="A157" s="13">
        <v>150</v>
      </c>
      <c r="B157" s="18" t="s">
        <v>153</v>
      </c>
      <c r="C157" s="21" t="s">
        <v>154</v>
      </c>
      <c r="D157" s="14" t="s">
        <v>25</v>
      </c>
      <c r="E157" s="21" t="s">
        <v>155</v>
      </c>
      <c r="F157" s="21" t="s">
        <v>156</v>
      </c>
      <c r="G157" s="11" t="s">
        <v>28</v>
      </c>
      <c r="H157" s="15">
        <v>45566</v>
      </c>
      <c r="I157" s="15">
        <v>46022</v>
      </c>
      <c r="J157" s="16">
        <v>10000</v>
      </c>
      <c r="K157" s="11"/>
      <c r="L157" s="11"/>
      <c r="M157" s="16">
        <f t="shared" si="8"/>
        <v>0</v>
      </c>
      <c r="N157" s="16">
        <f>K157+L157+M157</f>
        <v>0</v>
      </c>
      <c r="O157" s="16">
        <f t="shared" si="9"/>
        <v>10000</v>
      </c>
    </row>
    <row r="158" spans="1:15" ht="15.75" x14ac:dyDescent="0.25">
      <c r="A158" s="13">
        <v>151</v>
      </c>
      <c r="B158" s="11" t="s">
        <v>554</v>
      </c>
      <c r="C158" s="25" t="s">
        <v>555</v>
      </c>
      <c r="D158" s="14" t="s">
        <v>25</v>
      </c>
      <c r="E158" s="25" t="s">
        <v>36</v>
      </c>
      <c r="F158" s="25" t="s">
        <v>556</v>
      </c>
      <c r="G158" s="11" t="s">
        <v>28</v>
      </c>
      <c r="H158" s="15">
        <v>45689</v>
      </c>
      <c r="I158" s="15">
        <v>46022</v>
      </c>
      <c r="J158" s="16">
        <v>5000</v>
      </c>
      <c r="K158" s="16"/>
      <c r="L158" s="11"/>
      <c r="M158" s="16"/>
      <c r="N158" s="16">
        <f>K158+L158+M158</f>
        <v>0</v>
      </c>
      <c r="O158" s="16">
        <f t="shared" si="9"/>
        <v>5000</v>
      </c>
    </row>
    <row r="159" spans="1:15" ht="15.75" x14ac:dyDescent="0.25">
      <c r="A159" s="13">
        <v>152</v>
      </c>
      <c r="B159" s="11" t="s">
        <v>451</v>
      </c>
      <c r="C159" s="25" t="s">
        <v>452</v>
      </c>
      <c r="D159" s="14" t="s">
        <v>25</v>
      </c>
      <c r="E159" s="25" t="s">
        <v>26</v>
      </c>
      <c r="F159" s="25" t="s">
        <v>453</v>
      </c>
      <c r="G159" s="11" t="s">
        <v>28</v>
      </c>
      <c r="H159" s="17">
        <v>44342</v>
      </c>
      <c r="I159" s="15">
        <v>46022</v>
      </c>
      <c r="J159" s="16">
        <v>10000</v>
      </c>
      <c r="K159" s="11"/>
      <c r="L159" s="11"/>
      <c r="M159" s="16">
        <f>J159*$K$10</f>
        <v>0</v>
      </c>
      <c r="N159" s="11"/>
      <c r="O159" s="16">
        <f t="shared" si="9"/>
        <v>10000</v>
      </c>
    </row>
    <row r="160" spans="1:15" ht="15.75" x14ac:dyDescent="0.25">
      <c r="A160" s="13">
        <v>153</v>
      </c>
      <c r="B160" s="11" t="s">
        <v>454</v>
      </c>
      <c r="C160" s="25" t="s">
        <v>455</v>
      </c>
      <c r="D160" s="14" t="s">
        <v>25</v>
      </c>
      <c r="E160" s="25" t="s">
        <v>36</v>
      </c>
      <c r="F160" s="25" t="s">
        <v>456</v>
      </c>
      <c r="G160" s="11" t="s">
        <v>28</v>
      </c>
      <c r="H160" s="17">
        <v>42374</v>
      </c>
      <c r="I160" s="15">
        <v>46022</v>
      </c>
      <c r="J160" s="16">
        <v>5000</v>
      </c>
      <c r="K160" s="16">
        <f>J160*$K$6</f>
        <v>143.5</v>
      </c>
      <c r="L160" s="11"/>
      <c r="M160" s="16">
        <f>J160*$M$6</f>
        <v>152</v>
      </c>
      <c r="N160" s="16">
        <f t="shared" ref="N160:N169" si="10">K160+L160+M160</f>
        <v>295.5</v>
      </c>
      <c r="O160" s="16">
        <f t="shared" si="9"/>
        <v>4704.5</v>
      </c>
    </row>
    <row r="161" spans="1:15" ht="15.75" x14ac:dyDescent="0.25">
      <c r="A161" s="13">
        <v>154</v>
      </c>
      <c r="B161" s="11" t="s">
        <v>457</v>
      </c>
      <c r="C161" s="25" t="s">
        <v>458</v>
      </c>
      <c r="D161" s="14" t="s">
        <v>31</v>
      </c>
      <c r="E161" s="25" t="s">
        <v>44</v>
      </c>
      <c r="F161" s="25" t="s">
        <v>156</v>
      </c>
      <c r="G161" s="11" t="s">
        <v>28</v>
      </c>
      <c r="H161" s="17">
        <v>44215</v>
      </c>
      <c r="I161" s="15">
        <v>46022</v>
      </c>
      <c r="J161" s="16">
        <v>5000</v>
      </c>
      <c r="K161" s="16"/>
      <c r="L161" s="11"/>
      <c r="M161" s="16"/>
      <c r="N161" s="16">
        <f t="shared" si="10"/>
        <v>0</v>
      </c>
      <c r="O161" s="16">
        <f t="shared" si="9"/>
        <v>5000</v>
      </c>
    </row>
    <row r="162" spans="1:15" ht="15.75" x14ac:dyDescent="0.25">
      <c r="A162" s="13">
        <v>155</v>
      </c>
      <c r="B162" s="11" t="s">
        <v>459</v>
      </c>
      <c r="C162" s="25" t="s">
        <v>460</v>
      </c>
      <c r="D162" s="14" t="s">
        <v>31</v>
      </c>
      <c r="E162" s="25" t="s">
        <v>298</v>
      </c>
      <c r="F162" s="25" t="s">
        <v>461</v>
      </c>
      <c r="G162" s="11" t="s">
        <v>28</v>
      </c>
      <c r="H162" s="15">
        <v>44927</v>
      </c>
      <c r="I162" s="15">
        <v>46022</v>
      </c>
      <c r="J162" s="16">
        <v>10000</v>
      </c>
      <c r="K162" s="16"/>
      <c r="L162" s="11"/>
      <c r="M162" s="16"/>
      <c r="N162" s="16">
        <f t="shared" si="10"/>
        <v>0</v>
      </c>
      <c r="O162" s="16">
        <f t="shared" si="9"/>
        <v>10000</v>
      </c>
    </row>
    <row r="163" spans="1:15" ht="15.75" x14ac:dyDescent="0.25">
      <c r="A163" s="13">
        <v>156</v>
      </c>
      <c r="B163" s="11" t="s">
        <v>462</v>
      </c>
      <c r="C163" s="25" t="s">
        <v>140</v>
      </c>
      <c r="D163" s="14" t="s">
        <v>31</v>
      </c>
      <c r="E163" s="25" t="s">
        <v>118</v>
      </c>
      <c r="F163" s="25" t="s">
        <v>463</v>
      </c>
      <c r="G163" s="11" t="s">
        <v>28</v>
      </c>
      <c r="H163" s="17">
        <v>43839</v>
      </c>
      <c r="I163" s="15">
        <v>46022</v>
      </c>
      <c r="J163" s="16">
        <v>7000</v>
      </c>
      <c r="K163" s="16"/>
      <c r="L163" s="11"/>
      <c r="M163" s="16"/>
      <c r="N163" s="16">
        <f t="shared" si="10"/>
        <v>0</v>
      </c>
      <c r="O163" s="16">
        <f t="shared" si="9"/>
        <v>7000</v>
      </c>
    </row>
    <row r="164" spans="1:15" ht="15.75" x14ac:dyDescent="0.25">
      <c r="A164" s="13">
        <v>157</v>
      </c>
      <c r="B164" s="11" t="s">
        <v>464</v>
      </c>
      <c r="C164" s="25" t="s">
        <v>465</v>
      </c>
      <c r="D164" s="14" t="s">
        <v>31</v>
      </c>
      <c r="E164" s="25" t="s">
        <v>466</v>
      </c>
      <c r="F164" s="25" t="s">
        <v>467</v>
      </c>
      <c r="G164" s="11" t="s">
        <v>28</v>
      </c>
      <c r="H164" s="17">
        <v>42374</v>
      </c>
      <c r="I164" s="15">
        <v>46022</v>
      </c>
      <c r="J164" s="16">
        <v>5500</v>
      </c>
      <c r="K164" s="16"/>
      <c r="L164" s="11"/>
      <c r="M164" s="16"/>
      <c r="N164" s="16">
        <f t="shared" si="10"/>
        <v>0</v>
      </c>
      <c r="O164" s="16">
        <f t="shared" si="9"/>
        <v>5500</v>
      </c>
    </row>
    <row r="165" spans="1:15" ht="15.75" x14ac:dyDescent="0.25">
      <c r="A165" s="13">
        <v>158</v>
      </c>
      <c r="B165" s="11" t="s">
        <v>468</v>
      </c>
      <c r="C165" s="25" t="s">
        <v>469</v>
      </c>
      <c r="D165" s="14" t="s">
        <v>31</v>
      </c>
      <c r="E165" s="25" t="s">
        <v>44</v>
      </c>
      <c r="F165" s="25" t="s">
        <v>470</v>
      </c>
      <c r="G165" s="11" t="s">
        <v>28</v>
      </c>
      <c r="H165" s="17">
        <v>44341</v>
      </c>
      <c r="I165" s="15">
        <v>46022</v>
      </c>
      <c r="J165" s="16">
        <v>5000</v>
      </c>
      <c r="K165" s="16"/>
      <c r="L165" s="11"/>
      <c r="M165" s="16"/>
      <c r="N165" s="16">
        <f t="shared" si="10"/>
        <v>0</v>
      </c>
      <c r="O165" s="16">
        <f t="shared" si="9"/>
        <v>5000</v>
      </c>
    </row>
    <row r="166" spans="1:15" ht="15.75" x14ac:dyDescent="0.25">
      <c r="A166" s="13">
        <v>159</v>
      </c>
      <c r="B166" s="11" t="s">
        <v>471</v>
      </c>
      <c r="C166" s="25" t="s">
        <v>472</v>
      </c>
      <c r="D166" s="14" t="s">
        <v>31</v>
      </c>
      <c r="E166" s="25" t="s">
        <v>44</v>
      </c>
      <c r="F166" s="25" t="s">
        <v>442</v>
      </c>
      <c r="G166" s="11" t="s">
        <v>28</v>
      </c>
      <c r="H166" s="17">
        <v>44239</v>
      </c>
      <c r="I166" s="15">
        <v>46022</v>
      </c>
      <c r="J166" s="16">
        <v>5000</v>
      </c>
      <c r="K166" s="16"/>
      <c r="L166" s="11"/>
      <c r="M166" s="16"/>
      <c r="N166" s="16">
        <f t="shared" si="10"/>
        <v>0</v>
      </c>
      <c r="O166" s="16">
        <f t="shared" si="9"/>
        <v>5000</v>
      </c>
    </row>
    <row r="167" spans="1:15" ht="30" x14ac:dyDescent="0.25">
      <c r="A167" s="13">
        <v>160</v>
      </c>
      <c r="B167" s="11" t="s">
        <v>473</v>
      </c>
      <c r="C167" s="25" t="s">
        <v>474</v>
      </c>
      <c r="D167" s="14" t="s">
        <v>31</v>
      </c>
      <c r="E167" s="25" t="s">
        <v>44</v>
      </c>
      <c r="F167" s="25" t="s">
        <v>292</v>
      </c>
      <c r="G167" s="11" t="s">
        <v>28</v>
      </c>
      <c r="H167" s="17">
        <v>44201</v>
      </c>
      <c r="I167" s="15">
        <v>46022</v>
      </c>
      <c r="J167" s="16">
        <v>5000</v>
      </c>
      <c r="K167" s="16"/>
      <c r="L167" s="11"/>
      <c r="M167" s="16"/>
      <c r="N167" s="16">
        <f t="shared" si="10"/>
        <v>0</v>
      </c>
      <c r="O167" s="16">
        <f t="shared" si="9"/>
        <v>5000</v>
      </c>
    </row>
    <row r="168" spans="1:15" ht="15.75" x14ac:dyDescent="0.25">
      <c r="A168" s="13">
        <v>161</v>
      </c>
      <c r="B168" s="11" t="s">
        <v>475</v>
      </c>
      <c r="C168" s="25" t="s">
        <v>140</v>
      </c>
      <c r="D168" s="14" t="s">
        <v>31</v>
      </c>
      <c r="E168" s="25" t="s">
        <v>44</v>
      </c>
      <c r="F168" s="25" t="s">
        <v>476</v>
      </c>
      <c r="G168" s="11" t="s">
        <v>28</v>
      </c>
      <c r="H168" s="15">
        <v>44239</v>
      </c>
      <c r="I168" s="15">
        <v>46022</v>
      </c>
      <c r="J168" s="16">
        <v>5000</v>
      </c>
      <c r="K168" s="16"/>
      <c r="L168" s="11"/>
      <c r="M168" s="16"/>
      <c r="N168" s="16">
        <f t="shared" si="10"/>
        <v>0</v>
      </c>
      <c r="O168" s="16">
        <f t="shared" si="9"/>
        <v>5000</v>
      </c>
    </row>
    <row r="169" spans="1:15" ht="30" x14ac:dyDescent="0.25">
      <c r="A169" s="13">
        <v>162</v>
      </c>
      <c r="B169" s="11" t="s">
        <v>477</v>
      </c>
      <c r="C169" s="25" t="s">
        <v>478</v>
      </c>
      <c r="D169" s="14" t="s">
        <v>25</v>
      </c>
      <c r="E169" s="25" t="s">
        <v>479</v>
      </c>
      <c r="F169" s="25" t="s">
        <v>63</v>
      </c>
      <c r="G169" s="11" t="s">
        <v>28</v>
      </c>
      <c r="H169" s="15">
        <v>45231</v>
      </c>
      <c r="I169" s="15">
        <v>46022</v>
      </c>
      <c r="J169" s="16">
        <v>10000</v>
      </c>
      <c r="K169" s="16"/>
      <c r="L169" s="11"/>
      <c r="M169" s="16"/>
      <c r="N169" s="16">
        <f t="shared" si="10"/>
        <v>0</v>
      </c>
      <c r="O169" s="16">
        <f t="shared" si="9"/>
        <v>10000</v>
      </c>
    </row>
    <row r="170" spans="1:15" ht="15.75" x14ac:dyDescent="0.25">
      <c r="A170" s="13">
        <v>163</v>
      </c>
      <c r="B170" s="18" t="s">
        <v>161</v>
      </c>
      <c r="C170" s="21" t="s">
        <v>162</v>
      </c>
      <c r="D170" s="14" t="s">
        <v>31</v>
      </c>
      <c r="E170" s="25" t="s">
        <v>44</v>
      </c>
      <c r="F170" s="21" t="s">
        <v>163</v>
      </c>
      <c r="G170" s="11" t="s">
        <v>28</v>
      </c>
      <c r="H170" s="17">
        <v>45597</v>
      </c>
      <c r="I170" s="15">
        <v>46022</v>
      </c>
      <c r="J170" s="16">
        <v>5000</v>
      </c>
      <c r="K170" s="11"/>
      <c r="L170" s="11"/>
      <c r="M170" s="16">
        <f>J170*$K$10</f>
        <v>0</v>
      </c>
      <c r="N170" s="11"/>
      <c r="O170" s="16">
        <f t="shared" si="9"/>
        <v>5000</v>
      </c>
    </row>
    <row r="171" spans="1:15" ht="15.75" x14ac:dyDescent="0.25">
      <c r="A171" s="13">
        <v>164</v>
      </c>
      <c r="B171" s="11" t="s">
        <v>480</v>
      </c>
      <c r="C171" s="25" t="s">
        <v>481</v>
      </c>
      <c r="D171" s="14" t="s">
        <v>31</v>
      </c>
      <c r="E171" s="25" t="s">
        <v>44</v>
      </c>
      <c r="F171" s="25" t="s">
        <v>221</v>
      </c>
      <c r="G171" s="11" t="s">
        <v>28</v>
      </c>
      <c r="H171" s="15">
        <v>44927</v>
      </c>
      <c r="I171" s="15">
        <v>46022</v>
      </c>
      <c r="J171" s="16">
        <v>5000</v>
      </c>
      <c r="K171" s="16"/>
      <c r="L171" s="11"/>
      <c r="M171" s="16"/>
      <c r="N171" s="16">
        <f>K171+L171+M171</f>
        <v>0</v>
      </c>
      <c r="O171" s="16">
        <f t="shared" si="9"/>
        <v>5000</v>
      </c>
    </row>
    <row r="172" spans="1:15" ht="30" x14ac:dyDescent="0.25">
      <c r="A172" s="13">
        <v>165</v>
      </c>
      <c r="B172" s="11" t="s">
        <v>482</v>
      </c>
      <c r="C172" s="25" t="s">
        <v>483</v>
      </c>
      <c r="D172" s="14" t="s">
        <v>31</v>
      </c>
      <c r="E172" s="25" t="s">
        <v>113</v>
      </c>
      <c r="F172" s="25" t="s">
        <v>261</v>
      </c>
      <c r="G172" s="11" t="s">
        <v>28</v>
      </c>
      <c r="H172" s="17">
        <v>44594</v>
      </c>
      <c r="I172" s="15">
        <v>46022</v>
      </c>
      <c r="J172" s="16">
        <v>10000</v>
      </c>
      <c r="K172" s="16"/>
      <c r="L172" s="11"/>
      <c r="M172" s="16"/>
      <c r="N172" s="16">
        <f>K172+L172+M172</f>
        <v>0</v>
      </c>
      <c r="O172" s="16">
        <f t="shared" si="9"/>
        <v>10000</v>
      </c>
    </row>
    <row r="173" spans="1:15" ht="15.75" x14ac:dyDescent="0.25">
      <c r="A173" s="13">
        <v>166</v>
      </c>
      <c r="B173" s="11" t="s">
        <v>484</v>
      </c>
      <c r="C173" s="25" t="s">
        <v>485</v>
      </c>
      <c r="D173" s="14" t="s">
        <v>31</v>
      </c>
      <c r="E173" s="25" t="s">
        <v>298</v>
      </c>
      <c r="F173" s="25" t="s">
        <v>115</v>
      </c>
      <c r="G173" s="11" t="s">
        <v>28</v>
      </c>
      <c r="H173" s="17">
        <v>44896</v>
      </c>
      <c r="I173" s="15">
        <v>46022</v>
      </c>
      <c r="J173" s="16">
        <v>10000</v>
      </c>
      <c r="K173" s="16"/>
      <c r="L173" s="11"/>
      <c r="M173" s="16"/>
      <c r="N173" s="16">
        <f>K173+L173+M173</f>
        <v>0</v>
      </c>
      <c r="O173" s="16">
        <f t="shared" si="9"/>
        <v>10000</v>
      </c>
    </row>
    <row r="174" spans="1:15" ht="15.75" x14ac:dyDescent="0.25">
      <c r="A174" s="13">
        <v>167</v>
      </c>
      <c r="B174" s="11" t="s">
        <v>486</v>
      </c>
      <c r="C174" s="25" t="s">
        <v>487</v>
      </c>
      <c r="D174" s="14" t="s">
        <v>31</v>
      </c>
      <c r="E174" s="25" t="s">
        <v>44</v>
      </c>
      <c r="F174" s="25" t="s">
        <v>488</v>
      </c>
      <c r="G174" s="11" t="s">
        <v>28</v>
      </c>
      <c r="H174" s="15">
        <v>45058</v>
      </c>
      <c r="I174" s="15">
        <v>46022</v>
      </c>
      <c r="J174" s="16">
        <v>5000</v>
      </c>
      <c r="K174" s="16"/>
      <c r="L174" s="11"/>
      <c r="M174" s="16"/>
      <c r="N174" s="16">
        <f>K174+L174+M174</f>
        <v>0</v>
      </c>
      <c r="O174" s="16">
        <f t="shared" si="9"/>
        <v>5000</v>
      </c>
    </row>
    <row r="175" spans="1:15" ht="15.75" x14ac:dyDescent="0.25">
      <c r="A175" s="13">
        <v>168</v>
      </c>
      <c r="B175" s="11" t="s">
        <v>489</v>
      </c>
      <c r="C175" s="25" t="s">
        <v>490</v>
      </c>
      <c r="D175" s="14" t="s">
        <v>31</v>
      </c>
      <c r="E175" s="25" t="s">
        <v>44</v>
      </c>
      <c r="F175" s="25" t="s">
        <v>491</v>
      </c>
      <c r="G175" s="11" t="s">
        <v>28</v>
      </c>
      <c r="H175" s="15">
        <v>44927</v>
      </c>
      <c r="I175" s="15">
        <v>46022</v>
      </c>
      <c r="J175" s="16">
        <v>5000</v>
      </c>
      <c r="K175" s="16"/>
      <c r="L175" s="11"/>
      <c r="M175" s="16"/>
      <c r="N175" s="16">
        <f>K175+L175+M175</f>
        <v>0</v>
      </c>
      <c r="O175" s="16">
        <f t="shared" si="9"/>
        <v>5000</v>
      </c>
    </row>
    <row r="176" spans="1:15" ht="15.75" x14ac:dyDescent="0.25">
      <c r="A176" s="13">
        <v>169</v>
      </c>
      <c r="B176" s="11" t="s">
        <v>492</v>
      </c>
      <c r="C176" s="25" t="s">
        <v>399</v>
      </c>
      <c r="D176" s="14" t="s">
        <v>25</v>
      </c>
      <c r="E176" s="25" t="s">
        <v>36</v>
      </c>
      <c r="F176" s="25" t="s">
        <v>493</v>
      </c>
      <c r="G176" s="11" t="s">
        <v>28</v>
      </c>
      <c r="H176" s="17">
        <v>44621</v>
      </c>
      <c r="I176" s="15">
        <v>46022</v>
      </c>
      <c r="J176" s="16">
        <v>5000</v>
      </c>
      <c r="K176" s="11"/>
      <c r="L176" s="11"/>
      <c r="M176" s="16">
        <f>J176*$K$10</f>
        <v>0</v>
      </c>
      <c r="N176" s="11"/>
      <c r="O176" s="16">
        <f t="shared" si="9"/>
        <v>5000</v>
      </c>
    </row>
    <row r="177" spans="1:15" ht="15.75" x14ac:dyDescent="0.25">
      <c r="A177" s="13">
        <v>170</v>
      </c>
      <c r="B177" s="11" t="s">
        <v>584</v>
      </c>
      <c r="C177" s="25" t="s">
        <v>585</v>
      </c>
      <c r="D177" s="14" t="s">
        <v>25</v>
      </c>
      <c r="E177" s="25" t="s">
        <v>155</v>
      </c>
      <c r="F177" s="25" t="s">
        <v>479</v>
      </c>
      <c r="G177" s="11" t="s">
        <v>28</v>
      </c>
      <c r="H177" s="17">
        <v>45665</v>
      </c>
      <c r="I177" s="15">
        <v>46022</v>
      </c>
      <c r="J177" s="16">
        <v>10000</v>
      </c>
      <c r="K177" s="11"/>
      <c r="L177" s="11"/>
      <c r="M177" s="16">
        <f>J177*$K$10</f>
        <v>0</v>
      </c>
      <c r="N177" s="11"/>
      <c r="O177" s="16">
        <f t="shared" si="9"/>
        <v>10000</v>
      </c>
    </row>
    <row r="178" spans="1:15" ht="15.75" x14ac:dyDescent="0.25">
      <c r="A178" s="13">
        <v>171</v>
      </c>
      <c r="B178" s="11" t="s">
        <v>494</v>
      </c>
      <c r="C178" s="25" t="s">
        <v>495</v>
      </c>
      <c r="D178" s="14" t="s">
        <v>25</v>
      </c>
      <c r="E178" s="25" t="s">
        <v>496</v>
      </c>
      <c r="F178" s="25" t="s">
        <v>33</v>
      </c>
      <c r="G178" s="11" t="s">
        <v>28</v>
      </c>
      <c r="H178" s="17" t="s">
        <v>497</v>
      </c>
      <c r="I178" s="15">
        <v>46022</v>
      </c>
      <c r="J178" s="16">
        <v>20000</v>
      </c>
      <c r="K178" s="16">
        <f>J178*$K$6</f>
        <v>574</v>
      </c>
      <c r="L178" s="11"/>
      <c r="M178" s="16">
        <f>J178*$M$6</f>
        <v>608</v>
      </c>
      <c r="N178" s="16">
        <f>K178+L178+M178</f>
        <v>1182</v>
      </c>
      <c r="O178" s="16">
        <f t="shared" si="9"/>
        <v>18818</v>
      </c>
    </row>
    <row r="179" spans="1:15" ht="15.75" x14ac:dyDescent="0.25">
      <c r="A179" s="13">
        <v>172</v>
      </c>
      <c r="B179" s="11" t="s">
        <v>498</v>
      </c>
      <c r="C179" s="25" t="s">
        <v>499</v>
      </c>
      <c r="D179" s="14" t="s">
        <v>31</v>
      </c>
      <c r="E179" s="25" t="s">
        <v>44</v>
      </c>
      <c r="F179" s="25" t="s">
        <v>500</v>
      </c>
      <c r="G179" s="11" t="s">
        <v>28</v>
      </c>
      <c r="H179" s="15">
        <v>45170</v>
      </c>
      <c r="I179" s="15">
        <v>46022</v>
      </c>
      <c r="J179" s="16">
        <v>10000</v>
      </c>
      <c r="K179" s="11"/>
      <c r="L179" s="11"/>
      <c r="M179" s="16">
        <f>J179*$K$10</f>
        <v>0</v>
      </c>
      <c r="N179" s="11"/>
      <c r="O179" s="16">
        <f t="shared" si="9"/>
        <v>10000</v>
      </c>
    </row>
    <row r="180" spans="1:15" ht="15.75" x14ac:dyDescent="0.25">
      <c r="A180" s="13">
        <v>173</v>
      </c>
      <c r="B180" s="11" t="s">
        <v>501</v>
      </c>
      <c r="C180" s="25" t="s">
        <v>124</v>
      </c>
      <c r="D180" s="14" t="s">
        <v>25</v>
      </c>
      <c r="E180" s="25" t="s">
        <v>36</v>
      </c>
      <c r="F180" s="25" t="s">
        <v>95</v>
      </c>
      <c r="G180" s="11" t="s">
        <v>28</v>
      </c>
      <c r="H180" s="17">
        <v>44239</v>
      </c>
      <c r="I180" s="15">
        <v>46022</v>
      </c>
      <c r="J180" s="16">
        <v>5000</v>
      </c>
      <c r="K180" s="11"/>
      <c r="L180" s="11"/>
      <c r="M180" s="16">
        <f>J180*$K$10</f>
        <v>0</v>
      </c>
      <c r="N180" s="11"/>
      <c r="O180" s="16">
        <f t="shared" si="9"/>
        <v>5000</v>
      </c>
    </row>
    <row r="181" spans="1:15" ht="15.75" x14ac:dyDescent="0.25">
      <c r="A181" s="13">
        <v>174</v>
      </c>
      <c r="B181" s="11" t="s">
        <v>502</v>
      </c>
      <c r="C181" s="25" t="s">
        <v>142</v>
      </c>
      <c r="D181" s="14" t="s">
        <v>25</v>
      </c>
      <c r="E181" s="25" t="s">
        <v>36</v>
      </c>
      <c r="F181" s="25" t="s">
        <v>503</v>
      </c>
      <c r="G181" s="11" t="s">
        <v>28</v>
      </c>
      <c r="H181" s="15">
        <v>44986</v>
      </c>
      <c r="I181" s="15">
        <v>46022</v>
      </c>
      <c r="J181" s="16">
        <v>5000</v>
      </c>
      <c r="K181" s="11"/>
      <c r="L181" s="11"/>
      <c r="M181" s="16">
        <f>J181*$K$10</f>
        <v>0</v>
      </c>
      <c r="N181" s="11"/>
      <c r="O181" s="16">
        <f t="shared" si="9"/>
        <v>5000</v>
      </c>
    </row>
    <row r="182" spans="1:15" ht="15.75" x14ac:dyDescent="0.25">
      <c r="A182" s="13">
        <v>175</v>
      </c>
      <c r="B182" s="11" t="s">
        <v>504</v>
      </c>
      <c r="C182" s="25" t="s">
        <v>505</v>
      </c>
      <c r="D182" s="14" t="s">
        <v>31</v>
      </c>
      <c r="E182" s="25" t="s">
        <v>155</v>
      </c>
      <c r="F182" s="25" t="s">
        <v>506</v>
      </c>
      <c r="G182" s="11" t="s">
        <v>28</v>
      </c>
      <c r="H182" s="15">
        <v>45047</v>
      </c>
      <c r="I182" s="15">
        <v>46022</v>
      </c>
      <c r="J182" s="16">
        <v>10000</v>
      </c>
      <c r="K182" s="16">
        <f>J182*$K$6</f>
        <v>287</v>
      </c>
      <c r="L182" s="11"/>
      <c r="M182" s="16">
        <f>J182*$M$6</f>
        <v>304</v>
      </c>
      <c r="N182" s="16">
        <f>K182+L182+M182</f>
        <v>591</v>
      </c>
      <c r="O182" s="16">
        <f t="shared" si="9"/>
        <v>9409</v>
      </c>
    </row>
    <row r="183" spans="1:15" ht="15.75" x14ac:dyDescent="0.25">
      <c r="A183" s="13">
        <v>176</v>
      </c>
      <c r="B183" s="11" t="s">
        <v>507</v>
      </c>
      <c r="C183" s="25" t="s">
        <v>508</v>
      </c>
      <c r="D183" s="14" t="s">
        <v>31</v>
      </c>
      <c r="E183" s="25" t="s">
        <v>509</v>
      </c>
      <c r="F183" s="25" t="s">
        <v>510</v>
      </c>
      <c r="G183" s="11" t="s">
        <v>28</v>
      </c>
      <c r="H183" s="15">
        <v>45170</v>
      </c>
      <c r="I183" s="15">
        <v>46022</v>
      </c>
      <c r="J183" s="16">
        <v>10000</v>
      </c>
      <c r="K183" s="16">
        <f>J183*$K$6</f>
        <v>287</v>
      </c>
      <c r="L183" s="11"/>
      <c r="M183" s="16">
        <f>J183*$M$6</f>
        <v>304</v>
      </c>
      <c r="N183" s="16">
        <f>K183+L183+M183</f>
        <v>591</v>
      </c>
      <c r="O183" s="16">
        <f t="shared" si="9"/>
        <v>9409</v>
      </c>
    </row>
    <row r="184" spans="1:15" ht="15.75" x14ac:dyDescent="0.25">
      <c r="A184" s="13">
        <v>177</v>
      </c>
      <c r="B184" s="11" t="s">
        <v>511</v>
      </c>
      <c r="C184" s="25" t="s">
        <v>512</v>
      </c>
      <c r="D184" s="14" t="s">
        <v>31</v>
      </c>
      <c r="E184" s="25" t="s">
        <v>155</v>
      </c>
      <c r="F184" s="25" t="s">
        <v>513</v>
      </c>
      <c r="G184" s="11" t="s">
        <v>28</v>
      </c>
      <c r="H184" s="15">
        <v>45108</v>
      </c>
      <c r="I184" s="15">
        <v>46022</v>
      </c>
      <c r="J184" s="16">
        <v>10000</v>
      </c>
      <c r="K184" s="16">
        <f>J184*$K$6</f>
        <v>287</v>
      </c>
      <c r="L184" s="11"/>
      <c r="M184" s="16">
        <f>J184*$M$6</f>
        <v>304</v>
      </c>
      <c r="N184" s="16">
        <f>K184+L184+M184</f>
        <v>591</v>
      </c>
      <c r="O184" s="16">
        <f t="shared" si="9"/>
        <v>9409</v>
      </c>
    </row>
    <row r="185" spans="1:15" ht="15.75" x14ac:dyDescent="0.25">
      <c r="A185" s="13">
        <v>178</v>
      </c>
      <c r="B185" s="11" t="s">
        <v>92</v>
      </c>
      <c r="C185" s="25" t="s">
        <v>514</v>
      </c>
      <c r="D185" s="14" t="s">
        <v>25</v>
      </c>
      <c r="E185" s="25" t="s">
        <v>36</v>
      </c>
      <c r="F185" s="25" t="s">
        <v>515</v>
      </c>
      <c r="G185" s="11" t="s">
        <v>28</v>
      </c>
      <c r="H185" s="17">
        <v>44341</v>
      </c>
      <c r="I185" s="15">
        <v>46022</v>
      </c>
      <c r="J185" s="16">
        <v>5000</v>
      </c>
      <c r="K185" s="11"/>
      <c r="L185" s="11"/>
      <c r="M185" s="16">
        <f>J185*$K$10</f>
        <v>0</v>
      </c>
      <c r="N185" s="11"/>
      <c r="O185" s="16">
        <f t="shared" si="9"/>
        <v>5000</v>
      </c>
    </row>
    <row r="186" spans="1:15" ht="15.75" x14ac:dyDescent="0.25">
      <c r="A186" s="13">
        <v>179</v>
      </c>
      <c r="B186" s="11" t="s">
        <v>516</v>
      </c>
      <c r="C186" s="25" t="s">
        <v>517</v>
      </c>
      <c r="D186" s="14" t="s">
        <v>31</v>
      </c>
      <c r="E186" s="25" t="s">
        <v>44</v>
      </c>
      <c r="F186" s="25" t="s">
        <v>446</v>
      </c>
      <c r="G186" s="11" t="s">
        <v>28</v>
      </c>
      <c r="H186" s="17">
        <v>44540</v>
      </c>
      <c r="I186" s="15">
        <v>46022</v>
      </c>
      <c r="J186" s="16">
        <v>5000</v>
      </c>
      <c r="K186" s="11"/>
      <c r="L186" s="11"/>
      <c r="M186" s="16">
        <f>J186*$K$10</f>
        <v>0</v>
      </c>
      <c r="N186" s="11"/>
      <c r="O186" s="16">
        <f t="shared" si="9"/>
        <v>5000</v>
      </c>
    </row>
    <row r="187" spans="1:15" ht="15.75" x14ac:dyDescent="0.25">
      <c r="A187" s="13">
        <v>180</v>
      </c>
      <c r="B187" s="11" t="s">
        <v>518</v>
      </c>
      <c r="C187" s="25" t="s">
        <v>519</v>
      </c>
      <c r="D187" s="14" t="s">
        <v>31</v>
      </c>
      <c r="E187" s="25" t="s">
        <v>44</v>
      </c>
      <c r="F187" s="25" t="s">
        <v>520</v>
      </c>
      <c r="G187" s="11" t="s">
        <v>28</v>
      </c>
      <c r="H187" s="15">
        <v>45078</v>
      </c>
      <c r="I187" s="15">
        <v>46022</v>
      </c>
      <c r="J187" s="16">
        <v>7000</v>
      </c>
      <c r="K187" s="11"/>
      <c r="L187" s="11"/>
      <c r="M187" s="16">
        <f>J187*$K$10</f>
        <v>0</v>
      </c>
      <c r="N187" s="11"/>
      <c r="O187" s="16">
        <f t="shared" ref="O187:O189" si="11">J187-N187</f>
        <v>7000</v>
      </c>
    </row>
    <row r="188" spans="1:15" ht="15.75" x14ac:dyDescent="0.25">
      <c r="A188" s="13">
        <v>181</v>
      </c>
      <c r="B188" s="25" t="s">
        <v>521</v>
      </c>
      <c r="C188" s="25" t="s">
        <v>522</v>
      </c>
      <c r="D188" s="14" t="s">
        <v>31</v>
      </c>
      <c r="E188" s="25" t="s">
        <v>260</v>
      </c>
      <c r="F188" s="25" t="s">
        <v>187</v>
      </c>
      <c r="G188" s="11" t="s">
        <v>28</v>
      </c>
      <c r="H188" s="17">
        <v>42374</v>
      </c>
      <c r="I188" s="15">
        <v>46022</v>
      </c>
      <c r="J188" s="46">
        <v>15000</v>
      </c>
      <c r="K188" s="16">
        <f>J188*$K$6</f>
        <v>430.5</v>
      </c>
      <c r="L188" s="11"/>
      <c r="M188" s="16">
        <f>J188*$M$6</f>
        <v>456</v>
      </c>
      <c r="N188" s="16">
        <f>K188+L188+M188</f>
        <v>886.5</v>
      </c>
      <c r="O188" s="16">
        <f t="shared" si="11"/>
        <v>14113.5</v>
      </c>
    </row>
    <row r="189" spans="1:15" ht="30" x14ac:dyDescent="0.25">
      <c r="A189" s="13">
        <v>182</v>
      </c>
      <c r="B189" s="11" t="s">
        <v>523</v>
      </c>
      <c r="C189" s="25" t="s">
        <v>524</v>
      </c>
      <c r="D189" s="14" t="s">
        <v>31</v>
      </c>
      <c r="E189" s="25" t="s">
        <v>525</v>
      </c>
      <c r="F189" s="25" t="s">
        <v>526</v>
      </c>
      <c r="G189" s="11" t="s">
        <v>28</v>
      </c>
      <c r="H189" s="17">
        <v>44348</v>
      </c>
      <c r="I189" s="15">
        <v>46022</v>
      </c>
      <c r="J189" s="16">
        <v>6000</v>
      </c>
      <c r="K189" s="16">
        <f>J189*$K$6</f>
        <v>172.2</v>
      </c>
      <c r="L189" s="11"/>
      <c r="M189" s="16">
        <f>J189*$M$6</f>
        <v>182.4</v>
      </c>
      <c r="N189" s="16">
        <f>K189+L189+M189</f>
        <v>354.6</v>
      </c>
      <c r="O189" s="16">
        <f t="shared" si="11"/>
        <v>5645.4</v>
      </c>
    </row>
    <row r="190" spans="1:15" ht="15.75" x14ac:dyDescent="0.25">
      <c r="A190" s="13">
        <v>183</v>
      </c>
      <c r="B190" s="11" t="s">
        <v>204</v>
      </c>
      <c r="C190" s="25" t="s">
        <v>205</v>
      </c>
      <c r="D190" s="14" t="s">
        <v>31</v>
      </c>
      <c r="E190" s="25" t="s">
        <v>44</v>
      </c>
      <c r="F190" s="25" t="s">
        <v>206</v>
      </c>
      <c r="G190" s="11" t="s">
        <v>28</v>
      </c>
      <c r="H190" s="19">
        <v>45627</v>
      </c>
      <c r="I190" s="15">
        <v>46022</v>
      </c>
      <c r="J190" s="16">
        <v>7000</v>
      </c>
      <c r="K190" s="16"/>
      <c r="L190" s="11"/>
      <c r="M190" s="16"/>
      <c r="N190" s="16"/>
      <c r="O190" s="16">
        <v>7000</v>
      </c>
    </row>
    <row r="191" spans="1:15" ht="15.75" x14ac:dyDescent="0.25">
      <c r="A191" s="13">
        <v>184</v>
      </c>
      <c r="B191" s="18" t="s">
        <v>577</v>
      </c>
      <c r="C191" s="21" t="s">
        <v>578</v>
      </c>
      <c r="D191" s="14" t="s">
        <v>31</v>
      </c>
      <c r="E191" s="21" t="s">
        <v>44</v>
      </c>
      <c r="F191" s="25" t="s">
        <v>143</v>
      </c>
      <c r="G191" s="11" t="s">
        <v>28</v>
      </c>
      <c r="H191" s="15">
        <v>45662</v>
      </c>
      <c r="I191" s="15">
        <v>46022</v>
      </c>
      <c r="J191" s="16">
        <v>5000</v>
      </c>
      <c r="K191" s="16"/>
      <c r="L191" s="11"/>
      <c r="M191" s="16"/>
      <c r="N191" s="16"/>
      <c r="O191" s="16">
        <v>5000</v>
      </c>
    </row>
    <row r="192" spans="1:15" ht="15.75" x14ac:dyDescent="0.25">
      <c r="A192" s="13">
        <v>185</v>
      </c>
      <c r="B192" s="18" t="s">
        <v>66</v>
      </c>
      <c r="C192" s="21" t="s">
        <v>67</v>
      </c>
      <c r="D192" s="14" t="s">
        <v>31</v>
      </c>
      <c r="E192" s="21" t="s">
        <v>44</v>
      </c>
      <c r="F192" s="21" t="s">
        <v>68</v>
      </c>
      <c r="G192" s="11" t="s">
        <v>28</v>
      </c>
      <c r="H192" s="17">
        <v>45566</v>
      </c>
      <c r="I192" s="15">
        <v>46022</v>
      </c>
      <c r="J192" s="16">
        <v>10000</v>
      </c>
      <c r="K192" s="16"/>
      <c r="L192" s="16"/>
      <c r="M192" s="16"/>
      <c r="N192" s="16"/>
      <c r="O192" s="16">
        <f>J192-N192</f>
        <v>10000</v>
      </c>
    </row>
    <row r="193" spans="1:703" ht="15.75" x14ac:dyDescent="0.25">
      <c r="A193" s="13">
        <v>186</v>
      </c>
      <c r="B193" s="18" t="s">
        <v>530</v>
      </c>
      <c r="C193" s="21" t="s">
        <v>531</v>
      </c>
      <c r="D193" s="14" t="s">
        <v>25</v>
      </c>
      <c r="E193" s="21" t="s">
        <v>155</v>
      </c>
      <c r="F193" s="21" t="s">
        <v>68</v>
      </c>
      <c r="G193" s="11" t="s">
        <v>28</v>
      </c>
      <c r="H193" s="15">
        <v>45566</v>
      </c>
      <c r="I193" s="15">
        <v>46022</v>
      </c>
      <c r="J193" s="16">
        <v>10000</v>
      </c>
      <c r="K193" s="11"/>
      <c r="L193" s="11"/>
      <c r="M193" s="16">
        <f>J193*$K$10</f>
        <v>0</v>
      </c>
      <c r="N193" s="11"/>
      <c r="O193" s="16">
        <f>J193-N193</f>
        <v>10000</v>
      </c>
    </row>
    <row r="194" spans="1:703" ht="15.75" x14ac:dyDescent="0.25">
      <c r="A194" s="13">
        <v>187</v>
      </c>
      <c r="B194" s="11" t="s">
        <v>528</v>
      </c>
      <c r="C194" s="25" t="s">
        <v>529</v>
      </c>
      <c r="D194" s="14" t="s">
        <v>25</v>
      </c>
      <c r="E194" s="25" t="s">
        <v>77</v>
      </c>
      <c r="F194" s="21" t="s">
        <v>156</v>
      </c>
      <c r="G194" s="11" t="s">
        <v>28</v>
      </c>
      <c r="H194" s="17">
        <v>45566</v>
      </c>
      <c r="I194" s="15">
        <v>46022</v>
      </c>
      <c r="J194" s="16">
        <v>12000</v>
      </c>
      <c r="K194" s="16"/>
      <c r="L194" s="11"/>
      <c r="M194" s="16"/>
      <c r="N194" s="16"/>
      <c r="O194" s="16">
        <v>12000</v>
      </c>
    </row>
    <row r="195" spans="1:703" ht="15.75" x14ac:dyDescent="0.25">
      <c r="A195" s="13">
        <v>188</v>
      </c>
      <c r="B195" s="11" t="s">
        <v>532</v>
      </c>
      <c r="C195" s="25" t="s">
        <v>236</v>
      </c>
      <c r="D195" s="14" t="s">
        <v>25</v>
      </c>
      <c r="E195" s="25" t="s">
        <v>36</v>
      </c>
      <c r="F195" s="25" t="s">
        <v>533</v>
      </c>
      <c r="G195" s="11" t="s">
        <v>28</v>
      </c>
      <c r="H195" s="17">
        <v>44212</v>
      </c>
      <c r="I195" s="15">
        <v>46022</v>
      </c>
      <c r="J195" s="16">
        <v>7000</v>
      </c>
      <c r="K195" s="11"/>
      <c r="L195" s="11"/>
      <c r="M195" s="16">
        <f t="shared" ref="M195:M200" si="12">J195*$K$10</f>
        <v>0</v>
      </c>
      <c r="N195" s="11"/>
      <c r="O195" s="16">
        <f t="shared" ref="O195:O201" si="13">J195-N195</f>
        <v>7000</v>
      </c>
    </row>
    <row r="196" spans="1:703" ht="15.75" x14ac:dyDescent="0.25">
      <c r="A196" s="13">
        <v>189</v>
      </c>
      <c r="B196" s="11" t="s">
        <v>532</v>
      </c>
      <c r="C196" s="25" t="s">
        <v>534</v>
      </c>
      <c r="D196" s="14" t="s">
        <v>25</v>
      </c>
      <c r="E196" s="25" t="s">
        <v>36</v>
      </c>
      <c r="F196" s="27" t="s">
        <v>45</v>
      </c>
      <c r="G196" s="11" t="s">
        <v>28</v>
      </c>
      <c r="H196" s="17">
        <v>44896</v>
      </c>
      <c r="I196" s="15">
        <v>46022</v>
      </c>
      <c r="J196" s="16">
        <v>10000</v>
      </c>
      <c r="K196" s="11"/>
      <c r="L196" s="11"/>
      <c r="M196" s="16">
        <f t="shared" si="12"/>
        <v>0</v>
      </c>
      <c r="N196" s="11"/>
      <c r="O196" s="16">
        <f t="shared" si="13"/>
        <v>10000</v>
      </c>
    </row>
    <row r="197" spans="1:703" ht="15.75" x14ac:dyDescent="0.25">
      <c r="A197" s="13">
        <v>190</v>
      </c>
      <c r="B197" s="11" t="s">
        <v>535</v>
      </c>
      <c r="C197" s="25" t="s">
        <v>536</v>
      </c>
      <c r="D197" s="14" t="s">
        <v>31</v>
      </c>
      <c r="E197" s="25" t="s">
        <v>509</v>
      </c>
      <c r="F197" s="27" t="s">
        <v>510</v>
      </c>
      <c r="G197" s="11" t="s">
        <v>28</v>
      </c>
      <c r="H197" s="15">
        <v>45171</v>
      </c>
      <c r="I197" s="15">
        <v>46022</v>
      </c>
      <c r="J197" s="16">
        <v>10000</v>
      </c>
      <c r="K197" s="11"/>
      <c r="L197" s="11"/>
      <c r="M197" s="16">
        <f t="shared" si="12"/>
        <v>0</v>
      </c>
      <c r="N197" s="11"/>
      <c r="O197" s="16">
        <f t="shared" si="13"/>
        <v>10000</v>
      </c>
    </row>
    <row r="198" spans="1:703" ht="15.75" x14ac:dyDescent="0.25">
      <c r="A198" s="13">
        <v>191</v>
      </c>
      <c r="B198" s="11" t="s">
        <v>440</v>
      </c>
      <c r="C198" s="25" t="s">
        <v>441</v>
      </c>
      <c r="D198" s="14" t="s">
        <v>25</v>
      </c>
      <c r="E198" s="25" t="s">
        <v>36</v>
      </c>
      <c r="F198" s="25" t="s">
        <v>442</v>
      </c>
      <c r="G198" s="11" t="s">
        <v>28</v>
      </c>
      <c r="H198" s="17">
        <v>45536</v>
      </c>
      <c r="I198" s="15">
        <v>46022</v>
      </c>
      <c r="J198" s="16">
        <v>10000</v>
      </c>
      <c r="K198" s="11"/>
      <c r="L198" s="11"/>
      <c r="M198" s="16">
        <f t="shared" si="12"/>
        <v>0</v>
      </c>
      <c r="N198" s="11"/>
      <c r="O198" s="16">
        <f t="shared" si="13"/>
        <v>10000</v>
      </c>
    </row>
    <row r="199" spans="1:703" ht="15.75" x14ac:dyDescent="0.25">
      <c r="A199" s="13">
        <v>192</v>
      </c>
      <c r="B199" s="11" t="s">
        <v>537</v>
      </c>
      <c r="C199" s="25" t="s">
        <v>538</v>
      </c>
      <c r="D199" s="23" t="s">
        <v>31</v>
      </c>
      <c r="E199" s="25" t="s">
        <v>155</v>
      </c>
      <c r="F199" s="25" t="s">
        <v>187</v>
      </c>
      <c r="G199" s="11" t="s">
        <v>28</v>
      </c>
      <c r="H199" s="15">
        <v>45109</v>
      </c>
      <c r="I199" s="15">
        <v>46022</v>
      </c>
      <c r="J199" s="16">
        <v>10000</v>
      </c>
      <c r="K199" s="11"/>
      <c r="L199" s="11"/>
      <c r="M199" s="16">
        <f t="shared" si="12"/>
        <v>0</v>
      </c>
      <c r="N199" s="11"/>
      <c r="O199" s="16">
        <f t="shared" si="13"/>
        <v>10000</v>
      </c>
    </row>
    <row r="200" spans="1:703" ht="30" x14ac:dyDescent="0.25">
      <c r="A200" s="13">
        <v>193</v>
      </c>
      <c r="B200" s="11" t="s">
        <v>539</v>
      </c>
      <c r="C200" s="25" t="s">
        <v>540</v>
      </c>
      <c r="D200" s="23" t="s">
        <v>25</v>
      </c>
      <c r="E200" s="25" t="s">
        <v>36</v>
      </c>
      <c r="F200" s="25" t="s">
        <v>541</v>
      </c>
      <c r="G200" s="11" t="s">
        <v>28</v>
      </c>
      <c r="H200" s="15">
        <v>44896</v>
      </c>
      <c r="I200" s="15">
        <v>46022</v>
      </c>
      <c r="J200" s="16">
        <v>5000</v>
      </c>
      <c r="K200" s="11"/>
      <c r="L200" s="11"/>
      <c r="M200" s="16">
        <f t="shared" si="12"/>
        <v>0</v>
      </c>
      <c r="N200" s="11"/>
      <c r="O200" s="16">
        <f t="shared" si="13"/>
        <v>5000</v>
      </c>
    </row>
    <row r="201" spans="1:703" ht="15.75" x14ac:dyDescent="0.25">
      <c r="A201" s="13">
        <v>194</v>
      </c>
      <c r="B201" s="11" t="s">
        <v>542</v>
      </c>
      <c r="C201" s="25" t="s">
        <v>543</v>
      </c>
      <c r="D201" s="23" t="s">
        <v>25</v>
      </c>
      <c r="E201" s="25" t="s">
        <v>466</v>
      </c>
      <c r="F201" s="25" t="s">
        <v>544</v>
      </c>
      <c r="G201" s="11" t="s">
        <v>28</v>
      </c>
      <c r="H201" s="17">
        <v>42374</v>
      </c>
      <c r="I201" s="15">
        <v>46022</v>
      </c>
      <c r="J201" s="16">
        <v>12000</v>
      </c>
      <c r="K201" s="16">
        <f>J201*$K$6</f>
        <v>344.4</v>
      </c>
      <c r="L201" s="11"/>
      <c r="M201" s="16">
        <f>J201*$M$6</f>
        <v>364.8</v>
      </c>
      <c r="N201" s="16">
        <f>K201+L201+M201</f>
        <v>709.2</v>
      </c>
      <c r="O201" s="16">
        <f t="shared" si="13"/>
        <v>11290.8</v>
      </c>
    </row>
    <row r="202" spans="1:703" x14ac:dyDescent="0.25">
      <c r="A202" s="60" t="s">
        <v>557</v>
      </c>
      <c r="B202" s="61"/>
      <c r="C202" s="62"/>
      <c r="D202" s="12"/>
      <c r="E202" s="43"/>
      <c r="F202" s="27"/>
      <c r="G202" s="7"/>
      <c r="H202" s="7"/>
      <c r="I202" s="7"/>
      <c r="J202" s="44">
        <f>SUBTOTAL(9,J8:J201)</f>
        <v>1657900</v>
      </c>
      <c r="K202" s="30"/>
      <c r="L202" s="30"/>
      <c r="M202" s="30"/>
      <c r="N202" s="30"/>
      <c r="O202" s="45">
        <f>SUM(O8:O201)</f>
        <v>1626120.15</v>
      </c>
    </row>
    <row r="205" spans="1:703" ht="58.5" customHeight="1" x14ac:dyDescent="0.25">
      <c r="A205" s="30"/>
      <c r="B205" s="32" t="s">
        <v>558</v>
      </c>
      <c r="C205" s="33" t="s">
        <v>559</v>
      </c>
      <c r="D205" s="34"/>
      <c r="E205" s="30"/>
      <c r="F205" s="32" t="s">
        <v>560</v>
      </c>
      <c r="G205" s="33" t="s">
        <v>561</v>
      </c>
      <c r="H205" s="33"/>
      <c r="I205" s="33"/>
      <c r="J205" s="30"/>
      <c r="N205" s="35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  <c r="EL205" s="30"/>
      <c r="EM205" s="30"/>
      <c r="EN205" s="30"/>
      <c r="EO205" s="30"/>
      <c r="EP205" s="30"/>
      <c r="EQ205" s="30"/>
      <c r="ER205" s="30"/>
      <c r="ES205" s="30"/>
      <c r="ET205" s="30"/>
      <c r="EU205" s="30"/>
      <c r="EV205" s="30"/>
      <c r="EW205" s="30"/>
      <c r="EX205" s="30"/>
      <c r="EY205" s="30"/>
      <c r="EZ205" s="30"/>
      <c r="FA205" s="30"/>
      <c r="FB205" s="30"/>
      <c r="FC205" s="30"/>
      <c r="FD205" s="30"/>
      <c r="FE205" s="30"/>
      <c r="FF205" s="30"/>
      <c r="FG205" s="30"/>
      <c r="FH205" s="30"/>
      <c r="FI205" s="30"/>
      <c r="FJ205" s="30"/>
      <c r="FK205" s="30"/>
      <c r="FL205" s="30"/>
      <c r="FM205" s="30"/>
      <c r="FN205" s="30"/>
      <c r="FO205" s="30"/>
      <c r="FP205" s="30"/>
      <c r="FQ205" s="30"/>
      <c r="FR205" s="30"/>
      <c r="FS205" s="30"/>
      <c r="FT205" s="30"/>
      <c r="FU205" s="30"/>
      <c r="FV205" s="30"/>
      <c r="FW205" s="30"/>
      <c r="FX205" s="30"/>
      <c r="FY205" s="30"/>
      <c r="FZ205" s="30"/>
      <c r="GA205" s="30"/>
      <c r="GB205" s="30"/>
      <c r="GC205" s="30"/>
      <c r="GD205" s="30"/>
      <c r="GE205" s="30"/>
      <c r="GF205" s="30"/>
      <c r="GG205" s="30"/>
      <c r="GH205" s="30"/>
      <c r="GI205" s="30"/>
      <c r="GJ205" s="30"/>
      <c r="GK205" s="30"/>
      <c r="GL205" s="30"/>
      <c r="GM205" s="30"/>
      <c r="GN205" s="30"/>
      <c r="GO205" s="30"/>
      <c r="GP205" s="30"/>
      <c r="GQ205" s="30"/>
      <c r="GR205" s="30"/>
      <c r="GS205" s="30"/>
      <c r="GT205" s="30"/>
      <c r="GU205" s="30"/>
      <c r="GV205" s="30"/>
      <c r="GW205" s="30"/>
      <c r="GX205" s="30"/>
      <c r="GY205" s="30"/>
      <c r="GZ205" s="30"/>
      <c r="HA205" s="30"/>
      <c r="HB205" s="30"/>
      <c r="HC205" s="30"/>
      <c r="HD205" s="30"/>
      <c r="HE205" s="30"/>
      <c r="HF205" s="30"/>
      <c r="HG205" s="30"/>
      <c r="HH205" s="30"/>
      <c r="HI205" s="30"/>
      <c r="HJ205" s="30"/>
      <c r="HK205" s="30"/>
      <c r="HL205" s="30"/>
      <c r="HM205" s="30"/>
      <c r="HN205" s="30"/>
      <c r="HO205" s="30"/>
      <c r="HP205" s="30"/>
      <c r="HQ205" s="30"/>
      <c r="HR205" s="30"/>
      <c r="HS205" s="30"/>
      <c r="HT205" s="30"/>
      <c r="HU205" s="30"/>
      <c r="HV205" s="30"/>
      <c r="HW205" s="30"/>
      <c r="HX205" s="30"/>
      <c r="HY205" s="30"/>
      <c r="HZ205" s="30"/>
      <c r="IA205" s="30"/>
      <c r="IB205" s="30"/>
      <c r="IC205" s="30"/>
      <c r="ID205" s="30"/>
      <c r="IE205" s="30"/>
      <c r="IF205" s="30"/>
      <c r="IG205" s="30"/>
      <c r="IH205" s="30"/>
      <c r="II205" s="30"/>
      <c r="IJ205" s="30"/>
      <c r="IK205" s="30"/>
      <c r="IL205" s="30"/>
      <c r="IM205" s="30"/>
      <c r="IN205" s="30"/>
      <c r="IO205" s="30"/>
      <c r="IP205" s="30"/>
      <c r="IQ205" s="30"/>
      <c r="IR205" s="30"/>
      <c r="IS205" s="30"/>
      <c r="IT205" s="30"/>
      <c r="IU205" s="30"/>
      <c r="IV205" s="30"/>
      <c r="IW205" s="30"/>
      <c r="IX205" s="30"/>
      <c r="IY205" s="30"/>
      <c r="IZ205" s="30"/>
      <c r="JA205" s="30"/>
      <c r="JB205" s="30"/>
      <c r="JC205" s="30"/>
      <c r="JD205" s="30"/>
      <c r="JE205" s="30"/>
      <c r="JF205" s="30"/>
      <c r="JG205" s="30"/>
      <c r="JH205" s="30"/>
      <c r="JI205" s="30"/>
      <c r="JJ205" s="30"/>
      <c r="JK205" s="30"/>
      <c r="JL205" s="30"/>
      <c r="JM205" s="30"/>
      <c r="JN205" s="30"/>
      <c r="JO205" s="30"/>
      <c r="JP205" s="30"/>
      <c r="JQ205" s="30"/>
      <c r="JR205" s="30"/>
      <c r="JS205" s="30"/>
      <c r="JT205" s="30"/>
      <c r="JU205" s="30"/>
      <c r="JV205" s="30"/>
      <c r="JW205" s="30"/>
      <c r="JX205" s="30"/>
      <c r="JY205" s="30"/>
      <c r="JZ205" s="30"/>
      <c r="KA205" s="30"/>
      <c r="KB205" s="30"/>
      <c r="KC205" s="30"/>
      <c r="KD205" s="30"/>
      <c r="KE205" s="30"/>
      <c r="KF205" s="30"/>
      <c r="KG205" s="30"/>
      <c r="KH205" s="30"/>
      <c r="KI205" s="30"/>
      <c r="KJ205" s="30"/>
      <c r="KK205" s="30"/>
      <c r="KL205" s="30"/>
      <c r="KM205" s="30"/>
      <c r="KN205" s="30"/>
      <c r="KO205" s="30"/>
      <c r="KP205" s="30"/>
      <c r="KQ205" s="30"/>
      <c r="KR205" s="30"/>
      <c r="KS205" s="30"/>
      <c r="KT205" s="30"/>
      <c r="KU205" s="30"/>
      <c r="KV205" s="30"/>
      <c r="KW205" s="30"/>
      <c r="KX205" s="30"/>
      <c r="KY205" s="30"/>
      <c r="KZ205" s="30"/>
      <c r="LA205" s="30"/>
      <c r="LB205" s="30"/>
      <c r="LC205" s="30"/>
      <c r="LD205" s="30"/>
      <c r="LE205" s="30"/>
      <c r="LF205" s="30"/>
      <c r="LG205" s="30"/>
      <c r="LH205" s="30"/>
      <c r="LI205" s="30"/>
      <c r="LJ205" s="30"/>
      <c r="LK205" s="30"/>
      <c r="LL205" s="30"/>
      <c r="LM205" s="30"/>
      <c r="LN205" s="30"/>
      <c r="LO205" s="30"/>
      <c r="LP205" s="30"/>
      <c r="LQ205" s="30"/>
      <c r="LR205" s="30"/>
      <c r="LS205" s="30"/>
      <c r="LT205" s="30"/>
      <c r="LU205" s="30"/>
      <c r="LV205" s="30"/>
      <c r="LW205" s="30"/>
      <c r="LX205" s="30"/>
      <c r="LY205" s="30"/>
      <c r="LZ205" s="30"/>
      <c r="MA205" s="30"/>
      <c r="MB205" s="30"/>
      <c r="MC205" s="30"/>
      <c r="MD205" s="30"/>
      <c r="ME205" s="30"/>
      <c r="MF205" s="30"/>
      <c r="MG205" s="30"/>
      <c r="MH205" s="30"/>
      <c r="MI205" s="30"/>
      <c r="MJ205" s="30"/>
      <c r="MK205" s="30"/>
      <c r="ML205" s="30"/>
      <c r="MM205" s="30"/>
      <c r="MN205" s="30"/>
      <c r="MO205" s="30"/>
      <c r="MP205" s="30"/>
      <c r="MQ205" s="30"/>
      <c r="MR205" s="30"/>
      <c r="MS205" s="30"/>
      <c r="MT205" s="30"/>
      <c r="MU205" s="30"/>
      <c r="MV205" s="30"/>
      <c r="MW205" s="30"/>
      <c r="MX205" s="30"/>
      <c r="MY205" s="30"/>
      <c r="MZ205" s="30"/>
      <c r="NA205" s="30"/>
      <c r="NB205" s="30"/>
      <c r="NC205" s="30"/>
      <c r="ND205" s="30"/>
      <c r="NE205" s="30"/>
      <c r="NF205" s="30"/>
      <c r="NG205" s="30"/>
      <c r="NH205" s="30"/>
      <c r="NI205" s="30"/>
      <c r="NJ205" s="30"/>
      <c r="NK205" s="30"/>
      <c r="NL205" s="30"/>
      <c r="NM205" s="30"/>
      <c r="NN205" s="30"/>
      <c r="NO205" s="30"/>
      <c r="NP205" s="30"/>
      <c r="NQ205" s="30"/>
      <c r="NR205" s="30"/>
      <c r="NS205" s="30"/>
      <c r="NT205" s="30"/>
      <c r="NU205" s="30"/>
      <c r="NV205" s="30"/>
      <c r="NW205" s="30"/>
      <c r="NX205" s="30"/>
      <c r="NY205" s="30"/>
      <c r="NZ205" s="30"/>
      <c r="OA205" s="30"/>
      <c r="OB205" s="30"/>
      <c r="OC205" s="30"/>
      <c r="OD205" s="30"/>
      <c r="OE205" s="30"/>
      <c r="OF205" s="30"/>
      <c r="OG205" s="30"/>
      <c r="OH205" s="30"/>
      <c r="OI205" s="30"/>
      <c r="OJ205" s="30"/>
      <c r="OK205" s="30"/>
      <c r="OL205" s="30"/>
      <c r="OM205" s="30"/>
      <c r="ON205" s="30"/>
      <c r="OO205" s="30"/>
      <c r="OP205" s="30"/>
      <c r="OQ205" s="30"/>
      <c r="OR205" s="30"/>
      <c r="OS205" s="30"/>
      <c r="OT205" s="30"/>
      <c r="OU205" s="30"/>
      <c r="OV205" s="30"/>
      <c r="OW205" s="30"/>
      <c r="OX205" s="30"/>
      <c r="OY205" s="30"/>
      <c r="OZ205" s="30"/>
      <c r="PA205" s="30"/>
      <c r="PB205" s="30"/>
      <c r="PC205" s="30"/>
      <c r="PD205" s="30"/>
      <c r="PE205" s="30"/>
      <c r="PF205" s="30"/>
      <c r="PG205" s="30"/>
      <c r="PH205" s="30"/>
      <c r="PI205" s="30"/>
      <c r="PJ205" s="30"/>
      <c r="PK205" s="30"/>
      <c r="PL205" s="30"/>
      <c r="PM205" s="30"/>
      <c r="PN205" s="30"/>
      <c r="PO205" s="30"/>
      <c r="PP205" s="30"/>
      <c r="PQ205" s="30"/>
      <c r="PR205" s="30"/>
      <c r="PS205" s="30"/>
      <c r="PT205" s="30"/>
      <c r="PU205" s="30"/>
      <c r="PV205" s="30"/>
      <c r="PW205" s="30"/>
      <c r="PX205" s="30"/>
      <c r="PY205" s="30"/>
      <c r="PZ205" s="30"/>
      <c r="QA205" s="30"/>
      <c r="QB205" s="30"/>
      <c r="QC205" s="30"/>
      <c r="QD205" s="30"/>
      <c r="QE205" s="30"/>
      <c r="QF205" s="30"/>
      <c r="QG205" s="30"/>
      <c r="QH205" s="30"/>
      <c r="QI205" s="30"/>
      <c r="QJ205" s="30"/>
      <c r="QK205" s="30"/>
      <c r="QL205" s="30"/>
      <c r="QM205" s="30"/>
      <c r="QN205" s="30"/>
      <c r="QO205" s="30"/>
      <c r="QP205" s="30"/>
      <c r="QQ205" s="30"/>
      <c r="QR205" s="30"/>
      <c r="QS205" s="30"/>
      <c r="QT205" s="30"/>
      <c r="QU205" s="30"/>
      <c r="QV205" s="30"/>
      <c r="QW205" s="30"/>
      <c r="QX205" s="30"/>
      <c r="QY205" s="30"/>
      <c r="QZ205" s="30"/>
      <c r="RA205" s="30"/>
      <c r="RB205" s="30"/>
      <c r="RC205" s="30"/>
      <c r="RD205" s="30"/>
      <c r="RE205" s="30"/>
      <c r="RF205" s="30"/>
      <c r="RG205" s="30"/>
      <c r="RH205" s="30"/>
      <c r="RI205" s="30"/>
      <c r="RJ205" s="30"/>
      <c r="RK205" s="30"/>
      <c r="RL205" s="30"/>
      <c r="RM205" s="30"/>
      <c r="RN205" s="30"/>
      <c r="RO205" s="30"/>
      <c r="RP205" s="30"/>
      <c r="RQ205" s="30"/>
      <c r="RR205" s="30"/>
      <c r="RS205" s="30"/>
      <c r="RT205" s="30"/>
      <c r="RU205" s="30"/>
      <c r="RV205" s="30"/>
      <c r="RW205" s="30"/>
      <c r="RX205" s="30"/>
      <c r="RY205" s="30"/>
      <c r="RZ205" s="30"/>
      <c r="SA205" s="30"/>
      <c r="SB205" s="30"/>
      <c r="SC205" s="30"/>
      <c r="SD205" s="30"/>
      <c r="SE205" s="30"/>
      <c r="SF205" s="30"/>
      <c r="SG205" s="30"/>
      <c r="SH205" s="30"/>
      <c r="SI205" s="30"/>
      <c r="SJ205" s="30"/>
      <c r="SK205" s="30"/>
      <c r="SL205" s="30"/>
      <c r="SM205" s="30"/>
      <c r="SN205" s="30"/>
      <c r="SO205" s="30"/>
      <c r="SP205" s="30"/>
      <c r="SQ205" s="30"/>
      <c r="SR205" s="30"/>
      <c r="SS205" s="30"/>
      <c r="ST205" s="30"/>
      <c r="SU205" s="30"/>
      <c r="SV205" s="30"/>
      <c r="SW205" s="30"/>
      <c r="SX205" s="30"/>
      <c r="SY205" s="30"/>
      <c r="SZ205" s="30"/>
      <c r="TA205" s="30"/>
      <c r="TB205" s="30"/>
      <c r="TC205" s="30"/>
      <c r="TD205" s="30"/>
      <c r="TE205" s="30"/>
      <c r="TF205" s="30"/>
      <c r="TG205" s="30"/>
      <c r="TH205" s="30"/>
      <c r="TI205" s="30"/>
      <c r="TJ205" s="30"/>
      <c r="TK205" s="30"/>
      <c r="TL205" s="30"/>
      <c r="TM205" s="30"/>
      <c r="TN205" s="30"/>
      <c r="TO205" s="30"/>
      <c r="TP205" s="30"/>
      <c r="TQ205" s="30"/>
      <c r="TR205" s="30"/>
      <c r="TS205" s="30"/>
      <c r="TT205" s="30"/>
      <c r="TU205" s="30"/>
      <c r="TV205" s="30"/>
      <c r="TW205" s="30"/>
      <c r="TX205" s="30"/>
      <c r="TY205" s="30"/>
      <c r="TZ205" s="30"/>
      <c r="UA205" s="30"/>
      <c r="UB205" s="30"/>
      <c r="UC205" s="30"/>
      <c r="UD205" s="30"/>
      <c r="UE205" s="30"/>
      <c r="UF205" s="30"/>
      <c r="UG205" s="30"/>
      <c r="UH205" s="30"/>
      <c r="UI205" s="30"/>
      <c r="UJ205" s="30"/>
      <c r="UK205" s="30"/>
      <c r="UL205" s="30"/>
      <c r="UM205" s="30"/>
      <c r="UN205" s="30"/>
      <c r="UO205" s="30"/>
      <c r="UP205" s="30"/>
      <c r="UQ205" s="30"/>
      <c r="UR205" s="30"/>
      <c r="US205" s="30"/>
      <c r="UT205" s="30"/>
      <c r="UU205" s="30"/>
      <c r="UV205" s="30"/>
      <c r="UW205" s="30"/>
      <c r="UX205" s="30"/>
      <c r="UY205" s="30"/>
      <c r="UZ205" s="30"/>
      <c r="VA205" s="30"/>
      <c r="VB205" s="30"/>
      <c r="VC205" s="30"/>
      <c r="VD205" s="30"/>
      <c r="VE205" s="30"/>
      <c r="VF205" s="30"/>
      <c r="VG205" s="30"/>
      <c r="VH205" s="30"/>
      <c r="VI205" s="30"/>
      <c r="VJ205" s="30"/>
      <c r="VK205" s="30"/>
      <c r="VL205" s="30"/>
      <c r="VM205" s="30"/>
      <c r="VN205" s="30"/>
      <c r="VO205" s="30"/>
      <c r="VP205" s="30"/>
      <c r="VQ205" s="30"/>
      <c r="VR205" s="30"/>
      <c r="VS205" s="30"/>
      <c r="VT205" s="30"/>
      <c r="VU205" s="30"/>
      <c r="VV205" s="30"/>
      <c r="VW205" s="30"/>
      <c r="VX205" s="30"/>
      <c r="VY205" s="30"/>
      <c r="VZ205" s="30"/>
      <c r="WA205" s="30"/>
      <c r="WB205" s="30"/>
      <c r="WC205" s="30"/>
      <c r="WD205" s="30"/>
      <c r="WE205" s="30"/>
      <c r="WF205" s="30"/>
      <c r="WG205" s="30"/>
      <c r="WH205" s="30"/>
      <c r="WI205" s="30"/>
      <c r="WJ205" s="30"/>
      <c r="WK205" s="30"/>
      <c r="WL205" s="30"/>
      <c r="WM205" s="30"/>
      <c r="WN205" s="30"/>
      <c r="WO205" s="30"/>
      <c r="WP205" s="30"/>
      <c r="WQ205" s="30"/>
      <c r="WR205" s="30"/>
      <c r="WS205" s="30"/>
      <c r="WT205" s="30"/>
      <c r="WU205" s="30"/>
      <c r="WV205" s="30"/>
      <c r="WW205" s="30"/>
      <c r="WX205" s="30"/>
      <c r="WY205" s="30"/>
      <c r="WZ205" s="30"/>
      <c r="XA205" s="30"/>
      <c r="XB205" s="30"/>
      <c r="XC205" s="30"/>
      <c r="XD205" s="30"/>
      <c r="XE205" s="30"/>
      <c r="XF205" s="30"/>
      <c r="XG205" s="30"/>
      <c r="XH205" s="30"/>
      <c r="XI205" s="30"/>
      <c r="XJ205" s="30"/>
      <c r="XK205" s="30"/>
      <c r="XL205" s="30"/>
      <c r="XM205" s="30"/>
      <c r="XN205" s="30"/>
      <c r="XO205" s="30"/>
      <c r="XP205" s="30"/>
      <c r="XQ205" s="30"/>
      <c r="XR205" s="30"/>
      <c r="XS205" s="30"/>
      <c r="XT205" s="30"/>
      <c r="XU205" s="30"/>
      <c r="XV205" s="30"/>
      <c r="XW205" s="30"/>
      <c r="XX205" s="30"/>
      <c r="XY205" s="30"/>
      <c r="XZ205" s="30"/>
      <c r="YA205" s="30"/>
      <c r="YB205" s="30"/>
      <c r="YC205" s="30"/>
      <c r="YD205" s="30"/>
      <c r="YE205" s="30"/>
      <c r="YF205" s="30"/>
      <c r="YG205" s="30"/>
      <c r="YH205" s="30"/>
      <c r="YI205" s="30"/>
      <c r="YJ205" s="30"/>
      <c r="YK205" s="30"/>
      <c r="YL205" s="30"/>
      <c r="YM205" s="30"/>
      <c r="YN205" s="30"/>
      <c r="YO205" s="30"/>
      <c r="YP205" s="30"/>
      <c r="YQ205" s="30"/>
      <c r="YR205" s="30"/>
      <c r="YS205" s="30"/>
      <c r="YT205" s="30"/>
      <c r="YU205" s="30"/>
      <c r="YV205" s="30"/>
      <c r="YW205" s="30"/>
      <c r="YX205" s="30"/>
      <c r="YY205" s="30"/>
      <c r="YZ205" s="30"/>
      <c r="ZA205" s="30"/>
      <c r="ZB205" s="30"/>
      <c r="ZC205" s="30"/>
      <c r="ZD205" s="30"/>
      <c r="ZE205" s="30"/>
      <c r="ZF205" s="30"/>
      <c r="ZG205" s="30"/>
      <c r="ZH205" s="30"/>
      <c r="ZI205" s="30"/>
      <c r="ZJ205" s="30"/>
      <c r="ZK205" s="30"/>
      <c r="ZL205" s="30"/>
      <c r="ZM205" s="30"/>
      <c r="ZN205" s="30"/>
      <c r="ZO205" s="30"/>
      <c r="ZP205" s="30"/>
      <c r="ZQ205" s="30"/>
      <c r="ZR205" s="30"/>
      <c r="ZS205" s="30"/>
      <c r="ZT205" s="30"/>
      <c r="ZU205" s="30"/>
      <c r="ZV205" s="30"/>
      <c r="ZW205" s="30"/>
      <c r="ZX205" s="30"/>
      <c r="ZY205" s="30"/>
    </row>
    <row r="206" spans="1:703" ht="15.75" customHeight="1" x14ac:dyDescent="0.25">
      <c r="B206" s="63" t="s">
        <v>562</v>
      </c>
      <c r="C206" s="63"/>
      <c r="D206" s="63"/>
      <c r="E206" s="63"/>
      <c r="F206" s="36"/>
      <c r="G206" s="56" t="s">
        <v>563</v>
      </c>
      <c r="H206" s="56"/>
      <c r="I206" s="56"/>
      <c r="N206" s="35"/>
      <c r="O206" s="35"/>
      <c r="P206" s="35"/>
      <c r="Q206" s="35"/>
      <c r="R206" s="35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  <c r="EL206" s="30"/>
      <c r="EM206" s="30"/>
      <c r="EN206" s="30"/>
      <c r="EO206" s="30"/>
      <c r="EP206" s="30"/>
      <c r="EQ206" s="30"/>
      <c r="ER206" s="30"/>
      <c r="ES206" s="30"/>
      <c r="ET206" s="30"/>
      <c r="EU206" s="30"/>
      <c r="EV206" s="30"/>
      <c r="EW206" s="30"/>
      <c r="EX206" s="30"/>
      <c r="EY206" s="30"/>
      <c r="EZ206" s="30"/>
      <c r="FA206" s="30"/>
      <c r="FB206" s="30"/>
      <c r="FC206" s="30"/>
      <c r="FD206" s="30"/>
      <c r="FE206" s="30"/>
      <c r="FF206" s="30"/>
      <c r="FG206" s="30"/>
      <c r="FH206" s="30"/>
      <c r="FI206" s="30"/>
      <c r="FJ206" s="30"/>
      <c r="FK206" s="30"/>
      <c r="FL206" s="30"/>
      <c r="FM206" s="30"/>
      <c r="FN206" s="30"/>
      <c r="FO206" s="30"/>
      <c r="FP206" s="30"/>
      <c r="FQ206" s="30"/>
      <c r="FR206" s="30"/>
      <c r="FS206" s="30"/>
      <c r="FT206" s="30"/>
      <c r="FU206" s="30"/>
      <c r="FV206" s="30"/>
      <c r="FW206" s="30"/>
      <c r="FX206" s="30"/>
      <c r="FY206" s="30"/>
      <c r="FZ206" s="30"/>
      <c r="GA206" s="30"/>
      <c r="GB206" s="30"/>
      <c r="GC206" s="30"/>
      <c r="GD206" s="30"/>
      <c r="GE206" s="30"/>
      <c r="GF206" s="30"/>
      <c r="GG206" s="30"/>
      <c r="GH206" s="30"/>
      <c r="GI206" s="30"/>
      <c r="GJ206" s="30"/>
      <c r="GK206" s="30"/>
      <c r="GL206" s="30"/>
      <c r="GM206" s="30"/>
      <c r="GN206" s="30"/>
      <c r="GO206" s="30"/>
      <c r="GP206" s="30"/>
      <c r="GQ206" s="30"/>
      <c r="GR206" s="30"/>
      <c r="GS206" s="30"/>
      <c r="GT206" s="30"/>
      <c r="GU206" s="30"/>
      <c r="GV206" s="30"/>
      <c r="GW206" s="30"/>
      <c r="GX206" s="30"/>
      <c r="GY206" s="30"/>
      <c r="GZ206" s="30"/>
      <c r="HA206" s="30"/>
      <c r="HB206" s="30"/>
      <c r="HC206" s="30"/>
      <c r="HD206" s="30"/>
      <c r="HE206" s="30"/>
      <c r="HF206" s="30"/>
      <c r="HG206" s="30"/>
      <c r="HH206" s="30"/>
      <c r="HI206" s="30"/>
      <c r="HJ206" s="30"/>
      <c r="HK206" s="30"/>
      <c r="HL206" s="30"/>
      <c r="HM206" s="30"/>
      <c r="HN206" s="30"/>
      <c r="HO206" s="30"/>
      <c r="HP206" s="30"/>
      <c r="HQ206" s="30"/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30"/>
      <c r="IE206" s="30"/>
      <c r="IF206" s="30"/>
      <c r="IG206" s="30"/>
      <c r="IH206" s="30"/>
      <c r="II206" s="30"/>
      <c r="IJ206" s="30"/>
      <c r="IK206" s="30"/>
      <c r="IL206" s="30"/>
      <c r="IM206" s="30"/>
      <c r="IN206" s="30"/>
      <c r="IO206" s="30"/>
      <c r="IP206" s="30"/>
      <c r="IQ206" s="30"/>
      <c r="IR206" s="30"/>
      <c r="IS206" s="30"/>
      <c r="IT206" s="30"/>
      <c r="IU206" s="30"/>
      <c r="IV206" s="30"/>
      <c r="IW206" s="30"/>
      <c r="IX206" s="30"/>
      <c r="IY206" s="30"/>
      <c r="IZ206" s="30"/>
      <c r="JA206" s="30"/>
      <c r="JB206" s="30"/>
      <c r="JC206" s="30"/>
      <c r="JD206" s="30"/>
      <c r="JE206" s="30"/>
      <c r="JF206" s="30"/>
      <c r="JG206" s="30"/>
      <c r="JH206" s="30"/>
      <c r="JI206" s="30"/>
      <c r="JJ206" s="30"/>
      <c r="JK206" s="30"/>
      <c r="JL206" s="30"/>
      <c r="JM206" s="30"/>
      <c r="JN206" s="30"/>
      <c r="JO206" s="30"/>
      <c r="JP206" s="30"/>
      <c r="JQ206" s="30"/>
      <c r="JR206" s="30"/>
      <c r="JS206" s="30"/>
      <c r="JT206" s="30"/>
      <c r="JU206" s="30"/>
      <c r="JV206" s="30"/>
      <c r="JW206" s="30"/>
      <c r="JX206" s="30"/>
      <c r="JY206" s="30"/>
      <c r="JZ206" s="30"/>
      <c r="KA206" s="30"/>
      <c r="KB206" s="30"/>
      <c r="KC206" s="30"/>
      <c r="KD206" s="30"/>
      <c r="KE206" s="30"/>
      <c r="KF206" s="30"/>
      <c r="KG206" s="30"/>
      <c r="KH206" s="30"/>
      <c r="KI206" s="30"/>
      <c r="KJ206" s="30"/>
      <c r="KK206" s="30"/>
      <c r="KL206" s="30"/>
      <c r="KM206" s="30"/>
      <c r="KN206" s="30"/>
      <c r="KO206" s="30"/>
      <c r="KP206" s="30"/>
      <c r="KQ206" s="30"/>
      <c r="KR206" s="30"/>
      <c r="KS206" s="30"/>
      <c r="KT206" s="30"/>
      <c r="KU206" s="30"/>
      <c r="KV206" s="30"/>
      <c r="KW206" s="30"/>
      <c r="KX206" s="30"/>
      <c r="KY206" s="30"/>
      <c r="KZ206" s="30"/>
      <c r="LA206" s="30"/>
      <c r="LB206" s="30"/>
      <c r="LC206" s="30"/>
      <c r="LD206" s="30"/>
      <c r="LE206" s="30"/>
      <c r="LF206" s="30"/>
      <c r="LG206" s="30"/>
      <c r="LH206" s="30"/>
      <c r="LI206" s="30"/>
      <c r="LJ206" s="30"/>
      <c r="LK206" s="30"/>
      <c r="LL206" s="30"/>
      <c r="LM206" s="30"/>
      <c r="LN206" s="30"/>
      <c r="LO206" s="30"/>
      <c r="LP206" s="30"/>
      <c r="LQ206" s="30"/>
      <c r="LR206" s="30"/>
      <c r="LS206" s="30"/>
      <c r="LT206" s="30"/>
      <c r="LU206" s="30"/>
      <c r="LV206" s="30"/>
      <c r="LW206" s="30"/>
      <c r="LX206" s="30"/>
      <c r="LY206" s="30"/>
      <c r="LZ206" s="30"/>
      <c r="MA206" s="30"/>
      <c r="MB206" s="30"/>
      <c r="MC206" s="30"/>
      <c r="MD206" s="30"/>
      <c r="ME206" s="30"/>
      <c r="MF206" s="30"/>
      <c r="MG206" s="30"/>
      <c r="MH206" s="30"/>
      <c r="MI206" s="30"/>
      <c r="MJ206" s="30"/>
      <c r="MK206" s="30"/>
      <c r="ML206" s="30"/>
      <c r="MM206" s="30"/>
      <c r="MN206" s="30"/>
      <c r="MO206" s="30"/>
      <c r="MP206" s="30"/>
      <c r="MQ206" s="30"/>
      <c r="MR206" s="30"/>
      <c r="MS206" s="30"/>
      <c r="MT206" s="30"/>
      <c r="MU206" s="30"/>
      <c r="MV206" s="30"/>
      <c r="MW206" s="30"/>
      <c r="MX206" s="30"/>
      <c r="MY206" s="30"/>
      <c r="MZ206" s="30"/>
      <c r="NA206" s="30"/>
      <c r="NB206" s="30"/>
      <c r="NC206" s="30"/>
      <c r="ND206" s="30"/>
      <c r="NE206" s="30"/>
      <c r="NF206" s="30"/>
      <c r="NG206" s="30"/>
      <c r="NH206" s="30"/>
      <c r="NI206" s="30"/>
      <c r="NJ206" s="30"/>
      <c r="NK206" s="30"/>
      <c r="NL206" s="30"/>
      <c r="NM206" s="30"/>
      <c r="NN206" s="30"/>
      <c r="NO206" s="30"/>
      <c r="NP206" s="30"/>
      <c r="NQ206" s="30"/>
      <c r="NR206" s="30"/>
      <c r="NS206" s="30"/>
      <c r="NT206" s="30"/>
      <c r="NU206" s="30"/>
      <c r="NV206" s="30"/>
      <c r="NW206" s="30"/>
      <c r="NX206" s="30"/>
      <c r="NY206" s="30"/>
      <c r="NZ206" s="30"/>
      <c r="OA206" s="30"/>
      <c r="OB206" s="30"/>
      <c r="OC206" s="30"/>
      <c r="OD206" s="30"/>
      <c r="OE206" s="30"/>
      <c r="OF206" s="30"/>
      <c r="OG206" s="30"/>
      <c r="OH206" s="30"/>
      <c r="OI206" s="30"/>
      <c r="OJ206" s="30"/>
      <c r="OK206" s="30"/>
      <c r="OL206" s="30"/>
      <c r="OM206" s="30"/>
      <c r="ON206" s="30"/>
      <c r="OO206" s="30"/>
      <c r="OP206" s="30"/>
      <c r="OQ206" s="30"/>
      <c r="OR206" s="30"/>
      <c r="OS206" s="30"/>
      <c r="OT206" s="30"/>
      <c r="OU206" s="30"/>
      <c r="OV206" s="30"/>
      <c r="OW206" s="30"/>
      <c r="OX206" s="30"/>
      <c r="OY206" s="30"/>
      <c r="OZ206" s="30"/>
      <c r="PA206" s="30"/>
      <c r="PB206" s="30"/>
      <c r="PC206" s="30"/>
      <c r="PD206" s="30"/>
      <c r="PE206" s="30"/>
      <c r="PF206" s="30"/>
      <c r="PG206" s="30"/>
      <c r="PH206" s="30"/>
      <c r="PI206" s="30"/>
      <c r="PJ206" s="30"/>
      <c r="PK206" s="30"/>
      <c r="PL206" s="30"/>
      <c r="PM206" s="30"/>
      <c r="PN206" s="30"/>
      <c r="PO206" s="30"/>
      <c r="PP206" s="30"/>
      <c r="PQ206" s="30"/>
      <c r="PR206" s="30"/>
      <c r="PS206" s="30"/>
      <c r="PT206" s="30"/>
      <c r="PU206" s="30"/>
      <c r="PV206" s="30"/>
      <c r="PW206" s="30"/>
      <c r="PX206" s="30"/>
      <c r="PY206" s="30"/>
      <c r="PZ206" s="30"/>
      <c r="QA206" s="30"/>
      <c r="QB206" s="30"/>
      <c r="QC206" s="30"/>
      <c r="QD206" s="30"/>
      <c r="QE206" s="30"/>
      <c r="QF206" s="30"/>
      <c r="QG206" s="30"/>
      <c r="QH206" s="30"/>
      <c r="QI206" s="30"/>
      <c r="QJ206" s="30"/>
      <c r="QK206" s="30"/>
      <c r="QL206" s="30"/>
      <c r="QM206" s="30"/>
      <c r="QN206" s="30"/>
      <c r="QO206" s="30"/>
      <c r="QP206" s="30"/>
      <c r="QQ206" s="30"/>
      <c r="QR206" s="30"/>
      <c r="QS206" s="30"/>
      <c r="QT206" s="30"/>
      <c r="QU206" s="30"/>
      <c r="QV206" s="30"/>
      <c r="QW206" s="30"/>
      <c r="QX206" s="30"/>
      <c r="QY206" s="30"/>
      <c r="QZ206" s="30"/>
      <c r="RA206" s="30"/>
      <c r="RB206" s="30"/>
      <c r="RC206" s="30"/>
      <c r="RD206" s="30"/>
      <c r="RE206" s="30"/>
      <c r="RF206" s="30"/>
      <c r="RG206" s="30"/>
      <c r="RH206" s="30"/>
      <c r="RI206" s="30"/>
      <c r="RJ206" s="30"/>
      <c r="RK206" s="30"/>
      <c r="RL206" s="30"/>
      <c r="RM206" s="30"/>
      <c r="RN206" s="30"/>
      <c r="RO206" s="30"/>
      <c r="RP206" s="30"/>
      <c r="RQ206" s="30"/>
      <c r="RR206" s="30"/>
      <c r="RS206" s="30"/>
      <c r="RT206" s="30"/>
      <c r="RU206" s="30"/>
      <c r="RV206" s="30"/>
      <c r="RW206" s="30"/>
      <c r="RX206" s="30"/>
      <c r="RY206" s="30"/>
      <c r="RZ206" s="30"/>
      <c r="SA206" s="30"/>
      <c r="SB206" s="30"/>
      <c r="SC206" s="30"/>
      <c r="SD206" s="30"/>
      <c r="SE206" s="30"/>
      <c r="SF206" s="30"/>
      <c r="SG206" s="30"/>
      <c r="SH206" s="30"/>
      <c r="SI206" s="30"/>
      <c r="SJ206" s="30"/>
      <c r="SK206" s="30"/>
      <c r="SL206" s="30"/>
      <c r="SM206" s="30"/>
      <c r="SN206" s="30"/>
      <c r="SO206" s="30"/>
      <c r="SP206" s="30"/>
      <c r="SQ206" s="30"/>
      <c r="SR206" s="30"/>
      <c r="SS206" s="30"/>
      <c r="ST206" s="30"/>
      <c r="SU206" s="30"/>
      <c r="SV206" s="30"/>
      <c r="SW206" s="30"/>
      <c r="SX206" s="30"/>
      <c r="SY206" s="30"/>
      <c r="SZ206" s="30"/>
      <c r="TA206" s="30"/>
      <c r="TB206" s="30"/>
      <c r="TC206" s="30"/>
      <c r="TD206" s="30"/>
      <c r="TE206" s="30"/>
      <c r="TF206" s="30"/>
      <c r="TG206" s="30"/>
      <c r="TH206" s="30"/>
      <c r="TI206" s="30"/>
      <c r="TJ206" s="30"/>
      <c r="TK206" s="30"/>
      <c r="TL206" s="30"/>
      <c r="TM206" s="30"/>
      <c r="TN206" s="30"/>
      <c r="TO206" s="30"/>
      <c r="TP206" s="30"/>
      <c r="TQ206" s="30"/>
      <c r="TR206" s="30"/>
      <c r="TS206" s="30"/>
      <c r="TT206" s="30"/>
      <c r="TU206" s="30"/>
      <c r="TV206" s="30"/>
      <c r="TW206" s="30"/>
      <c r="TX206" s="30"/>
      <c r="TY206" s="30"/>
      <c r="TZ206" s="30"/>
      <c r="UA206" s="30"/>
      <c r="UB206" s="30"/>
      <c r="UC206" s="30"/>
      <c r="UD206" s="30"/>
      <c r="UE206" s="30"/>
      <c r="UF206" s="30"/>
      <c r="UG206" s="30"/>
      <c r="UH206" s="30"/>
      <c r="UI206" s="30"/>
      <c r="UJ206" s="30"/>
      <c r="UK206" s="30"/>
      <c r="UL206" s="30"/>
      <c r="UM206" s="30"/>
      <c r="UN206" s="30"/>
      <c r="UO206" s="30"/>
      <c r="UP206" s="30"/>
      <c r="UQ206" s="30"/>
      <c r="UR206" s="30"/>
      <c r="US206" s="30"/>
      <c r="UT206" s="30"/>
      <c r="UU206" s="30"/>
      <c r="UV206" s="30"/>
      <c r="UW206" s="30"/>
      <c r="UX206" s="30"/>
      <c r="UY206" s="30"/>
      <c r="UZ206" s="30"/>
      <c r="VA206" s="30"/>
      <c r="VB206" s="30"/>
      <c r="VC206" s="30"/>
      <c r="VD206" s="30"/>
      <c r="VE206" s="30"/>
      <c r="VF206" s="30"/>
      <c r="VG206" s="30"/>
      <c r="VH206" s="30"/>
      <c r="VI206" s="30"/>
      <c r="VJ206" s="30"/>
      <c r="VK206" s="30"/>
      <c r="VL206" s="30"/>
      <c r="VM206" s="30"/>
      <c r="VN206" s="30"/>
      <c r="VO206" s="30"/>
      <c r="VP206" s="30"/>
      <c r="VQ206" s="30"/>
      <c r="VR206" s="30"/>
      <c r="VS206" s="30"/>
      <c r="VT206" s="30"/>
      <c r="VU206" s="30"/>
      <c r="VV206" s="30"/>
      <c r="VW206" s="30"/>
      <c r="VX206" s="30"/>
      <c r="VY206" s="30"/>
      <c r="VZ206" s="30"/>
      <c r="WA206" s="30"/>
      <c r="WB206" s="30"/>
      <c r="WC206" s="30"/>
      <c r="WD206" s="30"/>
      <c r="WE206" s="30"/>
      <c r="WF206" s="30"/>
      <c r="WG206" s="30"/>
      <c r="WH206" s="30"/>
      <c r="WI206" s="30"/>
      <c r="WJ206" s="30"/>
      <c r="WK206" s="30"/>
      <c r="WL206" s="30"/>
      <c r="WM206" s="30"/>
      <c r="WN206" s="30"/>
      <c r="WO206" s="30"/>
      <c r="WP206" s="30"/>
      <c r="WQ206" s="30"/>
      <c r="WR206" s="30"/>
      <c r="WS206" s="30"/>
      <c r="WT206" s="30"/>
      <c r="WU206" s="30"/>
      <c r="WV206" s="30"/>
      <c r="WW206" s="30"/>
      <c r="WX206" s="30"/>
      <c r="WY206" s="30"/>
      <c r="WZ206" s="30"/>
      <c r="XA206" s="30"/>
      <c r="XB206" s="30"/>
      <c r="XC206" s="30"/>
      <c r="XD206" s="30"/>
      <c r="XE206" s="30"/>
      <c r="XF206" s="30"/>
      <c r="XG206" s="30"/>
      <c r="XH206" s="30"/>
      <c r="XI206" s="30"/>
      <c r="XJ206" s="30"/>
      <c r="XK206" s="30"/>
      <c r="XL206" s="30"/>
      <c r="XM206" s="30"/>
      <c r="XN206" s="30"/>
      <c r="XO206" s="30"/>
      <c r="XP206" s="30"/>
      <c r="XQ206" s="30"/>
      <c r="XR206" s="30"/>
      <c r="XS206" s="30"/>
      <c r="XT206" s="30"/>
      <c r="XU206" s="30"/>
      <c r="XV206" s="30"/>
      <c r="XW206" s="30"/>
      <c r="XX206" s="30"/>
      <c r="XY206" s="30"/>
      <c r="XZ206" s="30"/>
      <c r="YA206" s="30"/>
      <c r="YB206" s="30"/>
      <c r="YC206" s="30"/>
      <c r="YD206" s="30"/>
      <c r="YE206" s="30"/>
      <c r="YF206" s="30"/>
      <c r="YG206" s="30"/>
      <c r="YH206" s="30"/>
      <c r="YI206" s="30"/>
      <c r="YJ206" s="30"/>
      <c r="YK206" s="30"/>
      <c r="YL206" s="30"/>
      <c r="YM206" s="30"/>
      <c r="YN206" s="30"/>
      <c r="YO206" s="30"/>
      <c r="YP206" s="30"/>
      <c r="YQ206" s="30"/>
      <c r="YR206" s="30"/>
      <c r="YS206" s="30"/>
      <c r="YT206" s="30"/>
      <c r="YU206" s="30"/>
      <c r="YV206" s="30"/>
      <c r="YW206" s="30"/>
      <c r="YX206" s="30"/>
      <c r="YY206" s="30"/>
      <c r="YZ206" s="30"/>
      <c r="ZA206" s="30"/>
      <c r="ZB206" s="30"/>
      <c r="ZC206" s="30"/>
      <c r="ZD206" s="30"/>
      <c r="ZE206" s="30"/>
      <c r="ZF206" s="30"/>
      <c r="ZG206" s="30"/>
      <c r="ZH206" s="30"/>
      <c r="ZI206" s="30"/>
      <c r="ZJ206" s="30"/>
      <c r="ZK206" s="30"/>
      <c r="ZL206" s="30"/>
      <c r="ZM206" s="30"/>
      <c r="ZN206" s="30"/>
      <c r="ZO206" s="30"/>
      <c r="ZP206" s="30"/>
      <c r="ZQ206" s="30"/>
      <c r="ZR206" s="30"/>
      <c r="ZS206" s="30"/>
      <c r="ZT206" s="30"/>
      <c r="ZU206" s="30"/>
      <c r="ZV206" s="30"/>
      <c r="ZW206" s="30"/>
      <c r="ZX206" s="30"/>
      <c r="ZY206" s="30"/>
    </row>
    <row r="207" spans="1:703" ht="15.75" customHeight="1" x14ac:dyDescent="0.25">
      <c r="B207" s="56" t="s">
        <v>564</v>
      </c>
      <c r="C207" s="56"/>
      <c r="D207" s="56"/>
      <c r="E207" s="56"/>
      <c r="F207" s="37"/>
      <c r="G207" s="56" t="s">
        <v>565</v>
      </c>
      <c r="H207" s="56"/>
      <c r="I207" s="56"/>
      <c r="N207" s="30"/>
      <c r="O207" s="35"/>
      <c r="P207" s="35"/>
      <c r="Q207" s="35"/>
      <c r="R207" s="35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  <c r="EL207" s="30"/>
      <c r="EM207" s="30"/>
      <c r="EN207" s="30"/>
      <c r="EO207" s="30"/>
      <c r="EP207" s="30"/>
      <c r="EQ207" s="30"/>
      <c r="ER207" s="30"/>
      <c r="ES207" s="30"/>
      <c r="ET207" s="30"/>
      <c r="EU207" s="30"/>
      <c r="EV207" s="30"/>
      <c r="EW207" s="30"/>
      <c r="EX207" s="30"/>
      <c r="EY207" s="30"/>
      <c r="EZ207" s="30"/>
      <c r="FA207" s="30"/>
      <c r="FB207" s="30"/>
      <c r="FC207" s="30"/>
      <c r="FD207" s="30"/>
      <c r="FE207" s="30"/>
      <c r="FF207" s="30"/>
      <c r="FG207" s="30"/>
      <c r="FH207" s="30"/>
      <c r="FI207" s="30"/>
      <c r="FJ207" s="30"/>
      <c r="FK207" s="30"/>
      <c r="FL207" s="30"/>
      <c r="FM207" s="30"/>
      <c r="FN207" s="30"/>
      <c r="FO207" s="30"/>
      <c r="FP207" s="30"/>
      <c r="FQ207" s="30"/>
      <c r="FR207" s="30"/>
      <c r="FS207" s="30"/>
      <c r="FT207" s="30"/>
      <c r="FU207" s="30"/>
      <c r="FV207" s="30"/>
      <c r="FW207" s="30"/>
      <c r="FX207" s="30"/>
      <c r="FY207" s="30"/>
      <c r="FZ207" s="30"/>
      <c r="GA207" s="30"/>
      <c r="GB207" s="30"/>
      <c r="GC207" s="30"/>
      <c r="GD207" s="30"/>
      <c r="GE207" s="30"/>
      <c r="GF207" s="30"/>
      <c r="GG207" s="30"/>
      <c r="GH207" s="30"/>
      <c r="GI207" s="30"/>
      <c r="GJ207" s="30"/>
      <c r="GK207" s="30"/>
      <c r="GL207" s="30"/>
      <c r="GM207" s="30"/>
      <c r="GN207" s="30"/>
      <c r="GO207" s="30"/>
      <c r="GP207" s="30"/>
      <c r="GQ207" s="30"/>
      <c r="GR207" s="30"/>
      <c r="GS207" s="30"/>
      <c r="GT207" s="30"/>
      <c r="GU207" s="30"/>
      <c r="GV207" s="30"/>
      <c r="GW207" s="30"/>
      <c r="GX207" s="30"/>
      <c r="GY207" s="30"/>
      <c r="GZ207" s="30"/>
      <c r="HA207" s="30"/>
      <c r="HB207" s="30"/>
      <c r="HC207" s="30"/>
      <c r="HD207" s="30"/>
      <c r="HE207" s="30"/>
      <c r="HF207" s="30"/>
      <c r="HG207" s="30"/>
      <c r="HH207" s="30"/>
      <c r="HI207" s="30"/>
      <c r="HJ207" s="30"/>
      <c r="HK207" s="30"/>
      <c r="HL207" s="30"/>
      <c r="HM207" s="30"/>
      <c r="HN207" s="30"/>
      <c r="HO207" s="30"/>
      <c r="HP207" s="30"/>
      <c r="HQ207" s="30"/>
      <c r="HR207" s="30"/>
      <c r="HS207" s="30"/>
      <c r="HT207" s="30"/>
      <c r="HU207" s="30"/>
      <c r="HV207" s="30"/>
      <c r="HW207" s="30"/>
      <c r="HX207" s="30"/>
      <c r="HY207" s="30"/>
      <c r="HZ207" s="30"/>
      <c r="IA207" s="30"/>
      <c r="IB207" s="30"/>
      <c r="IC207" s="30"/>
      <c r="ID207" s="30"/>
      <c r="IE207" s="30"/>
      <c r="IF207" s="30"/>
      <c r="IG207" s="30"/>
      <c r="IH207" s="30"/>
      <c r="II207" s="30"/>
      <c r="IJ207" s="30"/>
      <c r="IK207" s="30"/>
      <c r="IL207" s="30"/>
      <c r="IM207" s="30"/>
      <c r="IN207" s="30"/>
      <c r="IO207" s="30"/>
      <c r="IP207" s="30"/>
      <c r="IQ207" s="30"/>
      <c r="IR207" s="30"/>
      <c r="IS207" s="30"/>
      <c r="IT207" s="30"/>
      <c r="IU207" s="30"/>
      <c r="IV207" s="30"/>
      <c r="IW207" s="30"/>
      <c r="IX207" s="30"/>
      <c r="IY207" s="30"/>
      <c r="IZ207" s="30"/>
      <c r="JA207" s="30"/>
      <c r="JB207" s="30"/>
      <c r="JC207" s="30"/>
      <c r="JD207" s="30"/>
      <c r="JE207" s="30"/>
      <c r="JF207" s="30"/>
      <c r="JG207" s="30"/>
      <c r="JH207" s="30"/>
      <c r="JI207" s="30"/>
      <c r="JJ207" s="30"/>
      <c r="JK207" s="30"/>
      <c r="JL207" s="30"/>
      <c r="JM207" s="30"/>
      <c r="JN207" s="30"/>
      <c r="JO207" s="30"/>
      <c r="JP207" s="30"/>
      <c r="JQ207" s="30"/>
      <c r="JR207" s="30"/>
      <c r="JS207" s="30"/>
      <c r="JT207" s="30"/>
      <c r="JU207" s="30"/>
      <c r="JV207" s="30"/>
      <c r="JW207" s="30"/>
      <c r="JX207" s="30"/>
      <c r="JY207" s="30"/>
      <c r="JZ207" s="30"/>
      <c r="KA207" s="30"/>
      <c r="KB207" s="30"/>
      <c r="KC207" s="30"/>
      <c r="KD207" s="30"/>
      <c r="KE207" s="30"/>
      <c r="KF207" s="30"/>
      <c r="KG207" s="30"/>
      <c r="KH207" s="30"/>
      <c r="KI207" s="30"/>
      <c r="KJ207" s="30"/>
      <c r="KK207" s="30"/>
      <c r="KL207" s="30"/>
      <c r="KM207" s="30"/>
      <c r="KN207" s="30"/>
      <c r="KO207" s="30"/>
      <c r="KP207" s="30"/>
      <c r="KQ207" s="30"/>
      <c r="KR207" s="30"/>
      <c r="KS207" s="30"/>
      <c r="KT207" s="30"/>
      <c r="KU207" s="30"/>
      <c r="KV207" s="30"/>
      <c r="KW207" s="30"/>
      <c r="KX207" s="30"/>
      <c r="KY207" s="30"/>
      <c r="KZ207" s="30"/>
      <c r="LA207" s="30"/>
      <c r="LB207" s="30"/>
      <c r="LC207" s="30"/>
      <c r="LD207" s="30"/>
      <c r="LE207" s="30"/>
      <c r="LF207" s="30"/>
      <c r="LG207" s="30"/>
      <c r="LH207" s="30"/>
      <c r="LI207" s="30"/>
      <c r="LJ207" s="30"/>
      <c r="LK207" s="30"/>
      <c r="LL207" s="30"/>
      <c r="LM207" s="30"/>
      <c r="LN207" s="30"/>
      <c r="LO207" s="30"/>
      <c r="LP207" s="30"/>
      <c r="LQ207" s="30"/>
      <c r="LR207" s="30"/>
      <c r="LS207" s="30"/>
      <c r="LT207" s="30"/>
      <c r="LU207" s="30"/>
      <c r="LV207" s="30"/>
      <c r="LW207" s="30"/>
      <c r="LX207" s="30"/>
      <c r="LY207" s="30"/>
      <c r="LZ207" s="30"/>
      <c r="MA207" s="30"/>
      <c r="MB207" s="30"/>
      <c r="MC207" s="30"/>
      <c r="MD207" s="30"/>
      <c r="ME207" s="30"/>
      <c r="MF207" s="30"/>
      <c r="MG207" s="30"/>
      <c r="MH207" s="30"/>
      <c r="MI207" s="30"/>
      <c r="MJ207" s="30"/>
      <c r="MK207" s="30"/>
      <c r="ML207" s="30"/>
      <c r="MM207" s="30"/>
      <c r="MN207" s="30"/>
      <c r="MO207" s="30"/>
      <c r="MP207" s="30"/>
      <c r="MQ207" s="30"/>
      <c r="MR207" s="30"/>
      <c r="MS207" s="30"/>
      <c r="MT207" s="30"/>
      <c r="MU207" s="30"/>
      <c r="MV207" s="30"/>
      <c r="MW207" s="30"/>
      <c r="MX207" s="30"/>
      <c r="MY207" s="30"/>
      <c r="MZ207" s="30"/>
      <c r="NA207" s="30"/>
      <c r="NB207" s="30"/>
      <c r="NC207" s="30"/>
      <c r="ND207" s="30"/>
      <c r="NE207" s="30"/>
      <c r="NF207" s="30"/>
      <c r="NG207" s="30"/>
      <c r="NH207" s="30"/>
      <c r="NI207" s="30"/>
      <c r="NJ207" s="30"/>
      <c r="NK207" s="30"/>
      <c r="NL207" s="30"/>
      <c r="NM207" s="30"/>
      <c r="NN207" s="30"/>
      <c r="NO207" s="30"/>
      <c r="NP207" s="30"/>
      <c r="NQ207" s="30"/>
      <c r="NR207" s="30"/>
      <c r="NS207" s="30"/>
      <c r="NT207" s="30"/>
      <c r="NU207" s="30"/>
      <c r="NV207" s="30"/>
      <c r="NW207" s="30"/>
      <c r="NX207" s="30"/>
      <c r="NY207" s="30"/>
      <c r="NZ207" s="30"/>
      <c r="OA207" s="30"/>
      <c r="OB207" s="30"/>
      <c r="OC207" s="30"/>
      <c r="OD207" s="30"/>
      <c r="OE207" s="30"/>
      <c r="OF207" s="30"/>
      <c r="OG207" s="30"/>
      <c r="OH207" s="30"/>
      <c r="OI207" s="30"/>
      <c r="OJ207" s="30"/>
      <c r="OK207" s="30"/>
      <c r="OL207" s="30"/>
      <c r="OM207" s="30"/>
      <c r="ON207" s="30"/>
      <c r="OO207" s="30"/>
      <c r="OP207" s="30"/>
      <c r="OQ207" s="30"/>
      <c r="OR207" s="30"/>
      <c r="OS207" s="30"/>
      <c r="OT207" s="30"/>
      <c r="OU207" s="30"/>
      <c r="OV207" s="30"/>
      <c r="OW207" s="30"/>
      <c r="OX207" s="30"/>
      <c r="OY207" s="30"/>
      <c r="OZ207" s="30"/>
      <c r="PA207" s="30"/>
      <c r="PB207" s="30"/>
      <c r="PC207" s="30"/>
      <c r="PD207" s="30"/>
      <c r="PE207" s="30"/>
      <c r="PF207" s="30"/>
      <c r="PG207" s="30"/>
      <c r="PH207" s="30"/>
      <c r="PI207" s="30"/>
      <c r="PJ207" s="30"/>
      <c r="PK207" s="30"/>
      <c r="PL207" s="30"/>
      <c r="PM207" s="30"/>
      <c r="PN207" s="30"/>
      <c r="PO207" s="30"/>
      <c r="PP207" s="30"/>
      <c r="PQ207" s="30"/>
      <c r="PR207" s="30"/>
      <c r="PS207" s="30"/>
      <c r="PT207" s="30"/>
      <c r="PU207" s="30"/>
      <c r="PV207" s="30"/>
      <c r="PW207" s="30"/>
      <c r="PX207" s="30"/>
      <c r="PY207" s="30"/>
      <c r="PZ207" s="30"/>
      <c r="QA207" s="30"/>
      <c r="QB207" s="30"/>
      <c r="QC207" s="30"/>
      <c r="QD207" s="30"/>
      <c r="QE207" s="30"/>
      <c r="QF207" s="30"/>
      <c r="QG207" s="30"/>
      <c r="QH207" s="30"/>
      <c r="QI207" s="30"/>
      <c r="QJ207" s="30"/>
      <c r="QK207" s="30"/>
      <c r="QL207" s="30"/>
      <c r="QM207" s="30"/>
      <c r="QN207" s="30"/>
      <c r="QO207" s="30"/>
      <c r="QP207" s="30"/>
      <c r="QQ207" s="30"/>
      <c r="QR207" s="30"/>
      <c r="QS207" s="30"/>
      <c r="QT207" s="30"/>
      <c r="QU207" s="30"/>
      <c r="QV207" s="30"/>
      <c r="QW207" s="30"/>
      <c r="QX207" s="30"/>
      <c r="QY207" s="30"/>
      <c r="QZ207" s="30"/>
      <c r="RA207" s="30"/>
      <c r="RB207" s="30"/>
      <c r="RC207" s="30"/>
      <c r="RD207" s="30"/>
      <c r="RE207" s="30"/>
      <c r="RF207" s="30"/>
      <c r="RG207" s="30"/>
      <c r="RH207" s="30"/>
      <c r="RI207" s="30"/>
      <c r="RJ207" s="30"/>
      <c r="RK207" s="30"/>
      <c r="RL207" s="30"/>
      <c r="RM207" s="30"/>
      <c r="RN207" s="30"/>
      <c r="RO207" s="30"/>
      <c r="RP207" s="30"/>
      <c r="RQ207" s="30"/>
      <c r="RR207" s="30"/>
      <c r="RS207" s="30"/>
      <c r="RT207" s="30"/>
      <c r="RU207" s="30"/>
      <c r="RV207" s="30"/>
      <c r="RW207" s="30"/>
      <c r="RX207" s="30"/>
      <c r="RY207" s="30"/>
      <c r="RZ207" s="30"/>
      <c r="SA207" s="30"/>
      <c r="SB207" s="30"/>
      <c r="SC207" s="30"/>
      <c r="SD207" s="30"/>
      <c r="SE207" s="30"/>
      <c r="SF207" s="30"/>
      <c r="SG207" s="30"/>
      <c r="SH207" s="30"/>
      <c r="SI207" s="30"/>
      <c r="SJ207" s="30"/>
      <c r="SK207" s="30"/>
      <c r="SL207" s="30"/>
      <c r="SM207" s="30"/>
      <c r="SN207" s="30"/>
      <c r="SO207" s="30"/>
      <c r="SP207" s="30"/>
      <c r="SQ207" s="30"/>
      <c r="SR207" s="30"/>
      <c r="SS207" s="30"/>
      <c r="ST207" s="30"/>
      <c r="SU207" s="30"/>
      <c r="SV207" s="30"/>
      <c r="SW207" s="30"/>
      <c r="SX207" s="30"/>
      <c r="SY207" s="30"/>
      <c r="SZ207" s="30"/>
      <c r="TA207" s="30"/>
      <c r="TB207" s="30"/>
      <c r="TC207" s="30"/>
      <c r="TD207" s="30"/>
      <c r="TE207" s="30"/>
      <c r="TF207" s="30"/>
      <c r="TG207" s="30"/>
      <c r="TH207" s="30"/>
      <c r="TI207" s="30"/>
      <c r="TJ207" s="30"/>
      <c r="TK207" s="30"/>
      <c r="TL207" s="30"/>
      <c r="TM207" s="30"/>
      <c r="TN207" s="30"/>
      <c r="TO207" s="30"/>
      <c r="TP207" s="30"/>
      <c r="TQ207" s="30"/>
      <c r="TR207" s="30"/>
      <c r="TS207" s="30"/>
      <c r="TT207" s="30"/>
      <c r="TU207" s="30"/>
      <c r="TV207" s="30"/>
      <c r="TW207" s="30"/>
      <c r="TX207" s="30"/>
      <c r="TY207" s="30"/>
      <c r="TZ207" s="30"/>
      <c r="UA207" s="30"/>
      <c r="UB207" s="30"/>
      <c r="UC207" s="30"/>
      <c r="UD207" s="30"/>
      <c r="UE207" s="30"/>
      <c r="UF207" s="30"/>
      <c r="UG207" s="30"/>
      <c r="UH207" s="30"/>
      <c r="UI207" s="30"/>
      <c r="UJ207" s="30"/>
      <c r="UK207" s="30"/>
      <c r="UL207" s="30"/>
      <c r="UM207" s="30"/>
      <c r="UN207" s="30"/>
      <c r="UO207" s="30"/>
      <c r="UP207" s="30"/>
      <c r="UQ207" s="30"/>
      <c r="UR207" s="30"/>
      <c r="US207" s="30"/>
      <c r="UT207" s="30"/>
      <c r="UU207" s="30"/>
      <c r="UV207" s="30"/>
      <c r="UW207" s="30"/>
      <c r="UX207" s="30"/>
      <c r="UY207" s="30"/>
      <c r="UZ207" s="30"/>
      <c r="VA207" s="30"/>
      <c r="VB207" s="30"/>
      <c r="VC207" s="30"/>
      <c r="VD207" s="30"/>
      <c r="VE207" s="30"/>
      <c r="VF207" s="30"/>
      <c r="VG207" s="30"/>
      <c r="VH207" s="30"/>
      <c r="VI207" s="30"/>
      <c r="VJ207" s="30"/>
      <c r="VK207" s="30"/>
      <c r="VL207" s="30"/>
      <c r="VM207" s="30"/>
      <c r="VN207" s="30"/>
      <c r="VO207" s="30"/>
      <c r="VP207" s="30"/>
      <c r="VQ207" s="30"/>
      <c r="VR207" s="30"/>
      <c r="VS207" s="30"/>
      <c r="VT207" s="30"/>
      <c r="VU207" s="30"/>
      <c r="VV207" s="30"/>
      <c r="VW207" s="30"/>
      <c r="VX207" s="30"/>
      <c r="VY207" s="30"/>
      <c r="VZ207" s="30"/>
      <c r="WA207" s="30"/>
      <c r="WB207" s="30"/>
      <c r="WC207" s="30"/>
      <c r="WD207" s="30"/>
      <c r="WE207" s="30"/>
      <c r="WF207" s="30"/>
      <c r="WG207" s="30"/>
      <c r="WH207" s="30"/>
      <c r="WI207" s="30"/>
      <c r="WJ207" s="30"/>
      <c r="WK207" s="30"/>
      <c r="WL207" s="30"/>
      <c r="WM207" s="30"/>
      <c r="WN207" s="30"/>
      <c r="WO207" s="30"/>
      <c r="WP207" s="30"/>
      <c r="WQ207" s="30"/>
      <c r="WR207" s="30"/>
      <c r="WS207" s="30"/>
      <c r="WT207" s="30"/>
      <c r="WU207" s="30"/>
      <c r="WV207" s="30"/>
      <c r="WW207" s="30"/>
      <c r="WX207" s="30"/>
      <c r="WY207" s="30"/>
      <c r="WZ207" s="30"/>
      <c r="XA207" s="30"/>
      <c r="XB207" s="30"/>
      <c r="XC207" s="30"/>
      <c r="XD207" s="30"/>
      <c r="XE207" s="30"/>
      <c r="XF207" s="30"/>
      <c r="XG207" s="30"/>
      <c r="XH207" s="30"/>
      <c r="XI207" s="30"/>
      <c r="XJ207" s="30"/>
      <c r="XK207" s="30"/>
      <c r="XL207" s="30"/>
      <c r="XM207" s="30"/>
      <c r="XN207" s="30"/>
      <c r="XO207" s="30"/>
      <c r="XP207" s="30"/>
      <c r="XQ207" s="30"/>
      <c r="XR207" s="30"/>
      <c r="XS207" s="30"/>
      <c r="XT207" s="30"/>
      <c r="XU207" s="30"/>
      <c r="XV207" s="30"/>
      <c r="XW207" s="30"/>
      <c r="XX207" s="30"/>
      <c r="XY207" s="30"/>
      <c r="XZ207" s="30"/>
      <c r="YA207" s="30"/>
      <c r="YB207" s="30"/>
      <c r="YC207" s="30"/>
      <c r="YD207" s="30"/>
      <c r="YE207" s="30"/>
      <c r="YF207" s="30"/>
      <c r="YG207" s="30"/>
      <c r="YH207" s="30"/>
      <c r="YI207" s="30"/>
      <c r="YJ207" s="30"/>
      <c r="YK207" s="30"/>
      <c r="YL207" s="30"/>
      <c r="YM207" s="30"/>
      <c r="YN207" s="30"/>
      <c r="YO207" s="30"/>
      <c r="YP207" s="30"/>
      <c r="YQ207" s="30"/>
      <c r="YR207" s="30"/>
      <c r="YS207" s="30"/>
      <c r="YT207" s="30"/>
      <c r="YU207" s="30"/>
      <c r="YV207" s="30"/>
      <c r="YW207" s="30"/>
      <c r="YX207" s="30"/>
      <c r="YY207" s="30"/>
      <c r="YZ207" s="30"/>
      <c r="ZA207" s="30"/>
      <c r="ZB207" s="30"/>
      <c r="ZC207" s="30"/>
      <c r="ZD207" s="30"/>
      <c r="ZE207" s="30"/>
      <c r="ZF207" s="30"/>
      <c r="ZG207" s="30"/>
      <c r="ZH207" s="30"/>
      <c r="ZI207" s="30"/>
      <c r="ZJ207" s="30"/>
      <c r="ZK207" s="30"/>
      <c r="ZL207" s="30"/>
      <c r="ZM207" s="30"/>
      <c r="ZN207" s="30"/>
      <c r="ZO207" s="30"/>
      <c r="ZP207" s="30"/>
      <c r="ZQ207" s="30"/>
      <c r="ZR207" s="30"/>
      <c r="ZS207" s="30"/>
      <c r="ZT207" s="30"/>
      <c r="ZU207" s="30"/>
      <c r="ZV207" s="30"/>
      <c r="ZW207" s="30"/>
      <c r="ZX207" s="30"/>
      <c r="ZY207" s="30"/>
    </row>
    <row r="208" spans="1:703" ht="15.75" customHeight="1" x14ac:dyDescent="0.25">
      <c r="B208" s="56"/>
      <c r="C208" s="56"/>
      <c r="D208" s="56"/>
      <c r="E208" s="56"/>
      <c r="F208" s="38"/>
      <c r="G208" s="56"/>
      <c r="H208" s="56"/>
      <c r="I208" s="56"/>
      <c r="K208" s="7"/>
      <c r="L208" s="7"/>
      <c r="M208" s="7"/>
      <c r="N208" s="7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  <c r="EL208" s="30"/>
      <c r="EM208" s="30"/>
      <c r="EN208" s="30"/>
      <c r="EO208" s="30"/>
      <c r="EP208" s="30"/>
      <c r="EQ208" s="30"/>
      <c r="ER208" s="30"/>
      <c r="ES208" s="30"/>
      <c r="ET208" s="30"/>
      <c r="EU208" s="30"/>
      <c r="EV208" s="30"/>
      <c r="EW208" s="30"/>
      <c r="EX208" s="30"/>
      <c r="EY208" s="30"/>
      <c r="EZ208" s="30"/>
      <c r="FA208" s="30"/>
      <c r="FB208" s="30"/>
      <c r="FC208" s="30"/>
      <c r="FD208" s="30"/>
      <c r="FE208" s="30"/>
      <c r="FF208" s="30"/>
      <c r="FG208" s="30"/>
      <c r="FH208" s="30"/>
      <c r="FI208" s="30"/>
      <c r="FJ208" s="30"/>
      <c r="FK208" s="30"/>
      <c r="FL208" s="30"/>
      <c r="FM208" s="30"/>
      <c r="FN208" s="30"/>
      <c r="FO208" s="30"/>
      <c r="FP208" s="30"/>
      <c r="FQ208" s="30"/>
      <c r="FR208" s="30"/>
      <c r="FS208" s="30"/>
      <c r="FT208" s="30"/>
      <c r="FU208" s="30"/>
      <c r="FV208" s="30"/>
      <c r="FW208" s="30"/>
      <c r="FX208" s="30"/>
      <c r="FY208" s="30"/>
      <c r="FZ208" s="30"/>
      <c r="GA208" s="30"/>
      <c r="GB208" s="30"/>
      <c r="GC208" s="30"/>
      <c r="GD208" s="30"/>
      <c r="GE208" s="30"/>
      <c r="GF208" s="30"/>
      <c r="GG208" s="30"/>
      <c r="GH208" s="30"/>
      <c r="GI208" s="30"/>
      <c r="GJ208" s="30"/>
      <c r="GK208" s="30"/>
      <c r="GL208" s="30"/>
      <c r="GM208" s="30"/>
      <c r="GN208" s="30"/>
      <c r="GO208" s="30"/>
      <c r="GP208" s="30"/>
      <c r="GQ208" s="30"/>
      <c r="GR208" s="30"/>
      <c r="GS208" s="30"/>
      <c r="GT208" s="30"/>
      <c r="GU208" s="30"/>
      <c r="GV208" s="30"/>
      <c r="GW208" s="30"/>
      <c r="GX208" s="30"/>
      <c r="GY208" s="30"/>
      <c r="GZ208" s="30"/>
      <c r="HA208" s="30"/>
      <c r="HB208" s="30"/>
      <c r="HC208" s="30"/>
      <c r="HD208" s="30"/>
      <c r="HE208" s="30"/>
      <c r="HF208" s="30"/>
      <c r="HG208" s="30"/>
      <c r="HH208" s="30"/>
      <c r="HI208" s="30"/>
      <c r="HJ208" s="30"/>
      <c r="HK208" s="30"/>
      <c r="HL208" s="30"/>
      <c r="HM208" s="30"/>
      <c r="HN208" s="30"/>
      <c r="HO208" s="30"/>
      <c r="HP208" s="30"/>
      <c r="HQ208" s="30"/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30"/>
      <c r="IE208" s="30"/>
      <c r="IF208" s="30"/>
      <c r="IG208" s="30"/>
      <c r="IH208" s="30"/>
      <c r="II208" s="30"/>
      <c r="IJ208" s="30"/>
      <c r="IK208" s="30"/>
      <c r="IL208" s="30"/>
      <c r="IM208" s="30"/>
      <c r="IN208" s="30"/>
      <c r="IO208" s="30"/>
      <c r="IP208" s="30"/>
      <c r="IQ208" s="30"/>
      <c r="IR208" s="30"/>
      <c r="IS208" s="30"/>
      <c r="IT208" s="30"/>
      <c r="IU208" s="30"/>
      <c r="IV208" s="30"/>
      <c r="IW208" s="30"/>
      <c r="IX208" s="30"/>
      <c r="IY208" s="30"/>
      <c r="IZ208" s="30"/>
      <c r="JA208" s="30"/>
      <c r="JB208" s="30"/>
      <c r="JC208" s="30"/>
      <c r="JD208" s="30"/>
      <c r="JE208" s="30"/>
      <c r="JF208" s="30"/>
      <c r="JG208" s="30"/>
      <c r="JH208" s="30"/>
      <c r="JI208" s="30"/>
      <c r="JJ208" s="30"/>
      <c r="JK208" s="30"/>
      <c r="JL208" s="30"/>
      <c r="JM208" s="30"/>
      <c r="JN208" s="30"/>
      <c r="JO208" s="30"/>
      <c r="JP208" s="30"/>
      <c r="JQ208" s="30"/>
      <c r="JR208" s="30"/>
      <c r="JS208" s="30"/>
      <c r="JT208" s="30"/>
      <c r="JU208" s="30"/>
      <c r="JV208" s="30"/>
      <c r="JW208" s="30"/>
      <c r="JX208" s="30"/>
      <c r="JY208" s="30"/>
      <c r="JZ208" s="30"/>
      <c r="KA208" s="30"/>
      <c r="KB208" s="30"/>
      <c r="KC208" s="30"/>
      <c r="KD208" s="30"/>
      <c r="KE208" s="30"/>
      <c r="KF208" s="30"/>
      <c r="KG208" s="30"/>
      <c r="KH208" s="30"/>
      <c r="KI208" s="30"/>
      <c r="KJ208" s="30"/>
      <c r="KK208" s="30"/>
      <c r="KL208" s="30"/>
      <c r="KM208" s="30"/>
      <c r="KN208" s="30"/>
      <c r="KO208" s="30"/>
      <c r="KP208" s="30"/>
      <c r="KQ208" s="30"/>
      <c r="KR208" s="30"/>
      <c r="KS208" s="30"/>
      <c r="KT208" s="30"/>
      <c r="KU208" s="30"/>
      <c r="KV208" s="30"/>
      <c r="KW208" s="30"/>
      <c r="KX208" s="30"/>
      <c r="KY208" s="30"/>
      <c r="KZ208" s="30"/>
      <c r="LA208" s="30"/>
      <c r="LB208" s="30"/>
      <c r="LC208" s="30"/>
      <c r="LD208" s="30"/>
      <c r="LE208" s="30"/>
      <c r="LF208" s="30"/>
      <c r="LG208" s="30"/>
      <c r="LH208" s="30"/>
      <c r="LI208" s="30"/>
      <c r="LJ208" s="30"/>
      <c r="LK208" s="30"/>
      <c r="LL208" s="30"/>
      <c r="LM208" s="30"/>
      <c r="LN208" s="30"/>
      <c r="LO208" s="30"/>
      <c r="LP208" s="30"/>
      <c r="LQ208" s="30"/>
      <c r="LR208" s="30"/>
      <c r="LS208" s="30"/>
      <c r="LT208" s="30"/>
      <c r="LU208" s="30"/>
      <c r="LV208" s="30"/>
      <c r="LW208" s="30"/>
      <c r="LX208" s="30"/>
      <c r="LY208" s="30"/>
      <c r="LZ208" s="30"/>
      <c r="MA208" s="30"/>
      <c r="MB208" s="30"/>
      <c r="MC208" s="30"/>
      <c r="MD208" s="30"/>
      <c r="ME208" s="30"/>
      <c r="MF208" s="30"/>
      <c r="MG208" s="30"/>
      <c r="MH208" s="30"/>
      <c r="MI208" s="30"/>
      <c r="MJ208" s="30"/>
      <c r="MK208" s="30"/>
      <c r="ML208" s="30"/>
      <c r="MM208" s="30"/>
      <c r="MN208" s="30"/>
      <c r="MO208" s="30"/>
      <c r="MP208" s="30"/>
      <c r="MQ208" s="30"/>
      <c r="MR208" s="30"/>
      <c r="MS208" s="30"/>
      <c r="MT208" s="30"/>
      <c r="MU208" s="30"/>
      <c r="MV208" s="30"/>
      <c r="MW208" s="30"/>
      <c r="MX208" s="30"/>
      <c r="MY208" s="30"/>
      <c r="MZ208" s="30"/>
      <c r="NA208" s="30"/>
      <c r="NB208" s="30"/>
      <c r="NC208" s="30"/>
      <c r="ND208" s="30"/>
      <c r="NE208" s="30"/>
      <c r="NF208" s="30"/>
      <c r="NG208" s="30"/>
      <c r="NH208" s="30"/>
      <c r="NI208" s="30"/>
      <c r="NJ208" s="30"/>
      <c r="NK208" s="30"/>
      <c r="NL208" s="30"/>
      <c r="NM208" s="30"/>
      <c r="NN208" s="30"/>
      <c r="NO208" s="30"/>
      <c r="NP208" s="30"/>
      <c r="NQ208" s="30"/>
      <c r="NR208" s="30"/>
      <c r="NS208" s="30"/>
      <c r="NT208" s="30"/>
      <c r="NU208" s="30"/>
      <c r="NV208" s="30"/>
      <c r="NW208" s="30"/>
      <c r="NX208" s="30"/>
      <c r="NY208" s="30"/>
      <c r="NZ208" s="30"/>
      <c r="OA208" s="30"/>
      <c r="OB208" s="30"/>
      <c r="OC208" s="30"/>
      <c r="OD208" s="30"/>
      <c r="OE208" s="30"/>
      <c r="OF208" s="30"/>
      <c r="OG208" s="30"/>
      <c r="OH208" s="30"/>
      <c r="OI208" s="30"/>
      <c r="OJ208" s="30"/>
      <c r="OK208" s="30"/>
      <c r="OL208" s="30"/>
      <c r="OM208" s="30"/>
      <c r="ON208" s="30"/>
      <c r="OO208" s="30"/>
      <c r="OP208" s="30"/>
      <c r="OQ208" s="30"/>
      <c r="OR208" s="30"/>
      <c r="OS208" s="30"/>
      <c r="OT208" s="30"/>
      <c r="OU208" s="30"/>
      <c r="OV208" s="30"/>
      <c r="OW208" s="30"/>
      <c r="OX208" s="30"/>
      <c r="OY208" s="30"/>
      <c r="OZ208" s="30"/>
      <c r="PA208" s="30"/>
      <c r="PB208" s="30"/>
      <c r="PC208" s="30"/>
      <c r="PD208" s="30"/>
      <c r="PE208" s="30"/>
      <c r="PF208" s="30"/>
      <c r="PG208" s="30"/>
      <c r="PH208" s="30"/>
      <c r="PI208" s="30"/>
      <c r="PJ208" s="30"/>
      <c r="PK208" s="30"/>
      <c r="PL208" s="30"/>
      <c r="PM208" s="30"/>
      <c r="PN208" s="30"/>
      <c r="PO208" s="30"/>
      <c r="PP208" s="30"/>
      <c r="PQ208" s="30"/>
      <c r="PR208" s="30"/>
      <c r="PS208" s="30"/>
      <c r="PT208" s="30"/>
      <c r="PU208" s="30"/>
      <c r="PV208" s="30"/>
      <c r="PW208" s="30"/>
      <c r="PX208" s="30"/>
      <c r="PY208" s="30"/>
      <c r="PZ208" s="30"/>
      <c r="QA208" s="30"/>
      <c r="QB208" s="30"/>
      <c r="QC208" s="30"/>
      <c r="QD208" s="30"/>
      <c r="QE208" s="30"/>
      <c r="QF208" s="30"/>
      <c r="QG208" s="30"/>
      <c r="QH208" s="30"/>
      <c r="QI208" s="30"/>
      <c r="QJ208" s="30"/>
      <c r="QK208" s="30"/>
      <c r="QL208" s="30"/>
      <c r="QM208" s="30"/>
      <c r="QN208" s="30"/>
      <c r="QO208" s="30"/>
      <c r="QP208" s="30"/>
      <c r="QQ208" s="30"/>
      <c r="QR208" s="30"/>
      <c r="QS208" s="30"/>
      <c r="QT208" s="30"/>
      <c r="QU208" s="30"/>
      <c r="QV208" s="30"/>
      <c r="QW208" s="30"/>
      <c r="QX208" s="30"/>
      <c r="QY208" s="30"/>
      <c r="QZ208" s="30"/>
      <c r="RA208" s="30"/>
      <c r="RB208" s="30"/>
      <c r="RC208" s="30"/>
      <c r="RD208" s="30"/>
      <c r="RE208" s="30"/>
      <c r="RF208" s="30"/>
      <c r="RG208" s="30"/>
      <c r="RH208" s="30"/>
      <c r="RI208" s="30"/>
      <c r="RJ208" s="30"/>
      <c r="RK208" s="30"/>
      <c r="RL208" s="30"/>
      <c r="RM208" s="30"/>
      <c r="RN208" s="30"/>
      <c r="RO208" s="30"/>
      <c r="RP208" s="30"/>
      <c r="RQ208" s="30"/>
      <c r="RR208" s="30"/>
      <c r="RS208" s="30"/>
      <c r="RT208" s="30"/>
      <c r="RU208" s="30"/>
      <c r="RV208" s="30"/>
      <c r="RW208" s="30"/>
      <c r="RX208" s="30"/>
      <c r="RY208" s="30"/>
      <c r="RZ208" s="30"/>
      <c r="SA208" s="30"/>
      <c r="SB208" s="30"/>
      <c r="SC208" s="30"/>
      <c r="SD208" s="30"/>
      <c r="SE208" s="30"/>
      <c r="SF208" s="30"/>
      <c r="SG208" s="30"/>
      <c r="SH208" s="30"/>
      <c r="SI208" s="30"/>
      <c r="SJ208" s="30"/>
      <c r="SK208" s="30"/>
      <c r="SL208" s="30"/>
      <c r="SM208" s="30"/>
      <c r="SN208" s="30"/>
      <c r="SO208" s="30"/>
      <c r="SP208" s="30"/>
      <c r="SQ208" s="30"/>
      <c r="SR208" s="30"/>
      <c r="SS208" s="30"/>
      <c r="ST208" s="30"/>
      <c r="SU208" s="30"/>
      <c r="SV208" s="30"/>
      <c r="SW208" s="30"/>
      <c r="SX208" s="30"/>
      <c r="SY208" s="30"/>
      <c r="SZ208" s="30"/>
      <c r="TA208" s="30"/>
      <c r="TB208" s="30"/>
      <c r="TC208" s="30"/>
      <c r="TD208" s="30"/>
      <c r="TE208" s="30"/>
      <c r="TF208" s="30"/>
      <c r="TG208" s="30"/>
      <c r="TH208" s="30"/>
      <c r="TI208" s="30"/>
      <c r="TJ208" s="30"/>
      <c r="TK208" s="30"/>
      <c r="TL208" s="30"/>
      <c r="TM208" s="30"/>
      <c r="TN208" s="30"/>
      <c r="TO208" s="30"/>
      <c r="TP208" s="30"/>
      <c r="TQ208" s="30"/>
      <c r="TR208" s="30"/>
      <c r="TS208" s="30"/>
      <c r="TT208" s="30"/>
      <c r="TU208" s="30"/>
      <c r="TV208" s="30"/>
      <c r="TW208" s="30"/>
      <c r="TX208" s="30"/>
      <c r="TY208" s="30"/>
      <c r="TZ208" s="30"/>
      <c r="UA208" s="30"/>
      <c r="UB208" s="30"/>
      <c r="UC208" s="30"/>
      <c r="UD208" s="30"/>
      <c r="UE208" s="30"/>
      <c r="UF208" s="30"/>
      <c r="UG208" s="30"/>
      <c r="UH208" s="30"/>
      <c r="UI208" s="30"/>
      <c r="UJ208" s="30"/>
      <c r="UK208" s="30"/>
      <c r="UL208" s="30"/>
      <c r="UM208" s="30"/>
      <c r="UN208" s="30"/>
      <c r="UO208" s="30"/>
      <c r="UP208" s="30"/>
      <c r="UQ208" s="30"/>
      <c r="UR208" s="30"/>
      <c r="US208" s="30"/>
      <c r="UT208" s="30"/>
      <c r="UU208" s="30"/>
      <c r="UV208" s="30"/>
      <c r="UW208" s="30"/>
      <c r="UX208" s="30"/>
      <c r="UY208" s="30"/>
      <c r="UZ208" s="30"/>
      <c r="VA208" s="30"/>
      <c r="VB208" s="30"/>
      <c r="VC208" s="30"/>
      <c r="VD208" s="30"/>
      <c r="VE208" s="30"/>
      <c r="VF208" s="30"/>
      <c r="VG208" s="30"/>
      <c r="VH208" s="30"/>
      <c r="VI208" s="30"/>
      <c r="VJ208" s="30"/>
      <c r="VK208" s="30"/>
      <c r="VL208" s="30"/>
      <c r="VM208" s="30"/>
      <c r="VN208" s="30"/>
      <c r="VO208" s="30"/>
      <c r="VP208" s="30"/>
      <c r="VQ208" s="30"/>
      <c r="VR208" s="30"/>
      <c r="VS208" s="30"/>
      <c r="VT208" s="30"/>
      <c r="VU208" s="30"/>
      <c r="VV208" s="30"/>
      <c r="VW208" s="30"/>
      <c r="VX208" s="30"/>
      <c r="VY208" s="30"/>
      <c r="VZ208" s="30"/>
      <c r="WA208" s="30"/>
      <c r="WB208" s="30"/>
      <c r="WC208" s="30"/>
      <c r="WD208" s="30"/>
      <c r="WE208" s="30"/>
      <c r="WF208" s="30"/>
      <c r="WG208" s="30"/>
      <c r="WH208" s="30"/>
      <c r="WI208" s="30"/>
      <c r="WJ208" s="30"/>
      <c r="WK208" s="30"/>
      <c r="WL208" s="30"/>
      <c r="WM208" s="30"/>
      <c r="WN208" s="30"/>
      <c r="WO208" s="30"/>
      <c r="WP208" s="30"/>
      <c r="WQ208" s="30"/>
      <c r="WR208" s="30"/>
      <c r="WS208" s="30"/>
      <c r="WT208" s="30"/>
      <c r="WU208" s="30"/>
      <c r="WV208" s="30"/>
      <c r="WW208" s="30"/>
      <c r="WX208" s="30"/>
      <c r="WY208" s="30"/>
      <c r="WZ208" s="30"/>
      <c r="XA208" s="30"/>
      <c r="XB208" s="30"/>
      <c r="XC208" s="30"/>
      <c r="XD208" s="30"/>
      <c r="XE208" s="30"/>
      <c r="XF208" s="30"/>
      <c r="XG208" s="30"/>
      <c r="XH208" s="30"/>
      <c r="XI208" s="30"/>
      <c r="XJ208" s="30"/>
      <c r="XK208" s="30"/>
      <c r="XL208" s="30"/>
      <c r="XM208" s="30"/>
      <c r="XN208" s="30"/>
      <c r="XO208" s="30"/>
      <c r="XP208" s="30"/>
      <c r="XQ208" s="30"/>
      <c r="XR208" s="30"/>
      <c r="XS208" s="30"/>
      <c r="XT208" s="30"/>
      <c r="XU208" s="30"/>
      <c r="XV208" s="30"/>
      <c r="XW208" s="30"/>
      <c r="XX208" s="30"/>
      <c r="XY208" s="30"/>
      <c r="XZ208" s="30"/>
      <c r="YA208" s="30"/>
      <c r="YB208" s="30"/>
      <c r="YC208" s="30"/>
      <c r="YD208" s="30"/>
      <c r="YE208" s="30"/>
      <c r="YF208" s="30"/>
      <c r="YG208" s="30"/>
      <c r="YH208" s="30"/>
      <c r="YI208" s="30"/>
      <c r="YJ208" s="30"/>
      <c r="YK208" s="30"/>
      <c r="YL208" s="30"/>
      <c r="YM208" s="30"/>
      <c r="YN208" s="30"/>
      <c r="YO208" s="30"/>
      <c r="YP208" s="30"/>
      <c r="YQ208" s="30"/>
      <c r="YR208" s="30"/>
      <c r="YS208" s="30"/>
      <c r="YT208" s="30"/>
      <c r="YU208" s="30"/>
      <c r="YV208" s="30"/>
      <c r="YW208" s="30"/>
      <c r="YX208" s="30"/>
      <c r="YY208" s="30"/>
      <c r="YZ208" s="30"/>
      <c r="ZA208" s="30"/>
      <c r="ZB208" s="30"/>
      <c r="ZC208" s="30"/>
      <c r="ZD208" s="30"/>
      <c r="ZE208" s="30"/>
      <c r="ZF208" s="30"/>
      <c r="ZG208" s="30"/>
      <c r="ZH208" s="30"/>
      <c r="ZI208" s="30"/>
      <c r="ZJ208" s="30"/>
      <c r="ZK208" s="30"/>
      <c r="ZL208" s="30"/>
      <c r="ZM208" s="30"/>
      <c r="ZN208" s="30"/>
      <c r="ZO208" s="30"/>
      <c r="ZP208" s="30"/>
      <c r="ZQ208" s="30"/>
      <c r="ZR208" s="30"/>
      <c r="ZS208" s="30"/>
      <c r="ZT208" s="30"/>
      <c r="ZU208" s="30"/>
      <c r="ZV208" s="30"/>
      <c r="ZW208" s="30"/>
      <c r="ZX208" s="30"/>
      <c r="ZY208" s="30"/>
      <c r="ZZ208" s="30"/>
      <c r="AAA208" s="30"/>
    </row>
    <row r="209" spans="1:15" x14ac:dyDescent="0.25">
      <c r="A209" s="6" t="str">
        <f t="shared" ref="A209:A214" si="14">IF(B209="","",A208+1)</f>
        <v/>
      </c>
      <c r="B209" s="7"/>
      <c r="C209" s="7"/>
      <c r="D209" s="12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</row>
    <row r="210" spans="1:15" x14ac:dyDescent="0.25">
      <c r="A210" s="6" t="str">
        <f t="shared" si="14"/>
        <v/>
      </c>
      <c r="B210" s="7"/>
      <c r="C210" s="7"/>
      <c r="D210" s="12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</row>
    <row r="211" spans="1:15" x14ac:dyDescent="0.25">
      <c r="A211" s="6" t="str">
        <f t="shared" si="14"/>
        <v/>
      </c>
      <c r="B211" s="7"/>
      <c r="C211" s="7"/>
      <c r="D211" s="12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</row>
    <row r="212" spans="1:15" ht="15.75" x14ac:dyDescent="0.25">
      <c r="A212" s="6"/>
      <c r="B212" s="32" t="s">
        <v>566</v>
      </c>
      <c r="C212" s="33" t="s">
        <v>567</v>
      </c>
      <c r="D212" s="34"/>
      <c r="E212" s="7"/>
      <c r="F212" s="39" t="s">
        <v>568</v>
      </c>
      <c r="G212" s="40" t="s">
        <v>569</v>
      </c>
      <c r="H212" s="39"/>
      <c r="I212" s="7"/>
      <c r="J212" s="7"/>
      <c r="K212" s="7"/>
      <c r="L212" s="7"/>
      <c r="M212" s="7"/>
      <c r="N212" s="7"/>
      <c r="O212" s="7"/>
    </row>
    <row r="213" spans="1:15" ht="30" customHeight="1" x14ac:dyDescent="0.25">
      <c r="A213" s="6" t="str">
        <f t="shared" si="14"/>
        <v/>
      </c>
      <c r="B213" s="36"/>
      <c r="C213" s="56" t="s">
        <v>581</v>
      </c>
      <c r="D213" s="56"/>
      <c r="E213" s="7"/>
      <c r="F213" s="41" t="s">
        <v>570</v>
      </c>
      <c r="G213" s="57" t="s">
        <v>571</v>
      </c>
      <c r="H213" s="57"/>
      <c r="I213" s="7"/>
      <c r="J213" s="7"/>
      <c r="K213" s="7"/>
      <c r="L213" s="7"/>
      <c r="M213" s="7"/>
      <c r="N213" s="7"/>
      <c r="O213" s="7"/>
    </row>
    <row r="214" spans="1:15" ht="47.25" customHeight="1" x14ac:dyDescent="0.25">
      <c r="A214" s="6" t="str">
        <f t="shared" si="14"/>
        <v/>
      </c>
      <c r="B214" s="37"/>
      <c r="C214" s="56" t="s">
        <v>572</v>
      </c>
      <c r="D214" s="56"/>
      <c r="E214" s="7"/>
      <c r="F214" s="42"/>
      <c r="G214" s="56" t="s">
        <v>573</v>
      </c>
      <c r="H214" s="56"/>
      <c r="I214" s="7"/>
      <c r="J214" s="7"/>
      <c r="K214" s="7"/>
      <c r="L214" s="7"/>
      <c r="M214" s="7"/>
      <c r="N214" s="7"/>
      <c r="O214" s="7"/>
    </row>
  </sheetData>
  <sheetProtection algorithmName="SHA-512" hashValue="TzzVwvq/hRpWeaEBinP5xw6XXL/D5YMliunMkwcNMk68hmnftR6vuKDYaXHt/9s7+Ub3a2udCVzrKmXHovFPPA==" saltValue="RcJgkWB+GAnbdbJxb9wUnw==" spinCount="100000" sheet="1" formatCells="0" formatColumns="0" formatRows="0" insertColumns="0" insertRows="0" insertHyperlinks="0" deleteColumns="0" deleteRows="0" sort="0" autoFilter="0" pivotTables="0"/>
  <autoFilter ref="A7:O201" xr:uid="{00000000-0009-0000-0000-000000000000}">
    <sortState xmlns:xlrd2="http://schemas.microsoft.com/office/spreadsheetml/2017/richdata2" ref="A8:O201">
      <sortCondition ref="B7:B201"/>
    </sortState>
  </autoFilter>
  <mergeCells count="11">
    <mergeCell ref="C1:G1"/>
    <mergeCell ref="C2:G2"/>
    <mergeCell ref="A202:C202"/>
    <mergeCell ref="B206:E206"/>
    <mergeCell ref="G206:I206"/>
    <mergeCell ref="B207:E208"/>
    <mergeCell ref="G207:I208"/>
    <mergeCell ref="C213:D213"/>
    <mergeCell ref="G213:H213"/>
    <mergeCell ref="C214:D214"/>
    <mergeCell ref="G214:H214"/>
  </mergeCells>
  <dataValidations count="3">
    <dataValidation type="list" allowBlank="1" showInputMessage="1" showErrorMessage="1" sqref="F5" xr:uid="{00000000-0002-0000-0000-000000000000}">
      <formula1>Meses</formula1>
    </dataValidation>
    <dataValidation type="list" allowBlank="1" showInputMessage="1" showErrorMessage="1" sqref="C4" xr:uid="{00000000-0002-0000-0000-000001000000}">
      <formula1>Regiones</formula1>
    </dataValidation>
    <dataValidation type="list" allowBlank="1" showInputMessage="1" showErrorMessage="1" sqref="D202 D209:D211 D205 D8:D198" xr:uid="{00000000-0002-0000-0000-000002000000}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1" manualBreakCount="1">
    <brk id="175" max="70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2025-10-15T14:30:41Z</cp:lastPrinted>
  <dcterms:created xsi:type="dcterms:W3CDTF">2025-05-20T16:43:05Z</dcterms:created>
  <dcterms:modified xsi:type="dcterms:W3CDTF">2025-10-16T13:49:06Z</dcterms:modified>
</cp:coreProperties>
</file>