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C:\Users\fnova\Documents\"/>
    </mc:Choice>
  </mc:AlternateContent>
  <xr:revisionPtr revIDLastSave="0" documentId="8_{924CD581-2FFA-4452-A6A6-D48231976DC8}" xr6:coauthVersionLast="47" xr6:coauthVersionMax="47" xr10:uidLastSave="{00000000-0000-0000-0000-000000000000}"/>
  <bookViews>
    <workbookView xWindow="-120" yWindow="-120" windowWidth="21840" windowHeight="13140" xr2:uid="{95AD77EB-45D7-450E-A2E0-C3263B8AE871}"/>
  </bookViews>
  <sheets>
    <sheet name="(VS)LIBRO BANCO ABRIL" sheetId="1" r:id="rId1"/>
  </sheets>
  <externalReferences>
    <externalReference r:id="rId2"/>
  </externalReferences>
  <definedNames>
    <definedName name="_xlnm.Print_Area" localSheetId="0">'(VS)LIBRO BANCO ABRIL'!$A$1:$H$122</definedName>
    <definedName name="_xlnm.Print_Titles" localSheetId="0">'(VS)LIBRO BANCO ABRIL'!$6:$6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20" i="1" l="1"/>
  <c r="D119" i="1"/>
  <c r="D118" i="1"/>
  <c r="G117" i="1"/>
  <c r="F117" i="1"/>
  <c r="E117" i="1"/>
  <c r="D117" i="1"/>
  <c r="C117" i="1"/>
  <c r="B117" i="1"/>
  <c r="G116" i="1"/>
  <c r="F116" i="1"/>
  <c r="E116" i="1"/>
  <c r="D116" i="1"/>
  <c r="C116" i="1"/>
  <c r="B116" i="1"/>
  <c r="G115" i="1"/>
  <c r="F115" i="1"/>
  <c r="E115" i="1"/>
  <c r="D115" i="1"/>
  <c r="C115" i="1"/>
  <c r="B115" i="1"/>
  <c r="G114" i="1"/>
  <c r="F114" i="1"/>
  <c r="E114" i="1"/>
  <c r="D114" i="1"/>
  <c r="C114" i="1"/>
  <c r="B114" i="1"/>
  <c r="G113" i="1"/>
  <c r="F113" i="1"/>
  <c r="E113" i="1"/>
  <c r="D113" i="1"/>
  <c r="C113" i="1"/>
  <c r="B113" i="1"/>
  <c r="G112" i="1"/>
  <c r="F112" i="1"/>
  <c r="E112" i="1"/>
  <c r="D112" i="1"/>
  <c r="C112" i="1"/>
  <c r="B112" i="1"/>
  <c r="G111" i="1"/>
  <c r="F111" i="1"/>
  <c r="E111" i="1"/>
  <c r="D111" i="1"/>
  <c r="C111" i="1"/>
  <c r="B111" i="1"/>
  <c r="G110" i="1"/>
  <c r="F110" i="1"/>
  <c r="E110" i="1"/>
  <c r="D110" i="1"/>
  <c r="C110" i="1"/>
  <c r="B110" i="1"/>
  <c r="G109" i="1"/>
  <c r="F109" i="1"/>
  <c r="E109" i="1"/>
  <c r="D109" i="1"/>
  <c r="C109" i="1"/>
  <c r="B109" i="1"/>
  <c r="G108" i="1"/>
  <c r="F108" i="1"/>
  <c r="E108" i="1"/>
  <c r="D108" i="1"/>
  <c r="C108" i="1"/>
  <c r="B108" i="1"/>
  <c r="G107" i="1"/>
  <c r="F107" i="1"/>
  <c r="E107" i="1"/>
  <c r="D107" i="1"/>
  <c r="C107" i="1"/>
  <c r="B107" i="1"/>
  <c r="G106" i="1"/>
  <c r="F106" i="1"/>
  <c r="E106" i="1"/>
  <c r="D106" i="1"/>
  <c r="C106" i="1"/>
  <c r="B106" i="1"/>
  <c r="G105" i="1"/>
  <c r="F105" i="1"/>
  <c r="E105" i="1"/>
  <c r="D105" i="1"/>
  <c r="C105" i="1"/>
  <c r="B105" i="1"/>
  <c r="G104" i="1"/>
  <c r="F104" i="1"/>
  <c r="E104" i="1"/>
  <c r="D104" i="1"/>
  <c r="C104" i="1"/>
  <c r="B104" i="1"/>
  <c r="G103" i="1"/>
  <c r="F103" i="1"/>
  <c r="E103" i="1"/>
  <c r="D103" i="1"/>
  <c r="C103" i="1"/>
  <c r="B103" i="1"/>
  <c r="G102" i="1"/>
  <c r="F102" i="1"/>
  <c r="E102" i="1"/>
  <c r="D102" i="1"/>
  <c r="C102" i="1"/>
  <c r="B102" i="1"/>
  <c r="G101" i="1"/>
  <c r="F101" i="1"/>
  <c r="E101" i="1"/>
  <c r="D101" i="1"/>
  <c r="C101" i="1"/>
  <c r="B101" i="1"/>
  <c r="G100" i="1"/>
  <c r="F100" i="1"/>
  <c r="E100" i="1"/>
  <c r="D100" i="1"/>
  <c r="C100" i="1"/>
  <c r="B100" i="1"/>
  <c r="G99" i="1"/>
  <c r="F99" i="1"/>
  <c r="E99" i="1"/>
  <c r="D99" i="1"/>
  <c r="C99" i="1"/>
  <c r="B99" i="1"/>
  <c r="G98" i="1"/>
  <c r="F98" i="1"/>
  <c r="E98" i="1"/>
  <c r="D98" i="1"/>
  <c r="C98" i="1"/>
  <c r="B98" i="1"/>
  <c r="G97" i="1"/>
  <c r="F97" i="1"/>
  <c r="E97" i="1"/>
  <c r="D97" i="1"/>
  <c r="C97" i="1"/>
  <c r="B97" i="1"/>
  <c r="G96" i="1"/>
  <c r="F96" i="1"/>
  <c r="E96" i="1"/>
  <c r="D96" i="1"/>
  <c r="C96" i="1"/>
  <c r="B96" i="1"/>
  <c r="G95" i="1"/>
  <c r="F95" i="1"/>
  <c r="E95" i="1"/>
  <c r="D95" i="1"/>
  <c r="C95" i="1"/>
  <c r="B95" i="1"/>
  <c r="G94" i="1"/>
  <c r="F94" i="1"/>
  <c r="E94" i="1"/>
  <c r="D94" i="1"/>
  <c r="C94" i="1"/>
  <c r="B94" i="1"/>
  <c r="G93" i="1"/>
  <c r="F93" i="1"/>
  <c r="E93" i="1"/>
  <c r="D93" i="1"/>
  <c r="C93" i="1"/>
  <c r="B93" i="1"/>
  <c r="G92" i="1"/>
  <c r="F92" i="1"/>
  <c r="E92" i="1"/>
  <c r="D92" i="1"/>
  <c r="C92" i="1"/>
  <c r="B92" i="1"/>
  <c r="G91" i="1"/>
  <c r="F91" i="1"/>
  <c r="E91" i="1"/>
  <c r="D91" i="1"/>
  <c r="C91" i="1"/>
  <c r="B91" i="1"/>
  <c r="G90" i="1"/>
  <c r="F90" i="1"/>
  <c r="E90" i="1"/>
  <c r="D90" i="1"/>
  <c r="C90" i="1"/>
  <c r="B90" i="1"/>
  <c r="G89" i="1"/>
  <c r="F89" i="1"/>
  <c r="E89" i="1"/>
  <c r="D89" i="1"/>
  <c r="C89" i="1"/>
  <c r="B89" i="1"/>
  <c r="G88" i="1"/>
  <c r="F88" i="1"/>
  <c r="E88" i="1"/>
  <c r="D88" i="1"/>
  <c r="C88" i="1"/>
  <c r="B88" i="1"/>
  <c r="G87" i="1"/>
  <c r="F87" i="1"/>
  <c r="E87" i="1"/>
  <c r="D87" i="1"/>
  <c r="C87" i="1"/>
  <c r="B87" i="1"/>
  <c r="G86" i="1"/>
  <c r="F86" i="1"/>
  <c r="E86" i="1"/>
  <c r="D86" i="1"/>
  <c r="C86" i="1"/>
  <c r="B86" i="1"/>
  <c r="G85" i="1"/>
  <c r="F85" i="1"/>
  <c r="E85" i="1"/>
  <c r="D85" i="1"/>
  <c r="C85" i="1"/>
  <c r="B85" i="1"/>
  <c r="G84" i="1"/>
  <c r="F84" i="1"/>
  <c r="E84" i="1"/>
  <c r="D84" i="1"/>
  <c r="C84" i="1"/>
  <c r="B84" i="1"/>
  <c r="G83" i="1"/>
  <c r="F83" i="1"/>
  <c r="E83" i="1"/>
  <c r="D83" i="1"/>
  <c r="C83" i="1"/>
  <c r="B83" i="1"/>
  <c r="G82" i="1"/>
  <c r="F82" i="1"/>
  <c r="E82" i="1"/>
  <c r="D82" i="1"/>
  <c r="C82" i="1"/>
  <c r="B82" i="1"/>
  <c r="G81" i="1"/>
  <c r="F81" i="1"/>
  <c r="E81" i="1"/>
  <c r="D81" i="1"/>
  <c r="C81" i="1"/>
  <c r="B81" i="1"/>
  <c r="G80" i="1"/>
  <c r="F80" i="1"/>
  <c r="E80" i="1"/>
  <c r="D80" i="1"/>
  <c r="C80" i="1"/>
  <c r="B80" i="1"/>
  <c r="G79" i="1"/>
  <c r="F79" i="1"/>
  <c r="E79" i="1"/>
  <c r="D79" i="1"/>
  <c r="C79" i="1"/>
  <c r="B79" i="1"/>
  <c r="G78" i="1"/>
  <c r="F78" i="1"/>
  <c r="E78" i="1"/>
  <c r="D78" i="1"/>
  <c r="C78" i="1"/>
  <c r="B78" i="1"/>
  <c r="G77" i="1"/>
  <c r="F77" i="1"/>
  <c r="E77" i="1"/>
  <c r="D77" i="1"/>
  <c r="C77" i="1"/>
  <c r="B77" i="1"/>
  <c r="G76" i="1"/>
  <c r="F76" i="1"/>
  <c r="E76" i="1"/>
  <c r="D76" i="1"/>
  <c r="C76" i="1"/>
  <c r="B76" i="1"/>
  <c r="G75" i="1"/>
  <c r="F75" i="1"/>
  <c r="E75" i="1"/>
  <c r="D75" i="1"/>
  <c r="C75" i="1"/>
  <c r="B75" i="1"/>
  <c r="G74" i="1"/>
  <c r="F74" i="1"/>
  <c r="E74" i="1"/>
  <c r="D74" i="1"/>
  <c r="C74" i="1"/>
  <c r="B74" i="1"/>
  <c r="G73" i="1"/>
  <c r="F73" i="1"/>
  <c r="E73" i="1"/>
  <c r="D73" i="1"/>
  <c r="C73" i="1"/>
  <c r="B73" i="1"/>
  <c r="G72" i="1"/>
  <c r="F72" i="1"/>
  <c r="E72" i="1"/>
  <c r="D72" i="1"/>
  <c r="C72" i="1"/>
  <c r="B72" i="1"/>
  <c r="G71" i="1"/>
  <c r="F71" i="1"/>
  <c r="E71" i="1"/>
  <c r="D71" i="1"/>
  <c r="C71" i="1"/>
  <c r="B71" i="1"/>
  <c r="G70" i="1"/>
  <c r="F70" i="1"/>
  <c r="E70" i="1"/>
  <c r="D70" i="1"/>
  <c r="C70" i="1"/>
  <c r="B70" i="1"/>
  <c r="G69" i="1"/>
  <c r="F69" i="1"/>
  <c r="E69" i="1"/>
  <c r="D69" i="1"/>
  <c r="C69" i="1"/>
  <c r="B69" i="1"/>
  <c r="G68" i="1"/>
  <c r="F68" i="1"/>
  <c r="E68" i="1"/>
  <c r="D68" i="1"/>
  <c r="C68" i="1"/>
  <c r="B68" i="1"/>
  <c r="G67" i="1"/>
  <c r="F67" i="1"/>
  <c r="E67" i="1"/>
  <c r="D67" i="1"/>
  <c r="C67" i="1"/>
  <c r="B67" i="1"/>
  <c r="G66" i="1"/>
  <c r="F66" i="1"/>
  <c r="E66" i="1"/>
  <c r="D66" i="1"/>
  <c r="C66" i="1"/>
  <c r="B66" i="1"/>
  <c r="G65" i="1"/>
  <c r="F65" i="1"/>
  <c r="E65" i="1"/>
  <c r="D65" i="1"/>
  <c r="C65" i="1"/>
  <c r="B65" i="1"/>
  <c r="G64" i="1"/>
  <c r="F64" i="1"/>
  <c r="E64" i="1"/>
  <c r="D64" i="1"/>
  <c r="C64" i="1"/>
  <c r="B64" i="1"/>
  <c r="G63" i="1"/>
  <c r="F63" i="1"/>
  <c r="E63" i="1"/>
  <c r="D63" i="1"/>
  <c r="C63" i="1"/>
  <c r="B63" i="1"/>
  <c r="G62" i="1"/>
  <c r="F62" i="1"/>
  <c r="E62" i="1"/>
  <c r="D62" i="1"/>
  <c r="C62" i="1"/>
  <c r="B62" i="1"/>
  <c r="G61" i="1"/>
  <c r="F61" i="1"/>
  <c r="E61" i="1"/>
  <c r="D61" i="1"/>
  <c r="C61" i="1"/>
  <c r="B61" i="1"/>
  <c r="G60" i="1"/>
  <c r="E60" i="1"/>
  <c r="D60" i="1"/>
  <c r="C60" i="1"/>
  <c r="B60" i="1"/>
  <c r="G59" i="1"/>
  <c r="F59" i="1"/>
  <c r="E59" i="1"/>
  <c r="D59" i="1"/>
  <c r="C59" i="1"/>
  <c r="B59" i="1"/>
  <c r="G58" i="1"/>
  <c r="F58" i="1"/>
  <c r="E58" i="1"/>
  <c r="D58" i="1"/>
  <c r="C58" i="1"/>
  <c r="B58" i="1"/>
  <c r="G57" i="1"/>
  <c r="F57" i="1"/>
  <c r="E57" i="1"/>
  <c r="D57" i="1"/>
  <c r="C57" i="1"/>
  <c r="B57" i="1"/>
  <c r="G56" i="1"/>
  <c r="F56" i="1"/>
  <c r="E56" i="1"/>
  <c r="D56" i="1"/>
  <c r="C56" i="1"/>
  <c r="B56" i="1"/>
  <c r="G55" i="1"/>
  <c r="F55" i="1"/>
  <c r="E55" i="1"/>
  <c r="D55" i="1"/>
  <c r="C55" i="1"/>
  <c r="B55" i="1"/>
  <c r="G54" i="1"/>
  <c r="F54" i="1"/>
  <c r="E54" i="1"/>
  <c r="D54" i="1"/>
  <c r="C54" i="1"/>
  <c r="B54" i="1"/>
  <c r="G53" i="1"/>
  <c r="F53" i="1"/>
  <c r="E53" i="1"/>
  <c r="D53" i="1"/>
  <c r="C53" i="1"/>
  <c r="B53" i="1"/>
  <c r="G52" i="1"/>
  <c r="F52" i="1"/>
  <c r="E52" i="1"/>
  <c r="D52" i="1"/>
  <c r="C52" i="1"/>
  <c r="B52" i="1"/>
  <c r="G51" i="1"/>
  <c r="F51" i="1"/>
  <c r="E51" i="1"/>
  <c r="D51" i="1"/>
  <c r="C51" i="1"/>
  <c r="B51" i="1"/>
  <c r="G50" i="1"/>
  <c r="F50" i="1"/>
  <c r="E50" i="1"/>
  <c r="D50" i="1"/>
  <c r="C50" i="1"/>
  <c r="B50" i="1"/>
  <c r="G49" i="1"/>
  <c r="F49" i="1"/>
  <c r="E49" i="1"/>
  <c r="D49" i="1"/>
  <c r="C49" i="1"/>
  <c r="B49" i="1"/>
  <c r="G48" i="1"/>
  <c r="F48" i="1"/>
  <c r="E48" i="1"/>
  <c r="D48" i="1"/>
  <c r="C48" i="1"/>
  <c r="B48" i="1"/>
  <c r="G47" i="1"/>
  <c r="F47" i="1"/>
  <c r="E47" i="1"/>
  <c r="D47" i="1"/>
  <c r="C47" i="1"/>
  <c r="B47" i="1"/>
  <c r="G46" i="1"/>
  <c r="F46" i="1"/>
  <c r="E46" i="1"/>
  <c r="D46" i="1"/>
  <c r="C46" i="1"/>
  <c r="B46" i="1"/>
  <c r="G45" i="1"/>
  <c r="F45" i="1"/>
  <c r="E45" i="1"/>
  <c r="D45" i="1"/>
  <c r="C45" i="1"/>
  <c r="B45" i="1"/>
  <c r="G44" i="1"/>
  <c r="F44" i="1"/>
  <c r="E44" i="1"/>
  <c r="D44" i="1"/>
  <c r="C44" i="1"/>
  <c r="B44" i="1"/>
  <c r="G43" i="1"/>
  <c r="F43" i="1"/>
  <c r="E43" i="1"/>
  <c r="D43" i="1"/>
  <c r="C43" i="1"/>
  <c r="B43" i="1"/>
  <c r="G42" i="1"/>
  <c r="F42" i="1"/>
  <c r="E42" i="1"/>
  <c r="D42" i="1"/>
  <c r="C42" i="1"/>
  <c r="B42" i="1"/>
  <c r="G41" i="1"/>
  <c r="F41" i="1"/>
  <c r="E41" i="1"/>
  <c r="D41" i="1"/>
  <c r="C41" i="1"/>
  <c r="B41" i="1"/>
  <c r="G40" i="1"/>
  <c r="F40" i="1"/>
  <c r="E40" i="1"/>
  <c r="D40" i="1"/>
  <c r="C40" i="1"/>
  <c r="B40" i="1"/>
  <c r="G39" i="1"/>
  <c r="F39" i="1"/>
  <c r="E39" i="1"/>
  <c r="D39" i="1"/>
  <c r="C39" i="1"/>
  <c r="B39" i="1"/>
  <c r="G38" i="1"/>
  <c r="F38" i="1"/>
  <c r="E38" i="1"/>
  <c r="D38" i="1"/>
  <c r="C38" i="1"/>
  <c r="B38" i="1"/>
  <c r="G37" i="1"/>
  <c r="F37" i="1"/>
  <c r="E37" i="1"/>
  <c r="D37" i="1"/>
  <c r="C37" i="1"/>
  <c r="B37" i="1"/>
  <c r="G36" i="1"/>
  <c r="F36" i="1"/>
  <c r="E36" i="1"/>
  <c r="D36" i="1"/>
  <c r="C36" i="1"/>
  <c r="B36" i="1"/>
  <c r="G35" i="1"/>
  <c r="F35" i="1"/>
  <c r="E35" i="1"/>
  <c r="D35" i="1"/>
  <c r="C35" i="1"/>
  <c r="B35" i="1"/>
  <c r="G34" i="1"/>
  <c r="F34" i="1"/>
  <c r="E34" i="1"/>
  <c r="D34" i="1"/>
  <c r="C34" i="1"/>
  <c r="B34" i="1"/>
  <c r="G33" i="1"/>
  <c r="F33" i="1"/>
  <c r="E33" i="1"/>
  <c r="D33" i="1"/>
  <c r="C33" i="1"/>
  <c r="B33" i="1"/>
  <c r="G32" i="1"/>
  <c r="F32" i="1"/>
  <c r="E32" i="1"/>
  <c r="D32" i="1"/>
  <c r="C32" i="1"/>
  <c r="B32" i="1"/>
  <c r="G31" i="1"/>
  <c r="F31" i="1"/>
  <c r="E31" i="1"/>
  <c r="D31" i="1"/>
  <c r="C31" i="1"/>
  <c r="B31" i="1"/>
  <c r="G30" i="1"/>
  <c r="F30" i="1"/>
  <c r="E30" i="1"/>
  <c r="D30" i="1"/>
  <c r="C30" i="1"/>
  <c r="B30" i="1"/>
  <c r="G29" i="1"/>
  <c r="F29" i="1"/>
  <c r="E29" i="1"/>
  <c r="D29" i="1"/>
  <c r="C29" i="1"/>
  <c r="B29" i="1"/>
  <c r="G28" i="1"/>
  <c r="F28" i="1"/>
  <c r="E28" i="1"/>
  <c r="D28" i="1"/>
  <c r="C28" i="1"/>
  <c r="B28" i="1"/>
  <c r="G27" i="1"/>
  <c r="F27" i="1"/>
  <c r="E27" i="1"/>
  <c r="D27" i="1"/>
  <c r="C27" i="1"/>
  <c r="B27" i="1"/>
  <c r="G26" i="1"/>
  <c r="F26" i="1"/>
  <c r="E26" i="1"/>
  <c r="D26" i="1"/>
  <c r="C26" i="1"/>
  <c r="B26" i="1"/>
  <c r="G25" i="1"/>
  <c r="F25" i="1"/>
  <c r="E25" i="1"/>
  <c r="D25" i="1"/>
  <c r="C25" i="1"/>
  <c r="B25" i="1"/>
  <c r="G24" i="1"/>
  <c r="F24" i="1"/>
  <c r="E24" i="1"/>
  <c r="D24" i="1"/>
  <c r="C24" i="1"/>
  <c r="B24" i="1"/>
  <c r="G23" i="1"/>
  <c r="F23" i="1"/>
  <c r="E23" i="1"/>
  <c r="D23" i="1"/>
  <c r="C23" i="1"/>
  <c r="B23" i="1"/>
  <c r="G22" i="1"/>
  <c r="F22" i="1"/>
  <c r="E22" i="1"/>
  <c r="D22" i="1"/>
  <c r="C22" i="1"/>
  <c r="B22" i="1"/>
  <c r="G21" i="1"/>
  <c r="F21" i="1"/>
  <c r="E21" i="1"/>
  <c r="D21" i="1"/>
  <c r="C21" i="1"/>
  <c r="B21" i="1"/>
  <c r="G20" i="1"/>
  <c r="F20" i="1"/>
  <c r="E20" i="1"/>
  <c r="D20" i="1"/>
  <c r="C20" i="1"/>
  <c r="B20" i="1"/>
  <c r="G19" i="1"/>
  <c r="F19" i="1"/>
  <c r="E19" i="1"/>
  <c r="D19" i="1"/>
  <c r="C19" i="1"/>
  <c r="B19" i="1"/>
  <c r="G18" i="1"/>
  <c r="F18" i="1"/>
  <c r="E18" i="1"/>
  <c r="D18" i="1"/>
  <c r="C18" i="1"/>
  <c r="B18" i="1"/>
  <c r="G17" i="1"/>
  <c r="F17" i="1"/>
  <c r="E17" i="1"/>
  <c r="D17" i="1"/>
  <c r="C17" i="1"/>
  <c r="B17" i="1"/>
  <c r="G16" i="1"/>
  <c r="F16" i="1"/>
  <c r="E16" i="1"/>
  <c r="D16" i="1"/>
  <c r="C16" i="1"/>
  <c r="B16" i="1"/>
  <c r="G15" i="1"/>
  <c r="F15" i="1"/>
  <c r="E15" i="1"/>
  <c r="D15" i="1"/>
  <c r="C15" i="1"/>
  <c r="B15" i="1"/>
  <c r="G14" i="1"/>
  <c r="F14" i="1"/>
  <c r="E14" i="1"/>
  <c r="D14" i="1"/>
  <c r="C14" i="1"/>
  <c r="B14" i="1"/>
  <c r="G13" i="1"/>
  <c r="F13" i="1"/>
  <c r="E13" i="1"/>
  <c r="D13" i="1"/>
  <c r="C13" i="1"/>
  <c r="B13" i="1"/>
  <c r="G12" i="1"/>
  <c r="F12" i="1"/>
  <c r="E12" i="1"/>
  <c r="D12" i="1"/>
  <c r="C12" i="1"/>
  <c r="B12" i="1"/>
  <c r="G11" i="1"/>
  <c r="F11" i="1"/>
  <c r="E11" i="1"/>
  <c r="D11" i="1"/>
  <c r="C11" i="1"/>
  <c r="B11" i="1"/>
  <c r="G10" i="1"/>
  <c r="F10" i="1"/>
  <c r="E10" i="1"/>
  <c r="D10" i="1"/>
  <c r="C10" i="1"/>
  <c r="B10" i="1"/>
  <c r="G9" i="1"/>
  <c r="F9" i="1"/>
  <c r="E9" i="1"/>
  <c r="D9" i="1"/>
  <c r="C9" i="1"/>
  <c r="B9" i="1"/>
  <c r="G8" i="1"/>
  <c r="G118" i="1" s="1"/>
  <c r="F8" i="1"/>
  <c r="F120" i="1" s="1"/>
  <c r="E8" i="1"/>
  <c r="D8" i="1"/>
  <c r="C8" i="1"/>
  <c r="B8" i="1"/>
  <c r="H7" i="1"/>
  <c r="F119" i="1" s="1"/>
  <c r="B4" i="1"/>
  <c r="B2" i="1"/>
  <c r="F118" i="1" l="1"/>
  <c r="H8" i="1"/>
  <c r="H9" i="1" s="1"/>
  <c r="H10" i="1" s="1"/>
  <c r="H11" i="1" s="1"/>
  <c r="H12" i="1" s="1"/>
  <c r="H13" i="1" s="1"/>
  <c r="H14" i="1" s="1"/>
  <c r="H15" i="1" s="1"/>
  <c r="H16" i="1" s="1"/>
  <c r="H17" i="1" s="1"/>
  <c r="H18" i="1" s="1"/>
  <c r="H19" i="1" s="1"/>
  <c r="H20" i="1" s="1"/>
  <c r="H21" i="1" s="1"/>
  <c r="H22" i="1" s="1"/>
  <c r="H23" i="1" s="1"/>
  <c r="H24" i="1" s="1"/>
  <c r="H25" i="1" s="1"/>
  <c r="H26" i="1" s="1"/>
  <c r="H27" i="1" s="1"/>
  <c r="H28" i="1" s="1"/>
  <c r="H29" i="1" s="1"/>
  <c r="H30" i="1" s="1"/>
  <c r="H31" i="1" s="1"/>
  <c r="H32" i="1" s="1"/>
  <c r="H33" i="1" s="1"/>
  <c r="H34" i="1" s="1"/>
  <c r="H35" i="1" s="1"/>
  <c r="H36" i="1" s="1"/>
  <c r="H37" i="1" s="1"/>
  <c r="H38" i="1" s="1"/>
  <c r="H39" i="1" s="1"/>
  <c r="H40" i="1" s="1"/>
  <c r="H41" i="1" s="1"/>
  <c r="H42" i="1" s="1"/>
  <c r="H43" i="1" s="1"/>
  <c r="H44" i="1" s="1"/>
  <c r="H45" i="1" s="1"/>
  <c r="H46" i="1" s="1"/>
  <c r="H47" i="1" s="1"/>
  <c r="H48" i="1" s="1"/>
  <c r="H49" i="1" s="1"/>
  <c r="H50" i="1" s="1"/>
  <c r="H51" i="1" s="1"/>
  <c r="H52" i="1" s="1"/>
  <c r="H53" i="1" s="1"/>
  <c r="H54" i="1" s="1"/>
  <c r="H55" i="1" s="1"/>
  <c r="H56" i="1" s="1"/>
  <c r="H57" i="1" s="1"/>
  <c r="H58" i="1" s="1"/>
  <c r="H59" i="1" s="1"/>
  <c r="H60" i="1" s="1"/>
  <c r="H61" i="1" s="1"/>
  <c r="H62" i="1" s="1"/>
  <c r="H63" i="1" s="1"/>
  <c r="H64" i="1" s="1"/>
  <c r="H65" i="1" s="1"/>
  <c r="H66" i="1" s="1"/>
  <c r="H67" i="1" s="1"/>
  <c r="H68" i="1" s="1"/>
  <c r="H69" i="1" s="1"/>
  <c r="H70" i="1" s="1"/>
  <c r="H71" i="1" s="1"/>
  <c r="H72" i="1" s="1"/>
  <c r="H73" i="1" s="1"/>
  <c r="H74" i="1" s="1"/>
  <c r="H75" i="1" s="1"/>
  <c r="H76" i="1" s="1"/>
  <c r="H77" i="1" s="1"/>
  <c r="H78" i="1" s="1"/>
  <c r="H79" i="1" s="1"/>
  <c r="H80" i="1" s="1"/>
  <c r="H81" i="1" s="1"/>
  <c r="H82" i="1" s="1"/>
  <c r="H83" i="1" s="1"/>
  <c r="H84" i="1" s="1"/>
  <c r="H85" i="1" s="1"/>
  <c r="H86" i="1" s="1"/>
  <c r="H87" i="1" s="1"/>
  <c r="H88" i="1" s="1"/>
  <c r="H89" i="1" s="1"/>
  <c r="H90" i="1" s="1"/>
  <c r="H91" i="1" s="1"/>
  <c r="H92" i="1" s="1"/>
  <c r="H93" i="1" s="1"/>
  <c r="H94" i="1" s="1"/>
  <c r="H95" i="1" s="1"/>
  <c r="H96" i="1" s="1"/>
  <c r="H97" i="1" s="1"/>
  <c r="H98" i="1" s="1"/>
  <c r="H99" i="1" s="1"/>
  <c r="H100" i="1" s="1"/>
  <c r="H101" i="1" s="1"/>
  <c r="H102" i="1" s="1"/>
  <c r="H103" i="1" s="1"/>
  <c r="H104" i="1" s="1"/>
  <c r="H105" i="1" s="1"/>
  <c r="H106" i="1" s="1"/>
  <c r="H107" i="1" s="1"/>
  <c r="H108" i="1" s="1"/>
  <c r="H109" i="1" s="1"/>
  <c r="H110" i="1" s="1"/>
  <c r="H111" i="1" s="1"/>
  <c r="H112" i="1" s="1"/>
  <c r="H113" i="1" s="1"/>
  <c r="H114" i="1" s="1"/>
  <c r="H115" i="1" s="1"/>
  <c r="H116" i="1" s="1"/>
  <c r="H117" i="1" s="1"/>
  <c r="F121" i="1" l="1"/>
  <c r="H118" i="1"/>
</calcChain>
</file>

<file path=xl/sharedStrings.xml><?xml version="1.0" encoding="utf-8"?>
<sst xmlns="http://schemas.openxmlformats.org/spreadsheetml/2006/main" count="18" uniqueCount="18">
  <si>
    <t>SERVICIO NACIONAL DE SALUD</t>
  </si>
  <si>
    <t>LIBRO DE BANCO</t>
  </si>
  <si>
    <t>DEL 1 AL 30 DE ABRIL 2025</t>
  </si>
  <si>
    <t>FECHA</t>
  </si>
  <si>
    <t>No. CHEQUE/TRANSACION NO.</t>
  </si>
  <si>
    <t xml:space="preserve">BENEFICIARIO </t>
  </si>
  <si>
    <t>CONCEPTO</t>
  </si>
  <si>
    <t>DEBITO</t>
  </si>
  <si>
    <t>CREDITO</t>
  </si>
  <si>
    <t>BALANCE</t>
  </si>
  <si>
    <t>ESTADO DEL BANCO</t>
  </si>
  <si>
    <t>BALANCE AL 1 DE ABRIL 2025</t>
  </si>
  <si>
    <t>BALANCE AL PRIMER DIA DEL MES</t>
  </si>
  <si>
    <t>Licda Estervina Calderon</t>
  </si>
  <si>
    <t>INGRESOS DEL MES</t>
  </si>
  <si>
    <t>Preparado Por</t>
  </si>
  <si>
    <t>BALANCE AL FINALIZAR EL MES</t>
  </si>
  <si>
    <t>Contador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</si>
</sst>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_);_(* \(#,##0.00\);_(* &quot;-&quot;??_);_(@_)"/>
    <numFmt numFmtId="164" formatCode="_-* #,##0.00\ _P_t_s_-;\-* #,##0.00\ _P_t_s_-;_-* &quot;-&quot;??\ _P_t_s_-;_-@_-"/>
    <numFmt numFmtId="165" formatCode="_-* #,##0.00_-;\-* #,##0.00_-;_-* &quot;-&quot;??_-;_-@_-"/>
  </numFmts>
  <fonts count="15" x14ac:knownFonts="1">
    <font>
      <sz val="11"/>
      <color theme="1"/>
      <name val="Aptos Narrow"/>
      <family val="2"/>
      <scheme val="minor"/>
    </font>
    <font>
      <sz val="10"/>
      <name val="Arial"/>
      <family val="2"/>
    </font>
    <font>
      <sz val="8"/>
      <color theme="6" tint="-0.499984740745262"/>
      <name val="Arial"/>
      <family val="2"/>
    </font>
    <font>
      <b/>
      <sz val="18"/>
      <name val="Tahoma"/>
      <family val="2"/>
    </font>
    <font>
      <b/>
      <sz val="14"/>
      <name val="Segoe UI"/>
      <family val="2"/>
    </font>
    <font>
      <b/>
      <sz val="8"/>
      <color theme="9" tint="0.39997558519241921"/>
      <name val="Arial"/>
      <family val="2"/>
    </font>
    <font>
      <b/>
      <sz val="12"/>
      <color theme="2" tint="-0.89999084444715716"/>
      <name val="Arial"/>
      <family val="2"/>
    </font>
    <font>
      <b/>
      <sz val="12"/>
      <color theme="1" tint="4.9989318521683403E-2"/>
      <name val="Arial"/>
      <family val="2"/>
    </font>
    <font>
      <sz val="8"/>
      <color theme="9" tint="0.39997558519241921"/>
      <name val="Arial"/>
      <family val="2"/>
    </font>
    <font>
      <sz val="12"/>
      <name val="Arial"/>
      <family val="2"/>
    </font>
    <font>
      <b/>
      <sz val="12"/>
      <name val="Arial"/>
      <family val="2"/>
    </font>
    <font>
      <sz val="8"/>
      <name val="Arial"/>
      <family val="2"/>
    </font>
    <font>
      <b/>
      <sz val="10"/>
      <color theme="0"/>
      <name val="Arial"/>
      <family val="2"/>
    </font>
    <font>
      <b/>
      <sz val="10"/>
      <name val="Segoe UI"/>
      <family val="2"/>
    </font>
    <font>
      <sz val="10"/>
      <name val="Segoe UI"/>
      <family val="2"/>
    </font>
  </fonts>
  <fills count="5">
    <fill>
      <patternFill patternType="none"/>
    </fill>
    <fill>
      <patternFill patternType="gray125"/>
    </fill>
    <fill>
      <patternFill patternType="solid">
        <fgColor theme="0"/>
        <bgColor indexed="64"/>
      </patternFill>
    </fill>
    <fill>
      <patternFill patternType="solid">
        <fgColor theme="3" tint="0.59999389629810485"/>
        <bgColor indexed="64"/>
      </patternFill>
    </fill>
    <fill>
      <patternFill patternType="solid">
        <fgColor theme="3" tint="-0.249977111117893"/>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style="thin">
        <color indexed="64"/>
      </right>
      <top style="thin">
        <color indexed="64"/>
      </top>
      <bottom style="thin">
        <color indexed="64"/>
      </bottom>
      <diagonal/>
    </border>
  </borders>
  <cellStyleXfs count="4">
    <xf numFmtId="0" fontId="0" fillId="0" borderId="0"/>
    <xf numFmtId="0" fontId="1" fillId="0" borderId="0"/>
    <xf numFmtId="164" fontId="1" fillId="0" borderId="0" applyFont="0" applyFill="0" applyBorder="0" applyAlignment="0" applyProtection="0"/>
    <xf numFmtId="43" fontId="1" fillId="0" borderId="0" applyFont="0" applyFill="0" applyBorder="0" applyAlignment="0" applyProtection="0"/>
  </cellStyleXfs>
  <cellXfs count="37">
    <xf numFmtId="0" fontId="0" fillId="0" borderId="0" xfId="0"/>
    <xf numFmtId="0" fontId="2" fillId="0" borderId="0" xfId="1" applyFont="1" applyAlignment="1">
      <alignment horizontal="right"/>
    </xf>
    <xf numFmtId="0" fontId="2" fillId="0" borderId="0" xfId="1" applyFont="1"/>
    <xf numFmtId="0" fontId="4" fillId="0" borderId="0" xfId="1" applyFont="1" applyAlignment="1">
      <alignment horizontal="center" wrapText="1"/>
    </xf>
    <xf numFmtId="0" fontId="5" fillId="2" borderId="0" xfId="1" applyFont="1" applyFill="1" applyAlignment="1">
      <alignment horizontal="center"/>
    </xf>
    <xf numFmtId="0" fontId="6" fillId="3" borderId="1" xfId="1" applyFont="1" applyFill="1" applyBorder="1" applyAlignment="1">
      <alignment horizontal="center" wrapText="1"/>
    </xf>
    <xf numFmtId="4" fontId="6" fillId="3" borderId="1" xfId="1" applyNumberFormat="1" applyFont="1" applyFill="1" applyBorder="1" applyAlignment="1">
      <alignment horizontal="center" wrapText="1"/>
    </xf>
    <xf numFmtId="4" fontId="7" fillId="3" borderId="1" xfId="1" applyNumberFormat="1" applyFont="1" applyFill="1" applyBorder="1" applyAlignment="1">
      <alignment horizontal="center" wrapText="1"/>
    </xf>
    <xf numFmtId="0" fontId="8" fillId="0" borderId="0" xfId="1" applyFont="1"/>
    <xf numFmtId="0" fontId="5" fillId="0" borderId="0" xfId="1" applyFont="1" applyAlignment="1">
      <alignment horizontal="center"/>
    </xf>
    <xf numFmtId="14" fontId="9" fillId="0" borderId="1" xfId="1" applyNumberFormat="1" applyFont="1" applyBorder="1" applyAlignment="1">
      <alignment horizontal="left" wrapText="1"/>
    </xf>
    <xf numFmtId="1" fontId="9" fillId="0" borderId="1" xfId="1" applyNumberFormat="1" applyFont="1" applyBorder="1" applyAlignment="1">
      <alignment horizontal="left" wrapText="1"/>
    </xf>
    <xf numFmtId="2" fontId="9" fillId="0" borderId="1" xfId="1" applyNumberFormat="1" applyFont="1" applyBorder="1" applyAlignment="1">
      <alignment horizontal="left" wrapText="1"/>
    </xf>
    <xf numFmtId="4" fontId="9" fillId="0" borderId="1" xfId="1" applyNumberFormat="1" applyFont="1" applyBorder="1" applyAlignment="1">
      <alignment horizontal="center" wrapText="1"/>
    </xf>
    <xf numFmtId="164" fontId="9" fillId="0" borderId="1" xfId="2" applyFont="1" applyFill="1" applyBorder="1" applyAlignment="1">
      <alignment horizontal="right" wrapText="1"/>
    </xf>
    <xf numFmtId="165" fontId="9" fillId="0" borderId="1" xfId="2" applyNumberFormat="1" applyFont="1" applyFill="1" applyBorder="1" applyAlignment="1">
      <alignment horizontal="right" wrapText="1"/>
    </xf>
    <xf numFmtId="0" fontId="10" fillId="3" borderId="1" xfId="1" applyFont="1" applyFill="1" applyBorder="1"/>
    <xf numFmtId="2" fontId="9" fillId="3" borderId="1" xfId="1" applyNumberFormat="1" applyFont="1" applyFill="1" applyBorder="1" applyAlignment="1">
      <alignment horizontal="left" wrapText="1"/>
    </xf>
    <xf numFmtId="1" fontId="10" fillId="3" borderId="1" xfId="1" applyNumberFormat="1" applyFont="1" applyFill="1" applyBorder="1" applyAlignment="1">
      <alignment horizontal="center" wrapText="1"/>
    </xf>
    <xf numFmtId="4" fontId="10" fillId="3" borderId="1" xfId="1" applyNumberFormat="1" applyFont="1" applyFill="1" applyBorder="1" applyAlignment="1">
      <alignment horizontal="center" wrapText="1"/>
    </xf>
    <xf numFmtId="165" fontId="10" fillId="3" borderId="1" xfId="2" applyNumberFormat="1" applyFont="1" applyFill="1" applyBorder="1" applyAlignment="1">
      <alignment horizontal="right" wrapText="1"/>
    </xf>
    <xf numFmtId="1" fontId="11" fillId="0" borderId="0" xfId="1" applyNumberFormat="1" applyFont="1" applyAlignment="1">
      <alignment horizontal="right"/>
    </xf>
    <xf numFmtId="0" fontId="11" fillId="0" borderId="0" xfId="1" applyFont="1"/>
    <xf numFmtId="1" fontId="12" fillId="4" borderId="1" xfId="1" applyNumberFormat="1" applyFont="1" applyFill="1" applyBorder="1" applyAlignment="1">
      <alignment horizontal="center"/>
    </xf>
    <xf numFmtId="4" fontId="12" fillId="4" borderId="1" xfId="1" applyNumberFormat="1" applyFont="1" applyFill="1" applyBorder="1" applyAlignment="1">
      <alignment horizontal="center"/>
    </xf>
    <xf numFmtId="4" fontId="11" fillId="0" borderId="0" xfId="3" applyNumberFormat="1" applyFont="1" applyFill="1" applyBorder="1" applyAlignment="1">
      <alignment horizontal="right"/>
    </xf>
    <xf numFmtId="1" fontId="12" fillId="4" borderId="3" xfId="1" applyNumberFormat="1" applyFont="1" applyFill="1" applyBorder="1" applyAlignment="1">
      <alignment horizontal="center"/>
    </xf>
    <xf numFmtId="1" fontId="13" fillId="0" borderId="0" xfId="1" applyNumberFormat="1" applyFont="1" applyAlignment="1">
      <alignment wrapText="1"/>
    </xf>
    <xf numFmtId="1" fontId="14" fillId="0" borderId="0" xfId="1" applyNumberFormat="1" applyFont="1" applyAlignment="1">
      <alignment wrapText="1"/>
    </xf>
    <xf numFmtId="1" fontId="11" fillId="0" borderId="0" xfId="1" applyNumberFormat="1" applyFont="1" applyAlignment="1">
      <alignment horizontal="center"/>
    </xf>
    <xf numFmtId="0" fontId="11" fillId="0" borderId="0" xfId="1" applyFont="1" applyAlignment="1">
      <alignment horizontal="left" wrapText="1"/>
    </xf>
    <xf numFmtId="1" fontId="13" fillId="0" borderId="0" xfId="1" applyNumberFormat="1" applyFont="1" applyAlignment="1">
      <alignment horizontal="center" wrapText="1"/>
    </xf>
    <xf numFmtId="1" fontId="14" fillId="0" borderId="0" xfId="1" applyNumberFormat="1" applyFont="1" applyAlignment="1">
      <alignment horizontal="center" wrapText="1"/>
    </xf>
    <xf numFmtId="0" fontId="3" fillId="0" borderId="0" xfId="1" applyFont="1" applyAlignment="1">
      <alignment horizontal="center" wrapText="1"/>
    </xf>
    <xf numFmtId="0" fontId="4" fillId="0" borderId="0" xfId="1" applyFont="1" applyAlignment="1">
      <alignment horizontal="center" wrapText="1"/>
    </xf>
    <xf numFmtId="0" fontId="4" fillId="0" borderId="0" xfId="1" applyFont="1" applyAlignment="1">
      <alignment horizontal="center" vertical="center" wrapText="1"/>
    </xf>
    <xf numFmtId="1" fontId="13" fillId="0" borderId="2" xfId="1" applyNumberFormat="1" applyFont="1" applyBorder="1" applyAlignment="1">
      <alignment horizontal="center" wrapText="1"/>
    </xf>
  </cellXfs>
  <cellStyles count="4">
    <cellStyle name="Millares 4" xfId="2" xr:uid="{DC683BB4-6B47-45B1-9DFF-4212548E07EF}"/>
    <cellStyle name="Millares_29 feb DESEMBOLSO2004" xfId="3" xr:uid="{2584B018-2532-43F4-95E7-AFAA007A5939}"/>
    <cellStyle name="Normal" xfId="0" builtinId="0"/>
    <cellStyle name="Normal 3" xfId="1" xr:uid="{81240CC3-D3B9-4A65-9E34-30C261BDF8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hyperlink" Target="#PORTADA!A1"/></Relationships>
</file>

<file path=xl/drawings/drawing1.xml><?xml version="1.0" encoding="utf-8"?>
<xdr:wsDr xmlns:xdr="http://schemas.openxmlformats.org/drawingml/2006/spreadsheetDrawing" xmlns:a="http://schemas.openxmlformats.org/drawingml/2006/main">
  <xdr:twoCellAnchor>
    <xdr:from>
      <xdr:col>8</xdr:col>
      <xdr:colOff>238125</xdr:colOff>
      <xdr:row>4</xdr:row>
      <xdr:rowOff>257968</xdr:rowOff>
    </xdr:from>
    <xdr:to>
      <xdr:col>12</xdr:col>
      <xdr:colOff>475037</xdr:colOff>
      <xdr:row>6</xdr:row>
      <xdr:rowOff>142689</xdr:rowOff>
    </xdr:to>
    <xdr:sp macro="" textlink="">
      <xdr:nvSpPr>
        <xdr:cNvPr id="2" name="Rectángulo redondeado 1">
          <a:hlinkClick xmlns:r="http://schemas.openxmlformats.org/officeDocument/2006/relationships" r:id="rId1"/>
          <a:extLst>
            <a:ext uri="{FF2B5EF4-FFF2-40B4-BE49-F238E27FC236}">
              <a16:creationId xmlns:a16="http://schemas.microsoft.com/office/drawing/2014/main" id="{2912D39D-20DF-4E3E-B030-570DD1DECDE4}"/>
            </a:ext>
          </a:extLst>
        </xdr:cNvPr>
        <xdr:cNvSpPr/>
      </xdr:nvSpPr>
      <xdr:spPr>
        <a:xfrm>
          <a:off x="12220575" y="1553368"/>
          <a:ext cx="3284912" cy="541946"/>
        </a:xfrm>
        <a:prstGeom prst="roundRect">
          <a:avLst/>
        </a:prstGeom>
        <a:solidFill>
          <a:schemeClr val="accent2">
            <a:lumMod val="20000"/>
            <a:lumOff val="80000"/>
          </a:schemeClr>
        </a:solidFill>
      </xdr:spPr>
      <xdr:style>
        <a:lnRef idx="1">
          <a:schemeClr val="accent3"/>
        </a:lnRef>
        <a:fillRef idx="2">
          <a:schemeClr val="accent3"/>
        </a:fillRef>
        <a:effectRef idx="1">
          <a:schemeClr val="accent3"/>
        </a:effectRef>
        <a:fontRef idx="minor">
          <a:schemeClr val="dk1"/>
        </a:fontRef>
      </xdr:style>
      <xdr:txBody>
        <a:bodyPr vertOverflow="clip" horzOverflow="clip" rtlCol="0" anchor="t"/>
        <a:lstStyle/>
        <a:p>
          <a:pPr algn="ctr"/>
          <a:r>
            <a:rPr lang="es-DO" sz="2000" b="1"/>
            <a:t>INICIO</a:t>
          </a:r>
        </a:p>
      </xdr:txBody>
    </xdr:sp>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ecalderon\Desktop\SRS%20EL%20VALLE%20MODULO%20DE%20CONTABILIDAD%20-%20VS2.2%202025.xlsx" TargetMode="External"/><Relationship Id="rId1" Type="http://schemas.openxmlformats.org/officeDocument/2006/relationships/externalLinkPath" Target="/Users/fnova/Downloads/SRS%20EL%20VALLE%20MODULO%20DE%20CONTABILIDAD%20-%20VS2.2%202025.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PORTADA"/>
      <sheetName val="CHEQUE-TRANSF ENERO"/>
      <sheetName val="CHEQUE-TRANSF FEBRERO"/>
      <sheetName val="CHEQUE-TRANSF MARZO"/>
      <sheetName val="CHEQUE-TRANSF ABRIL"/>
      <sheetName val="CHEQUE-TRANSF MAYO"/>
      <sheetName val="CHEQUE-TRANSF JUNIO"/>
      <sheetName val="CHEQUE-TRANSF JULIO"/>
      <sheetName val="CHEQUE-TRANSF AGOSTO"/>
      <sheetName val="CHEQUE-TRANSF SEPTIEMBRE"/>
      <sheetName val="CHEQUE-TRANSF OCTUBRE"/>
      <sheetName val="CHEQUE-TRANSF NOVIEMBRE"/>
      <sheetName val="CHEQUE-TRANSF DICIEMBRE"/>
      <sheetName val="(VS)LIBRO BANCO ENERO"/>
      <sheetName val="(VS)LIBRO BANCO FEBRERO"/>
      <sheetName val="(VS)LIBRO BANCO MARZO"/>
      <sheetName val="(VS)LIBRO BANCO ABRIL"/>
      <sheetName val="(VS)LIBRO BANCO MAYO"/>
      <sheetName val="(VS)LIBRO BANCO JUNIO"/>
      <sheetName val="(VS)LIBRO BANCO JULIO"/>
      <sheetName val="(VS)LIBRO BANCO AGOSTO"/>
      <sheetName val="(VS)LIBRO BANCO SEPTIEMBRE"/>
      <sheetName val="(VS)LIBRO BANCO OCTUBRE"/>
      <sheetName val="(VS)LIBRO BANCO NOVIEMBRE"/>
      <sheetName val="(VS)LIBRO BANCO DICIEMBRE"/>
      <sheetName val="ORDEN DE COMPRA ENERO"/>
      <sheetName val="ORDEN DE COMPRA FEBRERO "/>
      <sheetName val="ORDEN DE COMPRA MARZO "/>
      <sheetName val="ORDEN DE COMPRA ABRIL"/>
      <sheetName val="ORDEN DE COMPRA MAYO"/>
      <sheetName val="ORDEN DE COMPRA JUNIO"/>
      <sheetName val="ORDEN DE COMPRA JULIO"/>
      <sheetName val="ORDEN DE COMPRA AGOSTO"/>
      <sheetName val="ORDEN DE COMPRA SEPTIEMBRE"/>
      <sheetName val="ORDEN DE COMPRA OCTUBRE"/>
      <sheetName val="ORDEN DE COMPRA NOVIEMBRE"/>
      <sheetName val="ORDEN DE COMPRA DICIEMBRE"/>
      <sheetName val="CUENTA T ENERO"/>
      <sheetName val="CUENTA T FEBRERO"/>
      <sheetName val="CUENTA T MARZO"/>
      <sheetName val="CUENTA T ABRIL"/>
      <sheetName val="CUENTA T MAYO"/>
      <sheetName val="CUENTA T JUNIO"/>
      <sheetName val="CUENTA T JULIO"/>
      <sheetName val="CUENTA T AGOSTO"/>
      <sheetName val="CUENTA T SEPTIEMBRE"/>
      <sheetName val="CUENTA T OCTUBRE"/>
      <sheetName val="CUENTA T NOVIEMBRE"/>
      <sheetName val="CUENTA T DICIEMBRE"/>
      <sheetName val="CONSOLIDADO ENE"/>
      <sheetName val="CONSOLIDADO FEB"/>
      <sheetName val="CONSOLIDADO ENERO"/>
      <sheetName val="CONSOLIDADO MAR"/>
      <sheetName val="CONSOLIDADO ENE-MAR"/>
      <sheetName val="CONSOLIDADO ABR"/>
      <sheetName val="CONSOLIDADO MAY"/>
      <sheetName val="CONSOLIDADO JUN"/>
      <sheetName val="CONSOLIDADO ABR-JUN"/>
      <sheetName val="CONSOLIDADO JUL"/>
      <sheetName val="CONSOLIDADO AGO"/>
      <sheetName val="CONSOLIDADO SEP"/>
      <sheetName val="CONSOLIDADO JUL-SEP"/>
      <sheetName val="CONSOLIDADO OCT"/>
      <sheetName val="CONSOLIDADO NOV"/>
      <sheetName val="CONSOLIDADO DIC"/>
      <sheetName val="CONSOLIDADO OCT-DIC"/>
      <sheetName val="CONSOLIDADO ENE-DIC"/>
      <sheetName val="CONSOLIDADO FEBRERO"/>
      <sheetName val="CONSOLIDADO MARZO"/>
      <sheetName val="PRIMER TRIMESTRE"/>
      <sheetName val="CONSOLIDADO ABRIL"/>
      <sheetName val="CONSOLIDADO MAYO"/>
      <sheetName val="CONSOLIDADO JUNIO"/>
      <sheetName val="SEGUNDO TRIMESTRE "/>
      <sheetName val="CONSOLIDADO JULIO"/>
      <sheetName val="CONSOLIDADO AGOSTO"/>
      <sheetName val="CONSOLIDADO SEPTIEMBRE"/>
      <sheetName val="TERCER TRIMESTRE  "/>
      <sheetName val="CONSOLIDADO OCTUBRE"/>
      <sheetName val="CONSOLIDADO NOVIEMBRE"/>
      <sheetName val="CONSOLIDADO DICIEMBRE"/>
      <sheetName val="CUARTO TRIMESTRE "/>
      <sheetName val="CONSOLIDADO ANUAL"/>
      <sheetName val="INGRESO POR ARS"/>
      <sheetName val="GLOSA VENTA SERVICIOS"/>
      <sheetName val="EJEC PRESUPUESTARIA POR MES"/>
      <sheetName val="RESUMEN EJECUSION TRIMESTRAL"/>
      <sheetName val="CB ENERO"/>
      <sheetName val="CB FEBRERO "/>
      <sheetName val="CB MARZO"/>
      <sheetName val="CB ABRIL"/>
      <sheetName val="CB MAYO"/>
      <sheetName val="CB JUNIO"/>
      <sheetName val="CB JULIO"/>
      <sheetName val="CB AGOSTO"/>
      <sheetName val="CB SEPTIEMBRE"/>
      <sheetName val="CB OCTUBRE"/>
      <sheetName val="CB NOVIEMBRE"/>
      <sheetName val="CB DICIEMBRE"/>
      <sheetName val="TRANSITO CHEQUE-TRANSF ENERO"/>
      <sheetName val="TRANSITO CHEQUE-TRANSF FEBRERO"/>
      <sheetName val="TRANSITO CHEQUE-TRANSF MARZO"/>
      <sheetName val="TRANSITO CHEQUE-TRANSF ABRIL"/>
      <sheetName val="TRANSITO CHEQUE-TRANSF MAYO"/>
      <sheetName val="TRANSITO CHEQUE-TRANSF JUNIO"/>
      <sheetName val="TRANSITO CHEQUE-TRANSF JULIO"/>
      <sheetName val="TRANSITO CHEQUE-TRANSF AGOSTO"/>
      <sheetName val="TRANSITO CHEQUE-TRANSF SEPT"/>
      <sheetName val="TRANSITO CHEQUE-TRANSF OCTUBRE"/>
      <sheetName val="TRANSITO CHEQUE-TRANSF NOV"/>
      <sheetName val="TRANSITO CHEQUE-TRANSF DIC"/>
    </sheetNames>
    <sheetDataSet>
      <sheetData sheetId="0">
        <row r="11">
          <cell r="A11" t="str">
            <v>SERVICIO REGIONAL  DE SALUD VI EL VALLE</v>
          </cell>
        </row>
        <row r="14">
          <cell r="A14" t="str">
            <v>BANCO DE RESERVAS CUENTA VENTA DE SERVICIOS (100-202867-9)</v>
          </cell>
        </row>
      </sheetData>
      <sheetData sheetId="1"/>
      <sheetData sheetId="2"/>
      <sheetData sheetId="3">
        <row r="662">
          <cell r="B662" t="str">
            <v>237102</v>
          </cell>
        </row>
      </sheetData>
      <sheetData sheetId="4">
        <row r="7">
          <cell r="C7" t="str">
            <v>AUTO REPUESTOS PADILLA,SRL</v>
          </cell>
          <cell r="D7">
            <v>39304396009</v>
          </cell>
          <cell r="E7" t="str">
            <v>01/4/2025</v>
          </cell>
          <cell r="L7">
            <v>43392</v>
          </cell>
          <cell r="M7" t="str">
            <v>PAGO FACTURA NO. B1500000295, ADQUISISCION DE REPUESTOS PARA VARIOS VEHICULOS DEL SRS EL VALLE VER ANEXOS.</v>
          </cell>
        </row>
        <row r="8">
          <cell r="C8" t="str">
            <v>ALBA IRIS DE LA ROSA(ABEL EVENTOS)</v>
          </cell>
          <cell r="D8" t="str">
            <v>39304465694</v>
          </cell>
          <cell r="E8" t="str">
            <v>01/4/2025</v>
          </cell>
          <cell r="L8">
            <v>5356.2</v>
          </cell>
          <cell r="M8" t="str">
            <v>PAGO FACTURA NO. B1500000649,ALQUILER DE SILLAS Y CARPAS , USO EN AUDITORIA LABORAL DEPARATAMENTO SALUD BUCAL , VER ANEXOS.</v>
          </cell>
        </row>
        <row r="9">
          <cell r="C9" t="str">
            <v>ALBA IRIS DE LA ROSA(ABEL EVENTOS)</v>
          </cell>
          <cell r="D9" t="str">
            <v>393044544608</v>
          </cell>
          <cell r="E9" t="str">
            <v>01/4/2025</v>
          </cell>
          <cell r="L9">
            <v>23164.799999999999</v>
          </cell>
          <cell r="M9" t="str">
            <v xml:space="preserve">PAGO FACTURAS N0.B1500000644, B1500000647, ALQUILER DE MESAS REDONDAS, SILLAS Y MANTELES POR 3 DIAS, PARA ACTIVIDADS REUNION AMPLIFICACION ESTRATEGICAS MHGP Y ACTIVIDAD ELIMINACION VIOLENCIA CONTRA  LA MUJER, SRS EL VALLE, VER ANEXO </v>
          </cell>
        </row>
        <row r="10">
          <cell r="C10" t="str">
            <v>CLARI E. DE LEON MESA</v>
          </cell>
          <cell r="D10" t="str">
            <v>39305321203</v>
          </cell>
          <cell r="E10" t="str">
            <v>01/4/2025</v>
          </cell>
          <cell r="L10">
            <v>47252.4</v>
          </cell>
          <cell r="M10" t="str">
            <v>REPOSICION DE CAJA CHICA DESDE EL COMPROBANTE NO. 3617 AL 3633 PARA CUBRIR GASTOS MENORES SEGÚN DOCUMENTACIONES ANEXAS.</v>
          </cell>
        </row>
        <row r="11">
          <cell r="C11" t="str">
            <v xml:space="preserve">TRANSFERENCIA </v>
          </cell>
          <cell r="D11" t="str">
            <v>452400000079</v>
          </cell>
          <cell r="E11" t="str">
            <v>01/4/2025</v>
          </cell>
          <cell r="F11">
            <v>1161515</v>
          </cell>
          <cell r="L11">
            <v>0</v>
          </cell>
          <cell r="M11" t="str">
            <v>TRANSFRENCIAPOR FACTURACCION DE CENTROS DIAGNOSTICO DEL SRS EL VALLE</v>
          </cell>
        </row>
        <row r="12">
          <cell r="C12" t="str">
            <v>DEPOSITO</v>
          </cell>
          <cell r="D12" t="str">
            <v>239079191357</v>
          </cell>
          <cell r="E12" t="str">
            <v>01/4/2025</v>
          </cell>
          <cell r="F12">
            <v>1000</v>
          </cell>
          <cell r="L12">
            <v>0</v>
          </cell>
          <cell r="M12" t="str">
            <v>DEPOSITO DEVOLUCION 1,000.00 PESOS, PAGADO DE MAS POR ERROR A DEILIS DE OLEO  EN TRANFERENCIA DE MARZO</v>
          </cell>
        </row>
        <row r="13">
          <cell r="C13" t="str">
            <v>RENE DE LOS SANTO PEREZ</v>
          </cell>
          <cell r="D13" t="str">
            <v>39315237580</v>
          </cell>
          <cell r="E13" t="str">
            <v>02/4/2025</v>
          </cell>
          <cell r="L13">
            <v>16660</v>
          </cell>
          <cell r="M13" t="str">
            <v>PAGO NOMINA BRIGADA MANTENIMIENTO INFRAESTRUCTURA AL SERVICIO DE ESTA REGIONAL VI DE SALUD EL VALLE, VER ANEXOS</v>
          </cell>
        </row>
        <row r="14">
          <cell r="C14" t="str">
            <v>FRANKLIN RODRIGUEZ TURBI</v>
          </cell>
          <cell r="D14" t="str">
            <v>39315278157</v>
          </cell>
          <cell r="E14" t="str">
            <v>02/4/2025</v>
          </cell>
          <cell r="L14">
            <v>14700</v>
          </cell>
          <cell r="M14" t="str">
            <v>PAGO NOMINA BRIGADA MANTENIMIENTO INFRAESTRUCTURA AL SERVICIO DE ESTA REGIONAL VI DE SALUD EL VALLE, VER ANEXOS</v>
          </cell>
        </row>
        <row r="15">
          <cell r="C15" t="str">
            <v>MELVIN VALENTIN RAMIREZ</v>
          </cell>
          <cell r="D15" t="str">
            <v>39315398599</v>
          </cell>
          <cell r="E15" t="str">
            <v>02/4/2025</v>
          </cell>
          <cell r="L15">
            <v>14700</v>
          </cell>
          <cell r="M15" t="str">
            <v>PAGO NOMINA BRIGADA MANTENIMIENTO INFRAESTRUCTURA AL SERVICIO DE ESTA REGIONAL VI DE SALUD EL VALLE, VER ANEXOS</v>
          </cell>
        </row>
        <row r="16">
          <cell r="C16" t="str">
            <v>EDWIN PIÑA</v>
          </cell>
          <cell r="D16" t="str">
            <v>39315471416</v>
          </cell>
          <cell r="E16" t="str">
            <v>02/4/2025</v>
          </cell>
          <cell r="L16">
            <v>14700</v>
          </cell>
          <cell r="M16" t="str">
            <v>PAGO NOMINA BRIGADA MANTENIMIENTO INFRAESTRUCTURA AL SERVICIO DE ESTA REGIONAL VI DE SALUD EL VALLE, VER ANEXOS</v>
          </cell>
        </row>
        <row r="17">
          <cell r="C17" t="str">
            <v xml:space="preserve">REVELSO DE TRANSFERENCIA </v>
          </cell>
          <cell r="D17" t="str">
            <v>201250069179753</v>
          </cell>
          <cell r="E17" t="str">
            <v>02/4/2025</v>
          </cell>
          <cell r="F17">
            <v>14700</v>
          </cell>
          <cell r="L17">
            <v>0</v>
          </cell>
          <cell r="M17" t="str">
            <v xml:space="preserve">REVELSO DE TRANSFERENCIA DEPOSITADA EN BANCO POPULAR POR ERROR </v>
          </cell>
        </row>
        <row r="18">
          <cell r="C18" t="str">
            <v>STALIN UREÑA</v>
          </cell>
          <cell r="D18" t="str">
            <v>39315616808</v>
          </cell>
          <cell r="E18" t="str">
            <v>02/4/2025</v>
          </cell>
          <cell r="L18">
            <v>14700</v>
          </cell>
          <cell r="M18" t="str">
            <v>PAGO NOMINA BRIGADA MANTENIMIENTO INFRAESTRUCTURA AL SERVICIO DE ESTA REGIONAL VI DE SALUD EL VALLE, VER ANEXOS</v>
          </cell>
        </row>
        <row r="19">
          <cell r="C19" t="str">
            <v>SANDY DE LA CRUZ SANCHEZ</v>
          </cell>
          <cell r="D19" t="str">
            <v>39315667465</v>
          </cell>
          <cell r="E19" t="str">
            <v>02/4/2025</v>
          </cell>
          <cell r="L19">
            <v>14700</v>
          </cell>
          <cell r="M19" t="str">
            <v>PAGO NOMINA BRIGADA MANTENIMIENTO INFRAESTRUCTURA AL SERVICIO DE ESTA REGIONAL VI DE SALUD EL VALLE, VER ANEXOS</v>
          </cell>
        </row>
        <row r="20">
          <cell r="C20" t="str">
            <v>JESUS LARA HERRERRA</v>
          </cell>
          <cell r="D20" t="str">
            <v>39315722679</v>
          </cell>
          <cell r="E20" t="str">
            <v>02/4/2025</v>
          </cell>
          <cell r="L20">
            <v>9800</v>
          </cell>
          <cell r="M20" t="str">
            <v>PAGO NOMINA BRIGADA MANTENIMIENTO INFRAESTRUCTURA AL SERVICIO DE ESTA REGIONAL VI DE SALUD EL VALLE, VER ANEXOS</v>
          </cell>
        </row>
        <row r="21">
          <cell r="C21" t="str">
            <v>JUNIOR SUERO FIGUEREO</v>
          </cell>
          <cell r="D21" t="str">
            <v>39315762293</v>
          </cell>
          <cell r="E21" t="str">
            <v>02/4/2025</v>
          </cell>
          <cell r="L21">
            <v>16660</v>
          </cell>
          <cell r="M21" t="str">
            <v>PAGO NOMINA BRIGADA MANTENIMIENTO INFRAESTRUCTURA AL SERVICIO DE ESTA REGIONAL VI DE SALUD EL VALLE, VER ANEXOS</v>
          </cell>
        </row>
        <row r="22">
          <cell r="C22" t="str">
            <v>EMPRESAS MILTIN, SRL</v>
          </cell>
          <cell r="D22" t="str">
            <v>39315876932</v>
          </cell>
          <cell r="E22" t="str">
            <v>02/4/2025</v>
          </cell>
          <cell r="L22">
            <v>42135.59</v>
          </cell>
          <cell r="M22" t="str">
            <v>PAGO FACTURA NO. B1500011197,ADQUISICION DE ARTICULOS DE REPUESTOS PARA USO EN LOS VEHICULOS DE LA REGIONAL DE SALUD EL VALLE, CAMIONETA MITSUBISHI AZUL, PLACA EX1274 Y EN MOTORES DE LA GERENCIA DE AREA. VER ANEXO.</v>
          </cell>
        </row>
        <row r="23">
          <cell r="C23" t="str">
            <v>EMPRESAS MILTIN, SRL</v>
          </cell>
          <cell r="E23" t="str">
            <v>02/4/2025</v>
          </cell>
          <cell r="L23">
            <v>114062.97</v>
          </cell>
          <cell r="M23" t="str">
            <v>PAGO FACTURA NO. B1500011198, ADQUISICION DE REPUESTOS, USO EN LAS UNIDADES DE TRANSPORTACION DEL SRS EL VALLE, VER ANEXOS.</v>
          </cell>
        </row>
        <row r="24">
          <cell r="C24" t="str">
            <v>TESORERIA DE LA SEGURIDAD SOCIAL</v>
          </cell>
          <cell r="D24" t="str">
            <v>39316802542</v>
          </cell>
          <cell r="E24" t="str">
            <v>02/4/2025</v>
          </cell>
          <cell r="L24">
            <v>181870.86</v>
          </cell>
          <cell r="M24" t="str">
            <v>PAGO SEGURO MEDICO A EMPLEADOS DE ESTA REGIONAL DE SALUD EL VALLE, MES DE MARZO 2025, VER DOCUMENTOS ANEXOS.</v>
          </cell>
        </row>
        <row r="25">
          <cell r="C25" t="str">
            <v>MUEBLES OMAR</v>
          </cell>
          <cell r="D25" t="str">
            <v>39317513066</v>
          </cell>
          <cell r="E25" t="str">
            <v>02/4/2025</v>
          </cell>
          <cell r="L25">
            <v>723634.2</v>
          </cell>
          <cell r="M25" t="str">
            <v>PAGO FACTURA NO. E450000000189, ADQUISICION DE 60 ESCRITORIOS CON GAVETA PARA USO EN LAS DIFERENTES DEPENDENCIAS DE LA REGIONAL DE SALUD EL VALLE, CORRESPONDIENTE AL ITEM 2. VER  DOCUMENTOS ANEXOS.</v>
          </cell>
        </row>
        <row r="26">
          <cell r="C26" t="str">
            <v>TELELITE NETWWORKS, SRL</v>
          </cell>
          <cell r="D26" t="str">
            <v>39317664146</v>
          </cell>
          <cell r="E26" t="str">
            <v>02/4/2025</v>
          </cell>
          <cell r="L26">
            <v>11808.5</v>
          </cell>
          <cell r="M26" t="str">
            <v>PAGO FACTURA NO. B1500000159, SERVICIO DE  INTERNET SATELITAL 150 MBPS, PARA LA GERENCIA DE AREA III ELIAS PIÑA CORRESPONDIENTE A ESTA REGIONAL VI DE SALUD EL VALLE, VER DOCUMENTACION ANEXA.</v>
          </cell>
        </row>
        <row r="27">
          <cell r="C27" t="str">
            <v xml:space="preserve">DEPOSITO </v>
          </cell>
          <cell r="E27" t="str">
            <v>02/4/2025</v>
          </cell>
          <cell r="F27">
            <v>20100</v>
          </cell>
          <cell r="L27">
            <v>0</v>
          </cell>
          <cell r="M27" t="str">
            <v>DEPOSITO DEL CENTRO DE DIAGNOSTICO CORRESPONDIENTE A MARZO 2025</v>
          </cell>
        </row>
        <row r="28">
          <cell r="C28" t="str">
            <v>NULO</v>
          </cell>
          <cell r="D28" t="str">
            <v>27459</v>
          </cell>
          <cell r="E28" t="str">
            <v>02/4/2025</v>
          </cell>
          <cell r="L28">
            <v>0</v>
          </cell>
          <cell r="M28" t="str">
            <v>NULO</v>
          </cell>
        </row>
        <row r="29">
          <cell r="C29" t="str">
            <v>NULO</v>
          </cell>
          <cell r="D29" t="str">
            <v>27460</v>
          </cell>
          <cell r="E29" t="str">
            <v>02/4/2025</v>
          </cell>
          <cell r="L29">
            <v>0</v>
          </cell>
          <cell r="M29" t="str">
            <v>NULO</v>
          </cell>
        </row>
        <row r="30">
          <cell r="C30" t="str">
            <v>NULO</v>
          </cell>
          <cell r="D30" t="str">
            <v>27461</v>
          </cell>
          <cell r="E30" t="str">
            <v>02/4/2025</v>
          </cell>
          <cell r="L30">
            <v>0</v>
          </cell>
          <cell r="M30" t="str">
            <v>NULO</v>
          </cell>
        </row>
        <row r="31">
          <cell r="C31" t="str">
            <v>LEANDRO OLIVERO ENCARNACION</v>
          </cell>
          <cell r="D31" t="str">
            <v>27462</v>
          </cell>
          <cell r="E31" t="str">
            <v>02/4/2025</v>
          </cell>
          <cell r="L31">
            <v>3920</v>
          </cell>
          <cell r="M31" t="str">
            <v>PAGO SERVICIO PRESTADO COMO OBRERO REALIZANDO TRABAJO DE LIMPIEZA, VER ANEXOS</v>
          </cell>
        </row>
        <row r="32">
          <cell r="C32" t="str">
            <v>NULO</v>
          </cell>
          <cell r="D32" t="str">
            <v>27463</v>
          </cell>
          <cell r="E32" t="str">
            <v>02/4/2025</v>
          </cell>
          <cell r="L32">
            <v>0</v>
          </cell>
          <cell r="M32" t="str">
            <v>NULO</v>
          </cell>
        </row>
        <row r="33">
          <cell r="C33" t="str">
            <v>JESUS DEL CARMEN RODRIGUEZ</v>
          </cell>
          <cell r="D33" t="str">
            <v>27464</v>
          </cell>
          <cell r="E33" t="str">
            <v>02/4/2025</v>
          </cell>
          <cell r="L33">
            <v>1960</v>
          </cell>
          <cell r="M33" t="str">
            <v>PAGO POR SERVICIO PRESTAO, COMO OBRERO REALIZANDO TRABAJO DE LIMPIEZA DE MALEZA Y ESCOMBRO EN EL CPN EL CACHEO DEL SRS EL VALLE MES FEBRERO 2025, VER ANEXO</v>
          </cell>
        </row>
        <row r="34">
          <cell r="C34" t="str">
            <v>JONATHAN VALDEZ PEREZ</v>
          </cell>
          <cell r="D34" t="str">
            <v>27465</v>
          </cell>
          <cell r="E34" t="str">
            <v>02/4/2025</v>
          </cell>
          <cell r="L34">
            <v>1960</v>
          </cell>
          <cell r="M34" t="str">
            <v>PAGO POR SERVICIO PRESTAO, COMO OBRERO REALIZANDO TRABAJO DE LIMPIEZA DE MALEZA Y ESCOMBRO EN EL CPN EL HOYO LAS MATAS DE FALFAN, DEL SRS EL VALLE MES FEBRERO 2025, VER ANEXO</v>
          </cell>
        </row>
        <row r="35">
          <cell r="C35" t="str">
            <v xml:space="preserve">LUIS MARIA SUERO FAMILIA </v>
          </cell>
          <cell r="D35" t="str">
            <v>27466</v>
          </cell>
          <cell r="E35" t="str">
            <v>02/4/2025</v>
          </cell>
          <cell r="L35">
            <v>1960</v>
          </cell>
          <cell r="M35" t="str">
            <v>PAGO POR SERVICIO PRESTAO, COMO OBRERO REALIZANDO TRABAJO DE LIMPIEZA DE MALEZA Y ESCOMBRO EN EL CPN POZO HONDO LAS MATAS DE FALFAN, DEL SRS EL VALLE MES FEBRERO 2025, VER ANEXO</v>
          </cell>
        </row>
        <row r="36">
          <cell r="C36" t="str">
            <v>RAMON DE LOS SANTOS DE LOS SANTOS</v>
          </cell>
          <cell r="D36" t="str">
            <v>27467</v>
          </cell>
          <cell r="E36" t="str">
            <v>02/4/2025</v>
          </cell>
          <cell r="L36">
            <v>1960</v>
          </cell>
          <cell r="M36" t="str">
            <v>PAGO POR SERVICIO PRESTAO, COMO OBRERO REALIZANDO TRABAJO DE LIMPIEZA DE MALEZA Y ESCOMBRO EN EL CPN SABANETA, DEL SRS EL VALLE MES FEBRERO 2025, VER ANEXO</v>
          </cell>
        </row>
        <row r="37">
          <cell r="C37" t="str">
            <v>COMPAÑÍA DE TRANSPORTE  YAHWEH,SRL</v>
          </cell>
          <cell r="D37" t="str">
            <v>39323105166</v>
          </cell>
          <cell r="E37" t="str">
            <v>03/4/2025</v>
          </cell>
          <cell r="L37">
            <v>14400</v>
          </cell>
          <cell r="M37" t="str">
            <v>PAGO FACTURA NO. B1500000037 POR SERVICIO DE VERJA PERALTA AZUA PARA TRANSPORTAR MOBILIARIOS Y EQUIPOS AL ALMACEN REGIONAL, VER ANEXOS</v>
          </cell>
        </row>
        <row r="38">
          <cell r="C38" t="str">
            <v>MELVIN VALENTIN RAMIREZ</v>
          </cell>
          <cell r="D38" t="str">
            <v>39325026367</v>
          </cell>
          <cell r="E38" t="str">
            <v>03/4/2025</v>
          </cell>
          <cell r="L38">
            <v>14700</v>
          </cell>
          <cell r="M38" t="str">
            <v>PAGO NOMINA BRIGADA MANTENIMIENTO INFRAESTRUCTURA AL SERVICIO DE ESTA REGIONAL VI DE SALUD EL VALLE, VER ANEXOS</v>
          </cell>
        </row>
        <row r="39">
          <cell r="C39" t="str">
            <v>VIOLA REYES COMERCIAL SRL</v>
          </cell>
          <cell r="D39" t="str">
            <v>39325114399</v>
          </cell>
          <cell r="E39" t="str">
            <v>03/4/2025</v>
          </cell>
          <cell r="L39">
            <v>669709.81999999995</v>
          </cell>
          <cell r="M39" t="str">
            <v>PAGO FACTURA NO. B1500000807, ADQUISICION DE PINTURAS PARA USO EN LAS DIFERENTES DEPENDENCIAS CPN Y CENTROS DIAGNOSTICOS DE LA REGIONAL DE SALUD EL VALLE.</v>
          </cell>
        </row>
        <row r="40">
          <cell r="C40" t="str">
            <v>JULIAN GAVINO GERALDO</v>
          </cell>
          <cell r="D40" t="str">
            <v>39325888418</v>
          </cell>
          <cell r="E40" t="str">
            <v>03/4/2025</v>
          </cell>
          <cell r="L40">
            <v>26680</v>
          </cell>
          <cell r="M40" t="str">
            <v>PAGO DOS DEPOSITO AQUILER CASA CPN TABARA ABAJO SEGÚN CONTRATO, CON UNA DURACION DEL 14 DE MARZO AL 14 DE SEPTIEMBRE 2025, VER DOCUMENTACION ANEXA.</v>
          </cell>
        </row>
        <row r="41">
          <cell r="C41" t="str">
            <v>BONANZA DOMINICANA SA</v>
          </cell>
          <cell r="D41" t="str">
            <v>39333189259</v>
          </cell>
          <cell r="E41" t="str">
            <v>04/4/2025</v>
          </cell>
          <cell r="L41">
            <v>24336.21</v>
          </cell>
          <cell r="M41" t="str">
            <v>PAGO FACTURA E450000000466, MANTENIMIENTO DE VEHICULO MITSUBISHI L200, PLACA 482063, CHASIS MMBJLKL1ORH007159 DEL SRS EL VALLE. VER ANEXO</v>
          </cell>
        </row>
        <row r="42">
          <cell r="C42" t="str">
            <v>JOSE ENRIQUE VICIOSO</v>
          </cell>
          <cell r="D42" t="str">
            <v>39333760253</v>
          </cell>
          <cell r="E42" t="str">
            <v>04/4/2025</v>
          </cell>
          <cell r="L42">
            <v>9800</v>
          </cell>
          <cell r="M42" t="str">
            <v>PAGO SERVICIO DE TRANSPORTE DE ACARREO EQUIPOS, MOBILIARIOS Y MATERIALES DE CONTRUCCION EN CPN,PEDRO CORTO, LA CHARCA, YABONICO, LOS NEGROS, CENRTRO DE DIAGNOSTICO , DE AZUA, DESDE LOS ALMACENES Y VOTE DE ESCOMBRODE CARDON EN EL MES DE MARZO 2025</v>
          </cell>
        </row>
        <row r="43">
          <cell r="C43" t="str">
            <v>ALEJANDRO PEREZ MONTERO</v>
          </cell>
          <cell r="D43" t="str">
            <v>39333813853</v>
          </cell>
          <cell r="E43" t="str">
            <v>04/4/2025</v>
          </cell>
          <cell r="L43">
            <v>6860</v>
          </cell>
          <cell r="M43" t="str">
            <v>PAGO SERVICIO PRESTADO COMO SERENO UNAP VILLA FLORES EN LA INSTALACION VIEJA PARA REMOZAMIENTO, EN FECHA DEL 24/2/2025 AL 24/3/2025, VER ANEXOS.</v>
          </cell>
        </row>
        <row r="44">
          <cell r="C44" t="str">
            <v>ANNEUDO VELOZ SANTA</v>
          </cell>
          <cell r="D44" t="str">
            <v>39353285704</v>
          </cell>
          <cell r="E44" t="str">
            <v>07/4/2025</v>
          </cell>
          <cell r="L44">
            <v>6860</v>
          </cell>
          <cell r="M44" t="str">
            <v>PAGO POR SERVICIO AYUDANTE DE CARGA, REALIZANDO TRABAJOS DE MOBILIZACION MOBILIARIOS,  EQUIPOS Y ELECTRODOMESTICO  DELALMACEN A DISTINTOS CPN DEL SRS EVMES DE MARZO 2025.</v>
          </cell>
        </row>
        <row r="45">
          <cell r="C45" t="str">
            <v>LUIS ANTONIO CARO</v>
          </cell>
          <cell r="D45" t="str">
            <v>39353688468</v>
          </cell>
          <cell r="E45" t="str">
            <v>07/4/2025</v>
          </cell>
          <cell r="L45">
            <v>6860</v>
          </cell>
          <cell r="M45" t="str">
            <v>PAGO POR SERVICIO AYUDANTE DE CARGA, REALIZANDO TRABAJOS DE MOBILIZACION MOBILIARIOS,  EQUIPOS Y ELECTRODOMESTICO  DELALMACEN A DISTINTOS CPN DEL SRS EVMES DE MARZO 2025.</v>
          </cell>
        </row>
        <row r="46">
          <cell r="C46" t="str">
            <v>DANILO MESA RODRIGUEZ</v>
          </cell>
          <cell r="D46" t="str">
            <v>39353855045</v>
          </cell>
          <cell r="E46" t="str">
            <v>07/4/2025</v>
          </cell>
          <cell r="L46">
            <v>8526</v>
          </cell>
          <cell r="M46" t="str">
            <v>PAGO SERVICIO PRESTADO ELECTRICISTA ,CHEQUEO ALTERNADOR, CAMBIO DE OPLEA, BOCINA , DIAGONSTICO COMPUTARIZADO CAMIONETA CHEVROLET PLACA L397136 FICHA NO. 003 Y REPARACION DEL SISTEMA ELECTRICO CAMIONETA HILUX PLACA EL055512. VER ANEXO</v>
          </cell>
        </row>
        <row r="47">
          <cell r="C47" t="str">
            <v>EDESUR</v>
          </cell>
          <cell r="D47" t="str">
            <v>39354701501</v>
          </cell>
          <cell r="E47" t="str">
            <v>07/4/2025</v>
          </cell>
          <cell r="L47">
            <v>36013.919999999998</v>
          </cell>
          <cell r="M47" t="str">
            <v>PAGO SERVICIO ENERGETICO GERENCIA DE AREA II SAN JUAN</v>
          </cell>
        </row>
        <row r="48">
          <cell r="C48" t="str">
            <v>EDESUR</v>
          </cell>
          <cell r="D48" t="str">
            <v>39354768020</v>
          </cell>
          <cell r="E48" t="str">
            <v>07/4/2025</v>
          </cell>
          <cell r="L48">
            <v>417.2</v>
          </cell>
          <cell r="M48" t="str">
            <v xml:space="preserve">PAGO SERVICIO ENERGETICO UNAP LOS CARTONES </v>
          </cell>
        </row>
        <row r="49">
          <cell r="C49" t="str">
            <v>EDESUR</v>
          </cell>
          <cell r="D49" t="str">
            <v>39354803338</v>
          </cell>
          <cell r="E49" t="str">
            <v>07/4/2025</v>
          </cell>
          <cell r="L49">
            <v>740.98</v>
          </cell>
          <cell r="M49" t="str">
            <v xml:space="preserve">PAGO SERVICIO ENERGETICO UNAP SANTA ANA </v>
          </cell>
        </row>
        <row r="50">
          <cell r="C50" t="str">
            <v>EDESUR</v>
          </cell>
          <cell r="D50" t="str">
            <v>39354854342</v>
          </cell>
          <cell r="E50" t="str">
            <v>07/4/2025</v>
          </cell>
          <cell r="L50">
            <v>253.85</v>
          </cell>
          <cell r="M50" t="str">
            <v>PAGO SERVICIO ENERGETICO UNAP  EL JOVITO .</v>
          </cell>
        </row>
        <row r="51">
          <cell r="C51" t="str">
            <v>EDESUR</v>
          </cell>
          <cell r="D51" t="str">
            <v>39354928365</v>
          </cell>
          <cell r="E51" t="str">
            <v>07/4/2025</v>
          </cell>
          <cell r="L51">
            <v>3542.66</v>
          </cell>
          <cell r="M51" t="str">
            <v xml:space="preserve">PAGO SERVICIO ENERGETICO UNAP MIRADOR NORTE </v>
          </cell>
        </row>
        <row r="52">
          <cell r="C52" t="str">
            <v>EDESUR</v>
          </cell>
          <cell r="D52" t="str">
            <v>39354961829</v>
          </cell>
          <cell r="E52" t="str">
            <v>07/4/2025</v>
          </cell>
          <cell r="L52">
            <v>4285.7700000000004</v>
          </cell>
          <cell r="M52" t="str">
            <v xml:space="preserve">PAGO SERVICIO ENERGETICO UNAP LA CUCHILLA </v>
          </cell>
        </row>
        <row r="53">
          <cell r="C53" t="str">
            <v>EDESUR</v>
          </cell>
          <cell r="D53" t="str">
            <v>393555007520</v>
          </cell>
          <cell r="E53" t="str">
            <v>07/4/2025</v>
          </cell>
          <cell r="L53">
            <v>1187.3399999999999</v>
          </cell>
          <cell r="M53" t="str">
            <v xml:space="preserve">PAGO SERVICIO ENERGETICO UNAP  </v>
          </cell>
        </row>
        <row r="54">
          <cell r="C54" t="str">
            <v>EDESUR</v>
          </cell>
          <cell r="D54" t="str">
            <v>39355474318</v>
          </cell>
          <cell r="E54" t="str">
            <v>07/4/2025</v>
          </cell>
          <cell r="L54">
            <v>163.1</v>
          </cell>
          <cell r="M54" t="str">
            <v>PAGO SERVICIO ENERGETICO UNAP LAS YAYAS VIAJAMA.</v>
          </cell>
        </row>
        <row r="55">
          <cell r="C55" t="str">
            <v>EDESUR</v>
          </cell>
          <cell r="D55" t="str">
            <v>39355541545</v>
          </cell>
          <cell r="E55" t="str">
            <v>07/4/2025</v>
          </cell>
          <cell r="L55">
            <v>12550.24</v>
          </cell>
          <cell r="M55" t="str">
            <v xml:space="preserve">PAGO SERVICIO ENERGETICO ALMACEN DE MEDICAMENTOS. </v>
          </cell>
        </row>
        <row r="56">
          <cell r="C56" t="str">
            <v>MICHAEL TAPIA OVIEDO</v>
          </cell>
          <cell r="D56" t="str">
            <v>3935565874</v>
          </cell>
          <cell r="E56" t="str">
            <v>07/4/2025</v>
          </cell>
          <cell r="L56">
            <v>51980</v>
          </cell>
          <cell r="M56" t="str">
            <v>PAGO FACTURA NO. B1500000003, SERVICIO DE MANTANIMIENTO Y REPARACION DE AIRES ACONDICIONADOS PARA DISTINTOS CPN, CCDX, GERENCIA DE AREAS Y OFICINAS, LOS COPEYES, SAN FRANCISCO, GUANITO Y BANICA DE LA REGIONAL DE SALUD EL VALLE. VER ANEXOS</v>
          </cell>
        </row>
        <row r="57">
          <cell r="C57" t="str">
            <v xml:space="preserve">FELX GOMERA FAMILIA </v>
          </cell>
          <cell r="D57" t="str">
            <v>27468</v>
          </cell>
          <cell r="E57" t="str">
            <v>07/4/2025</v>
          </cell>
          <cell r="L57">
            <v>1960</v>
          </cell>
          <cell r="M57" t="str">
            <v>PAGO POR SERVICIO PRESTAO, COMO OBRERO REALIZANDO TRABAJO DE LIMPIEZA DE MALEZA Y ESCOMBRO EN EL CPN HATO DEL PADRE DEL SRS EL VALLE MES FEBRERO 2025, VER ANEXO</v>
          </cell>
        </row>
        <row r="58">
          <cell r="C58" t="str">
            <v>NULO</v>
          </cell>
          <cell r="D58" t="str">
            <v>27469</v>
          </cell>
          <cell r="E58" t="str">
            <v>07/4/2025</v>
          </cell>
          <cell r="L58">
            <v>0</v>
          </cell>
          <cell r="M58" t="str">
            <v>NULO</v>
          </cell>
        </row>
        <row r="59">
          <cell r="C59" t="str">
            <v>TOMAS MATEO ALEJANDRO</v>
          </cell>
          <cell r="D59" t="str">
            <v>27470</v>
          </cell>
          <cell r="E59" t="str">
            <v>07/4/2025</v>
          </cell>
          <cell r="L59">
            <v>2000</v>
          </cell>
          <cell r="M59" t="str">
            <v>PAGO TRANSPORTE A PACIENTE TB, PARA LLEVAR A SU HIJA A EVALUACION CON PEDIATRA A LA UTR-6 CON E FIN DE TENER DIAGNOSTICO Y PODER DESCARTAR TB, VER ANEXO.</v>
          </cell>
        </row>
        <row r="60">
          <cell r="C60" t="str">
            <v>NATIVIDAD FORTUNA BUFFET</v>
          </cell>
          <cell r="D60" t="str">
            <v>39363200748</v>
          </cell>
          <cell r="E60" t="str">
            <v>08/4/2025</v>
          </cell>
          <cell r="L60">
            <v>18090</v>
          </cell>
          <cell r="M60" t="str">
            <v>PAGO FACTURA NO. B1500000327, SERVICIO DE ALMUERZO, USO EN PROGRANA COMUNIDAD LIBRE DE CARIES CENTRO EDUCATIVO JOSE JUAQUIN PUELLO, ELIAS PIÑA, VER ANEXOS</v>
          </cell>
        </row>
        <row r="61">
          <cell r="C61" t="str">
            <v>DEILIS DE OLEO MONTERO</v>
          </cell>
          <cell r="D61" t="str">
            <v>39367991521</v>
          </cell>
          <cell r="E61" t="str">
            <v>09/4/2025</v>
          </cell>
          <cell r="L61">
            <v>22881.360000000001</v>
          </cell>
          <cell r="M61" t="str">
            <v>PAGO POR SERVICIO REALIZADO POR TRABAJO CONCERNIENTE A REALCIONES LABORALES, LLEVAR EL PROGRAMA RECLASOT POR EL MES DE MARZO 2025, VER ANEXOS</v>
          </cell>
        </row>
        <row r="62">
          <cell r="C62" t="str">
            <v>ISIDRO SOSA RAMON</v>
          </cell>
          <cell r="D62" t="str">
            <v>39368027729</v>
          </cell>
          <cell r="E62" t="str">
            <v>09/4/2025</v>
          </cell>
          <cell r="L62">
            <v>170100</v>
          </cell>
          <cell r="M62" t="str">
            <v>PAGO ALQUILER  PARA ALMACEN DE SUMINISTRO CORRESPONDIENTE  AL MES DE MARZO</v>
          </cell>
        </row>
        <row r="63">
          <cell r="C63" t="str">
            <v xml:space="preserve">MILCIADES OVIEDO HERRERA </v>
          </cell>
          <cell r="D63" t="str">
            <v>39368108107</v>
          </cell>
          <cell r="E63" t="str">
            <v>09/4/2025</v>
          </cell>
          <cell r="L63">
            <v>38701.43</v>
          </cell>
          <cell r="M63" t="str">
            <v>PAGO PRESTACIONES LABORALES  A MEDICO GENERAL DEL CPN HINGUEÑITO POR SERVICIO  DEL SERVICIO REGIONAL DE SALUD, VER ANEXO</v>
          </cell>
        </row>
        <row r="64">
          <cell r="C64" t="str">
            <v xml:space="preserve">COLECTOR DE IMPUESTOR INTERNOS </v>
          </cell>
          <cell r="D64" t="str">
            <v>39370741964</v>
          </cell>
          <cell r="E64" t="str">
            <v>09/4/2025</v>
          </cell>
          <cell r="L64">
            <v>356016.53</v>
          </cell>
          <cell r="M64" t="str">
            <v>PAGO COLECTOR DE IMPUESTOS INTERNO CORRESPONDIENTE AL MES DE ENERO 2025 DEL SERVICIO REGIONAL DE SALUD EL VALLE.</v>
          </cell>
        </row>
        <row r="65">
          <cell r="C65" t="str">
            <v xml:space="preserve">COLECTOR DE IMPUESTOR INTERNOS </v>
          </cell>
          <cell r="D65" t="str">
            <v>39370784500</v>
          </cell>
          <cell r="E65" t="str">
            <v>09/4/2025</v>
          </cell>
          <cell r="L65">
            <v>219649.88</v>
          </cell>
          <cell r="M65" t="str">
            <v>PAGO COLECTOR DE IMPUESTOS INTERNO CORRESPONDIENTE AL MES DE FEBRERO 2025 DEL SERVICIO REGIONAL DE SALUD EL VALLE.</v>
          </cell>
        </row>
        <row r="66">
          <cell r="C66" t="str">
            <v xml:space="preserve">COLECTOR DE IMPUESTOR INTERNOS </v>
          </cell>
          <cell r="D66" t="str">
            <v>39370822083</v>
          </cell>
          <cell r="E66" t="str">
            <v>09/4/2025</v>
          </cell>
          <cell r="L66">
            <v>678937.58</v>
          </cell>
          <cell r="M66" t="str">
            <v>PAGO COLECTOR DE IMPUESTOS INTERNO CORRESPONDIENTE AL MES DE MARZO 2025 DEL SERVICIO REGIONAL DE SALUD EL VALLE.</v>
          </cell>
        </row>
        <row r="67">
          <cell r="C67" t="str">
            <v>EMPRESAS MILTIN, SRL</v>
          </cell>
          <cell r="D67" t="str">
            <v>39375285466</v>
          </cell>
          <cell r="E67" t="str">
            <v>10/4/2025</v>
          </cell>
          <cell r="L67">
            <v>259962</v>
          </cell>
          <cell r="M67" t="str">
            <v>PAGO FACTURAS NO. B1500011195,B1500011114, Y B1500010843, COMPRA DE COMBUSTIBLE PARA USO EN LOS VEHICULOS DE LA GERENCIA DE AREA I AZUA, Y GAS PARA USO ENLAS UNIDADES DE LA GERENCIA, DURANTE LOS MESES ENERO Y  FEBRERO 2025 VER ANEXOS</v>
          </cell>
        </row>
        <row r="68">
          <cell r="C68" t="str">
            <v xml:space="preserve">DEPOSITO </v>
          </cell>
          <cell r="D68" t="str">
            <v>250411003290080345</v>
          </cell>
          <cell r="E68" t="str">
            <v>11/4/2025</v>
          </cell>
          <cell r="F68">
            <v>4600</v>
          </cell>
          <cell r="L68">
            <v>0</v>
          </cell>
          <cell r="M68" t="str">
            <v xml:space="preserve">DEPOSITO DE MARZO </v>
          </cell>
        </row>
        <row r="69">
          <cell r="C69" t="str">
            <v>FEMARAL, EIRL</v>
          </cell>
          <cell r="D69" t="str">
            <v>39386300724</v>
          </cell>
          <cell r="E69" t="str">
            <v>11/4/2025</v>
          </cell>
          <cell r="L69">
            <v>11568.14</v>
          </cell>
          <cell r="M69" t="str">
            <v>PAGO FACTURA NO. B1500018270, ADQUISICION DE MATERIALES FERRETEROS USO EN LAS UNIDADES DE VEHICULOS DE SRS EL VALLE, VER ANEXOS.</v>
          </cell>
        </row>
        <row r="70">
          <cell r="C70" t="str">
            <v>JUAN MONTERO</v>
          </cell>
          <cell r="D70" t="str">
            <v>39386332444</v>
          </cell>
          <cell r="E70" t="str">
            <v>11/4/2025</v>
          </cell>
          <cell r="L70">
            <v>9800</v>
          </cell>
          <cell r="M70" t="str">
            <v>PAGO POR SERVICIO PRESTADO COMO SERENO EN EL CPN LOS NEGROS DE AZUA MES DE MARZO 2025</v>
          </cell>
        </row>
        <row r="71">
          <cell r="C71" t="str">
            <v>ALTICE DOMINICANA, S.A.</v>
          </cell>
          <cell r="D71" t="str">
            <v>39404422219</v>
          </cell>
          <cell r="E71" t="str">
            <v>14/4/5025</v>
          </cell>
          <cell r="L71">
            <v>110167.62</v>
          </cell>
          <cell r="M71" t="str">
            <v>PAGO FACTURA NO. E450000013562, SERVICIO DE INTERNET EN EL CENTRO DE DIAGNOSTICO AZUA DURANTE LOS MESES FEBRERO Y MARZO 2025, VER ANEXO.</v>
          </cell>
        </row>
        <row r="72">
          <cell r="C72" t="str">
            <v>COMPLEJO GALLERY SRL</v>
          </cell>
          <cell r="D72" t="str">
            <v>39410518166</v>
          </cell>
          <cell r="E72" t="str">
            <v>15/4/2025</v>
          </cell>
          <cell r="L72">
            <v>2644.2</v>
          </cell>
          <cell r="M72" t="str">
            <v>PAGO FACTURA NO.B1500001932, POR SERVICIO DE ALMUERZO PARA EL PERSONAL DEL SERVICIO REGIONAL DE SALUD, VISITANTES DE FOTOGRAFIAS EN EL HOSPITAL DR. ALEJANDRO CABRAL VER ANEXOS,</v>
          </cell>
        </row>
        <row r="73">
          <cell r="C73" t="str">
            <v>EMPRESAS MILTIN, SRL</v>
          </cell>
          <cell r="D73" t="str">
            <v>39410550947</v>
          </cell>
          <cell r="L73">
            <v>22643.09</v>
          </cell>
          <cell r="M73" t="str">
            <v>PAGO FACTURA NO. B15000112268,ADQUISICION DE REPUESTOS PLATO DE FRICCION,DISCO DE CLOCHE, BANDA DE FRENO, FAROL DERECHO, TUBO PARA USO EN VARIOS VEHICULOS DEL SRS EL VALLE.</v>
          </cell>
        </row>
        <row r="74">
          <cell r="C74" t="str">
            <v>NOMINA DE EMPLEADO(ISABEL SANCHEZ)</v>
          </cell>
          <cell r="D74" t="str">
            <v>39415596732</v>
          </cell>
          <cell r="E74" t="str">
            <v>15/4/2025</v>
          </cell>
          <cell r="L74">
            <v>66000</v>
          </cell>
          <cell r="M74" t="str">
            <v>PAGO RETROATIVO DE NOMINA, CORRESPONDIENTE A 8 DIAS DE FEBRERO Y PAGO DE MARZO 2025 A ENCARGADA FINANCIERA DE ESTA DIRECCION REGIONAL DE SALUD EL VALLE</v>
          </cell>
        </row>
        <row r="75">
          <cell r="C75" t="str">
            <v>CLARA FAMILIA</v>
          </cell>
          <cell r="D75" t="str">
            <v>39464465314</v>
          </cell>
          <cell r="E75" t="str">
            <v>22/4/2025</v>
          </cell>
          <cell r="L75">
            <v>3390</v>
          </cell>
          <cell r="M75" t="str">
            <v>PAGO FACTURA  NO. B1500000385, SERVICIO DE ARREGLO FLORAL USO EN VELATORIO DE JUAN DE LOS SANTOS VER ANEXOS.</v>
          </cell>
        </row>
        <row r="76">
          <cell r="C76" t="str">
            <v>NOMINA ELECTRONICA INCENTIVO</v>
          </cell>
          <cell r="D76" t="str">
            <v>4524000000535</v>
          </cell>
          <cell r="E76" t="str">
            <v>22/4/2025</v>
          </cell>
          <cell r="L76">
            <v>2201149.86</v>
          </cell>
          <cell r="M76" t="str">
            <v>PAGO INCENTIVO JULIO-DICIEMBRE 2024, A  PERSONAL TECNICO Y SANITARIO  DE LA GERENCIA DE AREA I AZUA,  DE LA REGIONAL DE SALUD EL VALLE.</v>
          </cell>
        </row>
        <row r="77">
          <cell r="C77" t="str">
            <v>NOMINA ELECTRONICA INCENTIVO</v>
          </cell>
          <cell r="D77" t="str">
            <v>4524000000167</v>
          </cell>
          <cell r="E77" t="str">
            <v>22/4/2025</v>
          </cell>
          <cell r="L77">
            <v>635875.77</v>
          </cell>
          <cell r="M77" t="str">
            <v>PAGO INCENTIVO JULIO-DICIEMBRE 2024, A  PERSONAL TECNICO Y SANITARIO  DE LA GERENCIA DE AREA III ALIAS PIÑA DE LA REGIONAL DE SALUD EL VALLE.</v>
          </cell>
        </row>
        <row r="78">
          <cell r="C78" t="str">
            <v>NOMINA ELECTRONICA INCENTIVO</v>
          </cell>
          <cell r="D78" t="str">
            <v>4524000000182</v>
          </cell>
          <cell r="E78" t="str">
            <v>22/4/2025</v>
          </cell>
          <cell r="L78">
            <v>2487208.67</v>
          </cell>
          <cell r="M78" t="str">
            <v>PAGO INCENTIVO JULIO-DICIEMBRE 2024, A  PERSONAL TECNICO ADMINISTRATIVO  DE LA REGIONAL DE SALUD EL VALLE.</v>
          </cell>
        </row>
        <row r="79">
          <cell r="C79" t="str">
            <v>NOMINA ELECTRONICA INCENTIVO</v>
          </cell>
          <cell r="D79" t="str">
            <v>4524000000750</v>
          </cell>
          <cell r="E79" t="str">
            <v>22/4/2025</v>
          </cell>
          <cell r="L79">
            <v>2957579.5</v>
          </cell>
          <cell r="M79" t="str">
            <v>PAGO INCENTIVO JULIO-DICIEMBRE 2024, A  PERSONAL TECNICO Y SANITARIO  DE LA GERENCIA DE AREA II SAN JUAN ,  DE LA REGIONAL DE SALUD EL VALLE.</v>
          </cell>
        </row>
        <row r="80">
          <cell r="C80" t="str">
            <v xml:space="preserve">BIENVENIDO RODRIGUEZ FERNANDEZ </v>
          </cell>
          <cell r="D80" t="str">
            <v>27471</v>
          </cell>
          <cell r="E80" t="str">
            <v>23/4/2025</v>
          </cell>
          <cell r="L80">
            <v>6999.42</v>
          </cell>
          <cell r="M80" t="str">
            <v>PAGO INCENTIVO JULIO-DICIEMBRE 2024, A CHOFER DE LA REGIONAL DE SALUD EL VALLE.</v>
          </cell>
        </row>
        <row r="81">
          <cell r="C81" t="str">
            <v>SOLAYNE GALVAN</v>
          </cell>
          <cell r="D81" t="str">
            <v>27472</v>
          </cell>
          <cell r="E81" t="str">
            <v>23/4/2025</v>
          </cell>
          <cell r="L81">
            <v>1364.28</v>
          </cell>
          <cell r="M81" t="str">
            <v>PAGO INCENTIVO JULIO-DICIEMBRE 2024, A CONSERJE UNAP SABANA YEGUA</v>
          </cell>
        </row>
        <row r="82">
          <cell r="C82" t="str">
            <v>NULO</v>
          </cell>
          <cell r="D82" t="str">
            <v>27473</v>
          </cell>
          <cell r="E82" t="str">
            <v>23/4/2025</v>
          </cell>
          <cell r="L82">
            <v>0</v>
          </cell>
          <cell r="M82" t="str">
            <v>NULO</v>
          </cell>
        </row>
        <row r="83">
          <cell r="C83" t="str">
            <v>NULO</v>
          </cell>
          <cell r="D83" t="str">
            <v>27474</v>
          </cell>
          <cell r="E83" t="str">
            <v>23/4/2025</v>
          </cell>
          <cell r="L83">
            <v>0</v>
          </cell>
          <cell r="M83" t="str">
            <v>NULO</v>
          </cell>
        </row>
        <row r="84">
          <cell r="C84" t="str">
            <v>ATENAIDA DE LA ROSA</v>
          </cell>
          <cell r="D84" t="str">
            <v>27475</v>
          </cell>
          <cell r="E84" t="str">
            <v>23/4/2025</v>
          </cell>
          <cell r="L84">
            <v>812.43</v>
          </cell>
          <cell r="M84" t="str">
            <v>PAGO INCENTIVO JULIO-DICIEMBRE 2024, A CONSERJE UNAP SABANA YEGUA</v>
          </cell>
        </row>
        <row r="85">
          <cell r="C85" t="str">
            <v>CRISTINO DE LEON</v>
          </cell>
          <cell r="D85" t="str">
            <v>27476</v>
          </cell>
          <cell r="E85" t="str">
            <v>23/4/2025</v>
          </cell>
          <cell r="L85">
            <v>1491.59</v>
          </cell>
          <cell r="M85" t="str">
            <v>PAGO INCENTIVO JULIO-DICIEMBRE 2024, A VIGILANTE CPN HINGEÑITO SAN JUAN.</v>
          </cell>
        </row>
        <row r="86">
          <cell r="C86" t="str">
            <v xml:space="preserve">LUZ E BAEZ MORA </v>
          </cell>
          <cell r="D86" t="str">
            <v>27477</v>
          </cell>
          <cell r="E86" t="str">
            <v>23/4/2025</v>
          </cell>
          <cell r="L86">
            <v>1524.86</v>
          </cell>
          <cell r="M86" t="str">
            <v>PAGO INCENTIVO JULIO-DICIEMBRE 2024, A  PERSONAL TECNICO Y SANITARIO  DE LA GERENCIA DE AREA II SAN JUAN ,  DE LA REGIONAL DE SALUD EL VALLE.</v>
          </cell>
        </row>
        <row r="87">
          <cell r="C87" t="str">
            <v>NOMINA ELECTRONICA INCENTIVO</v>
          </cell>
          <cell r="D87" t="str">
            <v>4524000000004</v>
          </cell>
          <cell r="E87" t="str">
            <v>24/4/2025</v>
          </cell>
          <cell r="L87">
            <v>9016.9500000000007</v>
          </cell>
        </row>
        <row r="88">
          <cell r="C88" t="str">
            <v>NOMINA ELECTRONICA INCENTIVO</v>
          </cell>
          <cell r="D88" t="str">
            <v>4524000000003</v>
          </cell>
          <cell r="E88" t="str">
            <v>24/4/2025</v>
          </cell>
          <cell r="L88">
            <v>6699.61</v>
          </cell>
          <cell r="M88" t="str">
            <v>PAGO INCENTIVO JULIO-DICIEMBRE 2024, A  PERSONAL TECNICO Y SANITARIO  DE LA GERENCIA DE AREA II SAN JUAN ,  DE LA REGIONAL DE SALUD EL VALLE.</v>
          </cell>
        </row>
        <row r="89">
          <cell r="C89" t="str">
            <v>NOMINA ELECTRONICA INCENTIVO</v>
          </cell>
          <cell r="D89" t="str">
            <v>4524000000003</v>
          </cell>
          <cell r="E89" t="str">
            <v>24/4/2025</v>
          </cell>
          <cell r="L89">
            <v>4304.1400000000003</v>
          </cell>
          <cell r="M89" t="str">
            <v>PAGO INCENTIVO JULIO-DICIEMBRE 2024, A  PERSONAL TECNICO Y SANITARIO  DE LA GERENCIA DE AREA II SAN JUAN ,  DE LA REGIONAL DE SALUD EL VALLE.</v>
          </cell>
        </row>
        <row r="90">
          <cell r="C90" t="str">
            <v xml:space="preserve">NOMINA ELECTRONICA A EMPLEADOS </v>
          </cell>
          <cell r="D90" t="str">
            <v>4524000000222</v>
          </cell>
          <cell r="E90" t="str">
            <v>25/4/2025</v>
          </cell>
          <cell r="L90">
            <v>2203399.3800000004</v>
          </cell>
          <cell r="M90" t="str">
            <v>PAGO NOMINA A COLABORADORES DEL SERVICIO REGIONAL DE SALUD EL VALLE, CORRESPONDIENTE AL MES DE ABRIL 2025, VER ANEXOS.</v>
          </cell>
        </row>
        <row r="91">
          <cell r="C91" t="str">
            <v>ICM TECH,SRL</v>
          </cell>
          <cell r="D91" t="str">
            <v>39493971556</v>
          </cell>
          <cell r="E91" t="str">
            <v>25/4/2025</v>
          </cell>
          <cell r="L91">
            <v>166196.20000000001</v>
          </cell>
          <cell r="M91" t="str">
            <v>PAGO FACTURA NO.B1500000118, ADQUISICION DE EQUIPOS TECNOLOGICOS PARA USO EN LOS CENTRO DE PRIMER NIVEL DE ATENCION PRIMARIA DE LA REGIONAL DE SALUD EL VALLE</v>
          </cell>
        </row>
        <row r="92">
          <cell r="C92" t="str">
            <v>EDYBERTO VIOLA VALDEZ</v>
          </cell>
          <cell r="D92" t="str">
            <v>39494022398</v>
          </cell>
          <cell r="E92" t="str">
            <v>25/4/2025</v>
          </cell>
          <cell r="L92">
            <v>50850</v>
          </cell>
          <cell r="M92" t="str">
            <v>PAGO FACTURA NO.B1500000301, SERVICIO DE REPARACION DE PUERTA DE POLIMETAL Y GABINETE DEL AREA DE RECEPCION EN CENTRO DE DIAGNOSTICO DE AZUA EN MARZO 2025.</v>
          </cell>
        </row>
        <row r="93">
          <cell r="C93" t="str">
            <v>BONANZA DOMINICANA SA</v>
          </cell>
          <cell r="D93" t="str">
            <v>39508895678</v>
          </cell>
          <cell r="E93" t="str">
            <v>25/4/2025</v>
          </cell>
          <cell r="L93">
            <v>110597.88</v>
          </cell>
          <cell r="M93" t="str">
            <v>PAGO MANTENIMIENTO DE LOS 102,004 KLM, REVISION DE BANDA DE FRENO TRACEROS, DELANTEROS DISCO DE FRENOS, CLIPER KIT FR BRAKE RH, CAMIONETA MITSUBISHI, L200, PLACA NO, L485239 AÑO 2025, VER ANEXO</v>
          </cell>
        </row>
        <row r="94">
          <cell r="C94" t="str">
            <v>MARITZA DEL CARMEN VIÑAS</v>
          </cell>
          <cell r="D94" t="str">
            <v>39519678532</v>
          </cell>
          <cell r="E94" t="str">
            <v>25/4/2025</v>
          </cell>
          <cell r="L94">
            <v>129385</v>
          </cell>
          <cell r="M94" t="str">
            <v>PAGO FACTURA NO. B1500000256, ADQUISICION DE CINTA Y PORTA CINTA PARA EMPAQUE, USO EMBALAJE DE MEDICAMENTOS EN EL ALMACEN DE  SRS EL VALLE.</v>
          </cell>
        </row>
        <row r="95">
          <cell r="C95" t="str">
            <v xml:space="preserve">JOSE ARMANDO MATEO </v>
          </cell>
          <cell r="D95" t="str">
            <v>39521233177</v>
          </cell>
          <cell r="E95">
            <v>45776</v>
          </cell>
          <cell r="L95">
            <v>1643514.61</v>
          </cell>
          <cell r="M95" t="str">
            <v>LAVADO DE VEHICULOS (HECHO POR ERROR)</v>
          </cell>
        </row>
        <row r="96">
          <cell r="C96" t="str">
            <v>EDESUR</v>
          </cell>
          <cell r="D96" t="str">
            <v>39528264360</v>
          </cell>
          <cell r="E96" t="str">
            <v>30/4/2025</v>
          </cell>
          <cell r="L96">
            <v>44050.68</v>
          </cell>
          <cell r="M96" t="str">
            <v>PAGO ENERGIA ELECTRICA ALMACEN DE MEDICAMENTOS DEL SERVICIO REGIONAL DE SALUD EL VALLE</v>
          </cell>
        </row>
        <row r="97">
          <cell r="C97" t="str">
            <v xml:space="preserve">JOSE ARMANDO MATEO </v>
          </cell>
          <cell r="D97" t="str">
            <v>39532134062</v>
          </cell>
          <cell r="E97" t="str">
            <v>30/04/2025</v>
          </cell>
          <cell r="L97">
            <v>6860</v>
          </cell>
          <cell r="M97" t="str">
            <v>PAGO POR SEVICIO PRESTADO COMO LAVADOR DE VEHICULOS, REALIZANDO TRABAJO DE LIMPIEZA Y LAVADOS DE LOS VEHICULO AL SERVICIO DE LA REGIONAL DE SALUD EL VALLE, EN EL MES DE MARZO, VER  ANEXO</v>
          </cell>
        </row>
        <row r="98">
          <cell r="C98" t="str">
            <v>MIGUEL ALEXANDER JIMENEZ P</v>
          </cell>
          <cell r="D98" t="str">
            <v>39532209217</v>
          </cell>
          <cell r="E98" t="str">
            <v>30/04/2025</v>
          </cell>
          <cell r="L98">
            <v>4900</v>
          </cell>
          <cell r="M98" t="str">
            <v>PAGO POR SERVIVIO PRESTADO REALIZANDO TRABAJOS DE DESMONTURA Y COLOCACION DE CORCHONES EN EL ALMACEN DE LA REGIONAL, PRECEDENTE DE SANTO DOMINGO, DURANTE EL MES DE MARZO 2025 SEGUN ANEXO.</v>
          </cell>
        </row>
        <row r="99">
          <cell r="C99" t="str">
            <v>VIOLA REYES COMERCIAL</v>
          </cell>
          <cell r="D99" t="str">
            <v>39532428917</v>
          </cell>
          <cell r="E99" t="str">
            <v>30/04/2025</v>
          </cell>
          <cell r="L99">
            <v>1643514.61</v>
          </cell>
          <cell r="M99" t="str">
            <v>PAGO FACTURA NO. B1500000795, ADQUISICION DE HERRAMIENTAS DE SERVICIO DE LIMPIEZA DE JARDIN, USO EN LOS CENTROS DE PRIMER NIVER DE ATENCION, Y CENTROS DE DAGNOSTICOS BAJO LA SUPERVISION DE ESTA REGIONAL DE SALUD.</v>
          </cell>
        </row>
        <row r="100">
          <cell r="C100" t="str">
            <v>DEILIS DE OLEO MONTERO</v>
          </cell>
          <cell r="D100" t="str">
            <v>39532502702</v>
          </cell>
          <cell r="E100" t="str">
            <v>30/04/2025</v>
          </cell>
          <cell r="L100">
            <v>22881.360000000001</v>
          </cell>
          <cell r="M100" t="str">
            <v>PAGO  FACTURA NO. B1500000008,POR SERVICIO REALIZADO RELACIONES LABORALES DEL SISTEMA RECASOT, CORRESPONDIENTE AL MES DE ABRIL 2025.</v>
          </cell>
        </row>
        <row r="101">
          <cell r="C101" t="str">
            <v>RENE DE LOS SANTOS PEREZ</v>
          </cell>
          <cell r="D101" t="str">
            <v>39532841255</v>
          </cell>
          <cell r="E101" t="str">
            <v>30/4/2025</v>
          </cell>
          <cell r="L101">
            <v>16660</v>
          </cell>
          <cell r="M101" t="str">
            <v>PAGO NOMINA BRIGADA MANTENIMIENTO INFRAESTRUCTURA AL SERVICIO DE ESTA REGIONAL VI DE SALUD EL VALLE, VER ANEXOS</v>
          </cell>
        </row>
        <row r="102">
          <cell r="C102" t="str">
            <v>FRANKLIN RODRIGUEZ TURBI</v>
          </cell>
          <cell r="D102" t="str">
            <v>39532866459</v>
          </cell>
          <cell r="E102" t="str">
            <v>30/4/2025</v>
          </cell>
          <cell r="L102">
            <v>14700</v>
          </cell>
          <cell r="M102" t="str">
            <v>PAGO NOMINA BRIGADA MANTENIMIENTO INFRAESTRUCTURA AL SERVICIO DE ESTA REGIONAL VI DE SALUD EL VALLE, VER ANEXOS</v>
          </cell>
        </row>
        <row r="103">
          <cell r="C103" t="str">
            <v>EDWIN PIÑA HERRERA</v>
          </cell>
          <cell r="D103" t="str">
            <v>39532902317</v>
          </cell>
          <cell r="E103" t="str">
            <v>30/4/2025</v>
          </cell>
          <cell r="L103">
            <v>14700</v>
          </cell>
          <cell r="M103" t="str">
            <v>PAGO NOMINA BRIGADA MANTENIMIENTO INFRAESTRUCTURA AL SERVICIO DE ESTA REGIONAL VI DE SALUD EL VALLE, VER ANEXOS</v>
          </cell>
        </row>
        <row r="104">
          <cell r="C104" t="str">
            <v>STALI UREÑA</v>
          </cell>
          <cell r="E104" t="str">
            <v>30/4/2025</v>
          </cell>
          <cell r="L104">
            <v>14700</v>
          </cell>
          <cell r="M104" t="str">
            <v>PAGO NOMINA BRIGADA MANTENIMIENTO INFRAESTRUCTURA AL SERVICIO DE ESTA REGIONAL VI DE SALUD EL VALLE, VER ANEXOS</v>
          </cell>
        </row>
        <row r="105">
          <cell r="C105" t="str">
            <v>SANDY DE LA CRUZ SANCHEZ</v>
          </cell>
          <cell r="D105" t="str">
            <v>39532976668</v>
          </cell>
          <cell r="E105" t="str">
            <v>30/4/2025</v>
          </cell>
          <cell r="L105">
            <v>14700</v>
          </cell>
          <cell r="M105" t="str">
            <v>PAGO NOMINA BRIGADA MANTENIMIENTO INFRAESTRUCTURA AL SERVICIO DE ESTA REGIONAL VI DE SALUD EL VALLE, VER ANEXOS</v>
          </cell>
        </row>
        <row r="106">
          <cell r="C106" t="str">
            <v>JESUS LARA HERRERRA</v>
          </cell>
          <cell r="D106" t="str">
            <v>39533020748</v>
          </cell>
          <cell r="E106" t="str">
            <v>30/4/2025</v>
          </cell>
          <cell r="L106">
            <v>9800</v>
          </cell>
          <cell r="M106" t="str">
            <v>PAGO NOMINA BRIGADA MANTENIMIENTO INFRAESTRUCTURA AL SERVICIO DE ESTA REGIONAL VI DE SALUD EL VALLE, VER ANEXOS</v>
          </cell>
        </row>
        <row r="107">
          <cell r="C107" t="str">
            <v>JUNIOR SUERO FIGUEREO</v>
          </cell>
          <cell r="D107" t="str">
            <v>39533046103</v>
          </cell>
          <cell r="E107" t="str">
            <v>30/4/2025</v>
          </cell>
          <cell r="L107">
            <v>16660</v>
          </cell>
          <cell r="M107" t="str">
            <v>PAGO NOMINA BRIGADA MANTENIMIENTO INFRAESTRUCTURA AL SERVICIO DE ESTA REGIONAL VI DE SALUD EL VALLE, VER ANEXOS</v>
          </cell>
        </row>
        <row r="108">
          <cell r="C108" t="str">
            <v>L &amp; N INTERPRISE EIRL.</v>
          </cell>
          <cell r="D108" t="str">
            <v>39533166693</v>
          </cell>
          <cell r="E108" t="str">
            <v>30/4/2025</v>
          </cell>
          <cell r="L108">
            <v>1943600</v>
          </cell>
          <cell r="M108" t="str">
            <v>PAGO FACTURA NO. B1500000166, ADQUISICION DE CAMAS Y ARMAZONES PARA AMUEBLAR CPN BAJO LA SUPERVISION DE LA REGIONAL DE SALUD EL VALLE.</v>
          </cell>
        </row>
        <row r="109">
          <cell r="C109" t="str">
            <v xml:space="preserve">IDEMESA, SRL. </v>
          </cell>
          <cell r="D109" t="str">
            <v>39533219587</v>
          </cell>
          <cell r="E109" t="str">
            <v>30/4/2025</v>
          </cell>
          <cell r="L109">
            <v>75448</v>
          </cell>
          <cell r="M109" t="str">
            <v>PAGO FACTURA NO. B1500001512, ADQUISICION DE MATERIALES DE USO MEDICO PARA CENTROS BAJO LA SUPERVISION DE LA REGIONAL DE SALUD EL VALLE.</v>
          </cell>
        </row>
        <row r="110">
          <cell r="C110" t="str">
            <v>JULIAN GAVINO GERALDO LEDESMA</v>
          </cell>
          <cell r="D110" t="str">
            <v>39533255968</v>
          </cell>
          <cell r="E110" t="str">
            <v>30/4/2025</v>
          </cell>
          <cell r="L110">
            <v>12006</v>
          </cell>
          <cell r="M110" t="str">
            <v>PAGO ALQUILER  PARA ALMACEN DE SUMINISTRO CORRESPONDIENTE  AL MES DE MARZO</v>
          </cell>
        </row>
        <row r="111">
          <cell r="C111" t="str">
            <v>REINTEGRO DE CHEQUE</v>
          </cell>
          <cell r="D111" t="str">
            <v>27397</v>
          </cell>
          <cell r="E111" t="str">
            <v>30/4/2025</v>
          </cell>
          <cell r="F111">
            <v>1408.42</v>
          </cell>
          <cell r="L111">
            <v>0</v>
          </cell>
          <cell r="M111" t="str">
            <v>REINTEGRO DE CHQUES , NULO POR CODUCIDAD</v>
          </cell>
        </row>
        <row r="112">
          <cell r="C112" t="str">
            <v>REINTEGRO DE CHEQUE</v>
          </cell>
          <cell r="D112" t="str">
            <v>27420</v>
          </cell>
          <cell r="E112" t="str">
            <v>30/4/2025</v>
          </cell>
          <cell r="F112">
            <v>898.81</v>
          </cell>
          <cell r="L112">
            <v>0</v>
          </cell>
          <cell r="M112" t="str">
            <v>REINTEGRO DE CHQUES , NULO POR CODUCIDAD</v>
          </cell>
        </row>
        <row r="113">
          <cell r="C113" t="str">
            <v>REINTEGRO DE CHEQUE</v>
          </cell>
          <cell r="D113" t="str">
            <v>27421</v>
          </cell>
          <cell r="E113" t="str">
            <v>30/4/2025</v>
          </cell>
          <cell r="F113">
            <v>1643.63</v>
          </cell>
          <cell r="L113">
            <v>0</v>
          </cell>
          <cell r="M113" t="str">
            <v>REINTEGRO DE CHQUES , NULO POR CODUCIDAD</v>
          </cell>
        </row>
        <row r="114">
          <cell r="C114" t="str">
            <v xml:space="preserve">CORRECCION DE TRANSFERENCIA </v>
          </cell>
          <cell r="E114" t="str">
            <v>30/4/2025</v>
          </cell>
          <cell r="L114">
            <v>20</v>
          </cell>
          <cell r="M114" t="str">
            <v>CORRECCION DE TRANFERENCIA A NOMBRE DE GALLERY POR VALOR DE 2,644.20 Y SE DEPOSITOPOR ERROR  2,664.20 DIFERENCIA 20.00</v>
          </cell>
        </row>
        <row r="115">
          <cell r="C115" t="str">
            <v>CARGO BANCARIO</v>
          </cell>
          <cell r="E115" t="str">
            <v>30/4/2025</v>
          </cell>
          <cell r="L115">
            <v>30310.61</v>
          </cell>
          <cell r="M115" t="str">
            <v>COMISION BANCARIA CORRESPONDIENTE AL MES DE ABRIL   2025.</v>
          </cell>
        </row>
        <row r="116">
          <cell r="C116" t="str">
            <v>MENOS DEDUCION A EMPLEADOS DE TSS</v>
          </cell>
          <cell r="M116" t="str">
            <v>DEDUCIONES A EMPLEADOS DE LA TSS</v>
          </cell>
        </row>
      </sheetData>
      <sheetData sheetId="5">
        <row r="7">
          <cell r="C7" t="str">
            <v>TRANSFERENCIA TRAMO FIJO</v>
          </cell>
        </row>
      </sheetData>
      <sheetData sheetId="6"/>
      <sheetData sheetId="7"/>
      <sheetData sheetId="8"/>
      <sheetData sheetId="9"/>
      <sheetData sheetId="10"/>
      <sheetData sheetId="11"/>
      <sheetData sheetId="12"/>
      <sheetData sheetId="13"/>
      <sheetData sheetId="14"/>
      <sheetData sheetId="15">
        <row r="97">
          <cell r="F97">
            <v>38189910.719999999</v>
          </cell>
        </row>
      </sheetData>
      <sheetData sheetId="16">
        <row r="121">
          <cell r="F121">
            <v>18676858.73</v>
          </cell>
        </row>
      </sheetData>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63FEE1-1ACA-43C4-919E-8D96B37A9133}">
  <sheetPr>
    <tabColor theme="4"/>
  </sheetPr>
  <dimension ref="A1:H122"/>
  <sheetViews>
    <sheetView showZeros="0" tabSelected="1" view="pageBreakPreview" zoomScale="96" zoomScaleNormal="85" zoomScaleSheetLayoutView="96" workbookViewId="0">
      <selection activeCell="B4" sqref="B4:H4"/>
    </sheetView>
  </sheetViews>
  <sheetFormatPr baseColWidth="10" defaultColWidth="11.42578125" defaultRowHeight="11.25" x14ac:dyDescent="0.2"/>
  <cols>
    <col min="1" max="1" width="0.28515625" style="21" customWidth="1"/>
    <col min="2" max="3" width="17" style="22" customWidth="1"/>
    <col min="4" max="4" width="35.85546875" style="30" customWidth="1"/>
    <col min="5" max="5" width="42.140625" style="29" customWidth="1"/>
    <col min="6" max="6" width="22" style="29" customWidth="1"/>
    <col min="7" max="7" width="21.7109375" style="25" customWidth="1"/>
    <col min="8" max="8" width="23.7109375" style="25" customWidth="1"/>
    <col min="9" max="16384" width="11.42578125" style="22"/>
  </cols>
  <sheetData>
    <row r="1" spans="1:8" s="2" customFormat="1" ht="27" customHeight="1" x14ac:dyDescent="0.3">
      <c r="A1" s="1"/>
      <c r="B1" s="33" t="s">
        <v>0</v>
      </c>
      <c r="C1" s="33"/>
      <c r="D1" s="33"/>
      <c r="E1" s="33"/>
      <c r="F1" s="33"/>
      <c r="G1" s="33"/>
      <c r="H1" s="33"/>
    </row>
    <row r="2" spans="1:8" s="2" customFormat="1" ht="27" customHeight="1" x14ac:dyDescent="0.3">
      <c r="A2" s="1"/>
      <c r="B2" s="33" t="str">
        <f>[1]PORTADA!A11</f>
        <v>SERVICIO REGIONAL  DE SALUD VI EL VALLE</v>
      </c>
      <c r="C2" s="33"/>
      <c r="D2" s="33"/>
      <c r="E2" s="33"/>
      <c r="F2" s="33"/>
      <c r="G2" s="33"/>
      <c r="H2" s="33"/>
    </row>
    <row r="3" spans="1:8" s="2" customFormat="1" ht="21" customHeight="1" x14ac:dyDescent="0.35">
      <c r="A3" s="34" t="s">
        <v>1</v>
      </c>
      <c r="B3" s="34"/>
      <c r="C3" s="34"/>
      <c r="D3" s="34"/>
      <c r="E3" s="34"/>
      <c r="F3" s="34"/>
      <c r="G3" s="34"/>
      <c r="H3" s="34"/>
    </row>
    <row r="4" spans="1:8" s="2" customFormat="1" ht="27" customHeight="1" x14ac:dyDescent="0.35">
      <c r="A4" s="3"/>
      <c r="B4" s="35" t="str">
        <f>[1]PORTADA!A14</f>
        <v>BANCO DE RESERVAS CUENTA VENTA DE SERVICIOS (100-202867-9)</v>
      </c>
      <c r="C4" s="35"/>
      <c r="D4" s="35"/>
      <c r="E4" s="35"/>
      <c r="F4" s="35"/>
      <c r="G4" s="35"/>
      <c r="H4" s="35"/>
    </row>
    <row r="5" spans="1:8" s="2" customFormat="1" ht="21" customHeight="1" x14ac:dyDescent="0.35">
      <c r="A5" s="1"/>
      <c r="B5" s="34" t="s">
        <v>2</v>
      </c>
      <c r="C5" s="34"/>
      <c r="D5" s="34"/>
      <c r="E5" s="34"/>
      <c r="F5" s="34"/>
      <c r="G5" s="34"/>
      <c r="H5" s="34"/>
    </row>
    <row r="6" spans="1:8" s="8" customFormat="1" ht="30.75" customHeight="1" x14ac:dyDescent="0.25">
      <c r="A6" s="4"/>
      <c r="B6" s="5" t="s">
        <v>3</v>
      </c>
      <c r="C6" s="5" t="s">
        <v>4</v>
      </c>
      <c r="D6" s="5" t="s">
        <v>5</v>
      </c>
      <c r="E6" s="5" t="s">
        <v>6</v>
      </c>
      <c r="F6" s="6" t="s">
        <v>7</v>
      </c>
      <c r="G6" s="7" t="s">
        <v>8</v>
      </c>
      <c r="H6" s="6" t="s">
        <v>9</v>
      </c>
    </row>
    <row r="7" spans="1:8" s="8" customFormat="1" ht="15" x14ac:dyDescent="0.2">
      <c r="A7" s="9"/>
      <c r="B7" s="10"/>
      <c r="C7" s="11"/>
      <c r="D7" s="12" t="s">
        <v>10</v>
      </c>
      <c r="E7" s="11" t="s">
        <v>11</v>
      </c>
      <c r="F7" s="13"/>
      <c r="G7" s="14"/>
      <c r="H7" s="15">
        <f>+'[1](VS)LIBRO BANCO MARZO'!F97</f>
        <v>38189910.719999999</v>
      </c>
    </row>
    <row r="8" spans="1:8" s="8" customFormat="1" ht="60" x14ac:dyDescent="0.2">
      <c r="A8" s="9"/>
      <c r="B8" s="10" t="str">
        <f>+'[1]CHEQUE-TRANSF ABRIL'!E7</f>
        <v>01/4/2025</v>
      </c>
      <c r="C8" s="11">
        <f>+'[1]CHEQUE-TRANSF ABRIL'!D7</f>
        <v>39304396009</v>
      </c>
      <c r="D8" s="12" t="str">
        <f>'[1]CHEQUE-TRANSF ABRIL'!C7</f>
        <v>AUTO REPUESTOS PADILLA,SRL</v>
      </c>
      <c r="E8" s="11" t="str">
        <f>'[1]CHEQUE-TRANSF ABRIL'!M7</f>
        <v>PAGO FACTURA NO. B1500000295, ADQUISISCION DE REPUESTOS PARA VARIOS VEHICULOS DEL SRS EL VALLE VER ANEXOS.</v>
      </c>
      <c r="F8" s="13">
        <f>'[1]CHEQUE-TRANSF ABRIL'!F7</f>
        <v>0</v>
      </c>
      <c r="G8" s="14">
        <f>'[1]CHEQUE-TRANSF ABRIL'!L7</f>
        <v>43392</v>
      </c>
      <c r="H8" s="15">
        <f>+H7+F8-G8</f>
        <v>38146518.719999999</v>
      </c>
    </row>
    <row r="9" spans="1:8" s="8" customFormat="1" ht="75" x14ac:dyDescent="0.2">
      <c r="A9" s="9"/>
      <c r="B9" s="10" t="str">
        <f>+'[1]CHEQUE-TRANSF ABRIL'!E8</f>
        <v>01/4/2025</v>
      </c>
      <c r="C9" s="11" t="str">
        <f>+'[1]CHEQUE-TRANSF ABRIL'!D8</f>
        <v>39304465694</v>
      </c>
      <c r="D9" s="12" t="str">
        <f>'[1]CHEQUE-TRANSF ABRIL'!C8</f>
        <v>ALBA IRIS DE LA ROSA(ABEL EVENTOS)</v>
      </c>
      <c r="E9" s="11" t="str">
        <f>'[1]CHEQUE-TRANSF ABRIL'!M8</f>
        <v>PAGO FACTURA NO. B1500000649,ALQUILER DE SILLAS Y CARPAS , USO EN AUDITORIA LABORAL DEPARATAMENTO SALUD BUCAL , VER ANEXOS.</v>
      </c>
      <c r="F9" s="13">
        <f>'[1]CHEQUE-TRANSF ABRIL'!F8</f>
        <v>0</v>
      </c>
      <c r="G9" s="14">
        <f>'[1]CHEQUE-TRANSF ABRIL'!L8</f>
        <v>5356.2</v>
      </c>
      <c r="H9" s="15">
        <f t="shared" ref="H9:H72" si="0">+H8+F9-G9</f>
        <v>38141162.519999996</v>
      </c>
    </row>
    <row r="10" spans="1:8" s="8" customFormat="1" ht="135" x14ac:dyDescent="0.2">
      <c r="A10" s="9"/>
      <c r="B10" s="10" t="str">
        <f>+'[1]CHEQUE-TRANSF ABRIL'!E9</f>
        <v>01/4/2025</v>
      </c>
      <c r="C10" s="11" t="str">
        <f>+'[1]CHEQUE-TRANSF ABRIL'!D9</f>
        <v>393044544608</v>
      </c>
      <c r="D10" s="12" t="str">
        <f>'[1]CHEQUE-TRANSF ABRIL'!C9</f>
        <v>ALBA IRIS DE LA ROSA(ABEL EVENTOS)</v>
      </c>
      <c r="E10" s="11" t="str">
        <f>'[1]CHEQUE-TRANSF ABRIL'!M9</f>
        <v xml:space="preserve">PAGO FACTURAS N0.B1500000644, B1500000647, ALQUILER DE MESAS REDONDAS, SILLAS Y MANTELES POR 3 DIAS, PARA ACTIVIDADS REUNION AMPLIFICACION ESTRATEGICAS MHGP Y ACTIVIDAD ELIMINACION VIOLENCIA CONTRA  LA MUJER, SRS EL VALLE, VER ANEXO </v>
      </c>
      <c r="F10" s="13">
        <f>'[1]CHEQUE-TRANSF ABRIL'!F9</f>
        <v>0</v>
      </c>
      <c r="G10" s="14">
        <f>'[1]CHEQUE-TRANSF ABRIL'!L9</f>
        <v>23164.799999999999</v>
      </c>
      <c r="H10" s="15">
        <f t="shared" si="0"/>
        <v>38117997.719999999</v>
      </c>
    </row>
    <row r="11" spans="1:8" s="8" customFormat="1" ht="75" x14ac:dyDescent="0.2">
      <c r="A11" s="9"/>
      <c r="B11" s="10" t="str">
        <f>+'[1]CHEQUE-TRANSF ABRIL'!E10</f>
        <v>01/4/2025</v>
      </c>
      <c r="C11" s="11" t="str">
        <f>+'[1]CHEQUE-TRANSF ABRIL'!D10</f>
        <v>39305321203</v>
      </c>
      <c r="D11" s="12" t="str">
        <f>'[1]CHEQUE-TRANSF ABRIL'!C10</f>
        <v>CLARI E. DE LEON MESA</v>
      </c>
      <c r="E11" s="11" t="str">
        <f>'[1]CHEQUE-TRANSF ABRIL'!M10</f>
        <v>REPOSICION DE CAJA CHICA DESDE EL COMPROBANTE NO. 3617 AL 3633 PARA CUBRIR GASTOS MENORES SEGÚN DOCUMENTACIONES ANEXAS.</v>
      </c>
      <c r="F11" s="13">
        <f>'[1]CHEQUE-TRANSF ABRIL'!F10</f>
        <v>0</v>
      </c>
      <c r="G11" s="14">
        <f>'[1]CHEQUE-TRANSF ABRIL'!L10</f>
        <v>47252.4</v>
      </c>
      <c r="H11" s="15">
        <f t="shared" si="0"/>
        <v>38070745.32</v>
      </c>
    </row>
    <row r="12" spans="1:8" s="8" customFormat="1" ht="45" x14ac:dyDescent="0.2">
      <c r="A12" s="9"/>
      <c r="B12" s="10" t="str">
        <f>+'[1]CHEQUE-TRANSF ABRIL'!E11</f>
        <v>01/4/2025</v>
      </c>
      <c r="C12" s="11" t="str">
        <f>+'[1]CHEQUE-TRANSF ABRIL'!D11</f>
        <v>452400000079</v>
      </c>
      <c r="D12" s="12" t="str">
        <f>'[1]CHEQUE-TRANSF ABRIL'!C11</f>
        <v xml:space="preserve">TRANSFERENCIA </v>
      </c>
      <c r="E12" s="11" t="str">
        <f>'[1]CHEQUE-TRANSF ABRIL'!M11</f>
        <v>TRANSFRENCIAPOR FACTURACCION DE CENTROS DIAGNOSTICO DEL SRS EL VALLE</v>
      </c>
      <c r="F12" s="13">
        <f>'[1]CHEQUE-TRANSF ABRIL'!F11</f>
        <v>1161515</v>
      </c>
      <c r="G12" s="14">
        <f>'[1]CHEQUE-TRANSF ABRIL'!L11</f>
        <v>0</v>
      </c>
      <c r="H12" s="15">
        <f t="shared" si="0"/>
        <v>39232260.32</v>
      </c>
    </row>
    <row r="13" spans="1:8" s="8" customFormat="1" ht="60" x14ac:dyDescent="0.2">
      <c r="A13" s="9"/>
      <c r="B13" s="10" t="str">
        <f>+'[1]CHEQUE-TRANSF ABRIL'!E12</f>
        <v>01/4/2025</v>
      </c>
      <c r="C13" s="11" t="str">
        <f>+'[1]CHEQUE-TRANSF ABRIL'!D12</f>
        <v>239079191357</v>
      </c>
      <c r="D13" s="12" t="str">
        <f>'[1]CHEQUE-TRANSF ABRIL'!C12</f>
        <v>DEPOSITO</v>
      </c>
      <c r="E13" s="11" t="str">
        <f>'[1]CHEQUE-TRANSF ABRIL'!M12</f>
        <v>DEPOSITO DEVOLUCION 1,000.00 PESOS, PAGADO DE MAS POR ERROR A DEILIS DE OLEO  EN TRANFERENCIA DE MARZO</v>
      </c>
      <c r="F13" s="13">
        <f>'[1]CHEQUE-TRANSF ABRIL'!F12</f>
        <v>1000</v>
      </c>
      <c r="G13" s="14">
        <f>'[1]CHEQUE-TRANSF ABRIL'!L12</f>
        <v>0</v>
      </c>
      <c r="H13" s="15">
        <f t="shared" si="0"/>
        <v>39233260.32</v>
      </c>
    </row>
    <row r="14" spans="1:8" s="8" customFormat="1" ht="75" x14ac:dyDescent="0.2">
      <c r="A14" s="9"/>
      <c r="B14" s="10" t="str">
        <f>+'[1]CHEQUE-TRANSF ABRIL'!E13</f>
        <v>02/4/2025</v>
      </c>
      <c r="C14" s="11" t="str">
        <f>+'[1]CHEQUE-TRANSF ABRIL'!D13</f>
        <v>39315237580</v>
      </c>
      <c r="D14" s="12" t="str">
        <f>'[1]CHEQUE-TRANSF ABRIL'!C13</f>
        <v>RENE DE LOS SANTO PEREZ</v>
      </c>
      <c r="E14" s="11" t="str">
        <f>'[1]CHEQUE-TRANSF ABRIL'!M13</f>
        <v>PAGO NOMINA BRIGADA MANTENIMIENTO INFRAESTRUCTURA AL SERVICIO DE ESTA REGIONAL VI DE SALUD EL VALLE, VER ANEXOS</v>
      </c>
      <c r="F14" s="13">
        <f>'[1]CHEQUE-TRANSF ABRIL'!F13</f>
        <v>0</v>
      </c>
      <c r="G14" s="14">
        <f>'[1]CHEQUE-TRANSF ABRIL'!L13</f>
        <v>16660</v>
      </c>
      <c r="H14" s="15">
        <f t="shared" si="0"/>
        <v>39216600.32</v>
      </c>
    </row>
    <row r="15" spans="1:8" s="8" customFormat="1" ht="75" x14ac:dyDescent="0.2">
      <c r="A15" s="9"/>
      <c r="B15" s="10" t="str">
        <f>+'[1]CHEQUE-TRANSF ABRIL'!E14</f>
        <v>02/4/2025</v>
      </c>
      <c r="C15" s="11" t="str">
        <f>+'[1]CHEQUE-TRANSF ABRIL'!D14</f>
        <v>39315278157</v>
      </c>
      <c r="D15" s="12" t="str">
        <f>'[1]CHEQUE-TRANSF ABRIL'!C14</f>
        <v>FRANKLIN RODRIGUEZ TURBI</v>
      </c>
      <c r="E15" s="11" t="str">
        <f>'[1]CHEQUE-TRANSF ABRIL'!M14</f>
        <v>PAGO NOMINA BRIGADA MANTENIMIENTO INFRAESTRUCTURA AL SERVICIO DE ESTA REGIONAL VI DE SALUD EL VALLE, VER ANEXOS</v>
      </c>
      <c r="F15" s="13">
        <f>'[1]CHEQUE-TRANSF ABRIL'!F14</f>
        <v>0</v>
      </c>
      <c r="G15" s="14">
        <f>'[1]CHEQUE-TRANSF ABRIL'!L14</f>
        <v>14700</v>
      </c>
      <c r="H15" s="15">
        <f t="shared" si="0"/>
        <v>39201900.32</v>
      </c>
    </row>
    <row r="16" spans="1:8" s="8" customFormat="1" ht="75" x14ac:dyDescent="0.2">
      <c r="A16" s="9"/>
      <c r="B16" s="10" t="str">
        <f>+'[1]CHEQUE-TRANSF ABRIL'!E15</f>
        <v>02/4/2025</v>
      </c>
      <c r="C16" s="11" t="str">
        <f>+'[1]CHEQUE-TRANSF ABRIL'!D15</f>
        <v>39315398599</v>
      </c>
      <c r="D16" s="12" t="str">
        <f>'[1]CHEQUE-TRANSF ABRIL'!C15</f>
        <v>MELVIN VALENTIN RAMIREZ</v>
      </c>
      <c r="E16" s="11" t="str">
        <f>'[1]CHEQUE-TRANSF ABRIL'!M15</f>
        <v>PAGO NOMINA BRIGADA MANTENIMIENTO INFRAESTRUCTURA AL SERVICIO DE ESTA REGIONAL VI DE SALUD EL VALLE, VER ANEXOS</v>
      </c>
      <c r="F16" s="13">
        <f>'[1]CHEQUE-TRANSF ABRIL'!F15</f>
        <v>0</v>
      </c>
      <c r="G16" s="14">
        <f>'[1]CHEQUE-TRANSF ABRIL'!L15</f>
        <v>14700</v>
      </c>
      <c r="H16" s="15">
        <f t="shared" si="0"/>
        <v>39187200.32</v>
      </c>
    </row>
    <row r="17" spans="1:8" s="8" customFormat="1" ht="75" x14ac:dyDescent="0.2">
      <c r="A17" s="9"/>
      <c r="B17" s="10" t="str">
        <f>+'[1]CHEQUE-TRANSF ABRIL'!E16</f>
        <v>02/4/2025</v>
      </c>
      <c r="C17" s="11" t="str">
        <f>+'[1]CHEQUE-TRANSF ABRIL'!D16</f>
        <v>39315471416</v>
      </c>
      <c r="D17" s="12" t="str">
        <f>'[1]CHEQUE-TRANSF ABRIL'!C16</f>
        <v>EDWIN PIÑA</v>
      </c>
      <c r="E17" s="11" t="str">
        <f>'[1]CHEQUE-TRANSF ABRIL'!M16</f>
        <v>PAGO NOMINA BRIGADA MANTENIMIENTO INFRAESTRUCTURA AL SERVICIO DE ESTA REGIONAL VI DE SALUD EL VALLE, VER ANEXOS</v>
      </c>
      <c r="F17" s="13">
        <f>'[1]CHEQUE-TRANSF ABRIL'!F16</f>
        <v>0</v>
      </c>
      <c r="G17" s="14">
        <f>'[1]CHEQUE-TRANSF ABRIL'!L16</f>
        <v>14700</v>
      </c>
      <c r="H17" s="15">
        <f t="shared" si="0"/>
        <v>39172500.32</v>
      </c>
    </row>
    <row r="18" spans="1:8" s="8" customFormat="1" ht="45" x14ac:dyDescent="0.2">
      <c r="A18" s="9"/>
      <c r="B18" s="10" t="str">
        <f>+'[1]CHEQUE-TRANSF ABRIL'!E17</f>
        <v>02/4/2025</v>
      </c>
      <c r="C18" s="11" t="str">
        <f>+'[1]CHEQUE-TRANSF ABRIL'!D17</f>
        <v>201250069179753</v>
      </c>
      <c r="D18" s="12" t="str">
        <f>'[1]CHEQUE-TRANSF ABRIL'!C17</f>
        <v xml:space="preserve">REVELSO DE TRANSFERENCIA </v>
      </c>
      <c r="E18" s="11" t="str">
        <f>'[1]CHEQUE-TRANSF ABRIL'!M17</f>
        <v xml:space="preserve">REVELSO DE TRANSFERENCIA DEPOSITADA EN BANCO POPULAR POR ERROR </v>
      </c>
      <c r="F18" s="13">
        <f>'[1]CHEQUE-TRANSF ABRIL'!F17</f>
        <v>14700</v>
      </c>
      <c r="G18" s="14">
        <f>'[1]CHEQUE-TRANSF ABRIL'!L17</f>
        <v>0</v>
      </c>
      <c r="H18" s="15">
        <f t="shared" si="0"/>
        <v>39187200.32</v>
      </c>
    </row>
    <row r="19" spans="1:8" s="8" customFormat="1" ht="75" x14ac:dyDescent="0.2">
      <c r="A19" s="9"/>
      <c r="B19" s="10" t="str">
        <f>+'[1]CHEQUE-TRANSF ABRIL'!E18</f>
        <v>02/4/2025</v>
      </c>
      <c r="C19" s="11" t="str">
        <f>+'[1]CHEQUE-TRANSF ABRIL'!D18</f>
        <v>39315616808</v>
      </c>
      <c r="D19" s="12" t="str">
        <f>'[1]CHEQUE-TRANSF ABRIL'!C18</f>
        <v>STALIN UREÑA</v>
      </c>
      <c r="E19" s="11" t="str">
        <f>'[1]CHEQUE-TRANSF ABRIL'!M18</f>
        <v>PAGO NOMINA BRIGADA MANTENIMIENTO INFRAESTRUCTURA AL SERVICIO DE ESTA REGIONAL VI DE SALUD EL VALLE, VER ANEXOS</v>
      </c>
      <c r="F19" s="13">
        <f>'[1]CHEQUE-TRANSF ABRIL'!F18</f>
        <v>0</v>
      </c>
      <c r="G19" s="14">
        <f>'[1]CHEQUE-TRANSF ABRIL'!L18</f>
        <v>14700</v>
      </c>
      <c r="H19" s="15">
        <f t="shared" si="0"/>
        <v>39172500.32</v>
      </c>
    </row>
    <row r="20" spans="1:8" s="8" customFormat="1" ht="75" x14ac:dyDescent="0.2">
      <c r="A20" s="9"/>
      <c r="B20" s="10" t="str">
        <f>+'[1]CHEQUE-TRANSF ABRIL'!E19</f>
        <v>02/4/2025</v>
      </c>
      <c r="C20" s="11" t="str">
        <f>+'[1]CHEQUE-TRANSF ABRIL'!D19</f>
        <v>39315667465</v>
      </c>
      <c r="D20" s="12" t="str">
        <f>'[1]CHEQUE-TRANSF ABRIL'!C19</f>
        <v>SANDY DE LA CRUZ SANCHEZ</v>
      </c>
      <c r="E20" s="11" t="str">
        <f>'[1]CHEQUE-TRANSF ABRIL'!M19</f>
        <v>PAGO NOMINA BRIGADA MANTENIMIENTO INFRAESTRUCTURA AL SERVICIO DE ESTA REGIONAL VI DE SALUD EL VALLE, VER ANEXOS</v>
      </c>
      <c r="F20" s="13">
        <f>'[1]CHEQUE-TRANSF ABRIL'!F19</f>
        <v>0</v>
      </c>
      <c r="G20" s="14">
        <f>'[1]CHEQUE-TRANSF ABRIL'!L19</f>
        <v>14700</v>
      </c>
      <c r="H20" s="15">
        <f t="shared" si="0"/>
        <v>39157800.32</v>
      </c>
    </row>
    <row r="21" spans="1:8" s="8" customFormat="1" ht="75" x14ac:dyDescent="0.2">
      <c r="A21" s="9"/>
      <c r="B21" s="10" t="str">
        <f>+'[1]CHEQUE-TRANSF ABRIL'!E20</f>
        <v>02/4/2025</v>
      </c>
      <c r="C21" s="11" t="str">
        <f>+'[1]CHEQUE-TRANSF ABRIL'!D20</f>
        <v>39315722679</v>
      </c>
      <c r="D21" s="12" t="str">
        <f>'[1]CHEQUE-TRANSF ABRIL'!C20</f>
        <v>JESUS LARA HERRERRA</v>
      </c>
      <c r="E21" s="11" t="str">
        <f>'[1]CHEQUE-TRANSF ABRIL'!M20</f>
        <v>PAGO NOMINA BRIGADA MANTENIMIENTO INFRAESTRUCTURA AL SERVICIO DE ESTA REGIONAL VI DE SALUD EL VALLE, VER ANEXOS</v>
      </c>
      <c r="F21" s="13">
        <f>'[1]CHEQUE-TRANSF ABRIL'!F20</f>
        <v>0</v>
      </c>
      <c r="G21" s="14">
        <f>'[1]CHEQUE-TRANSF ABRIL'!L20</f>
        <v>9800</v>
      </c>
      <c r="H21" s="15">
        <f t="shared" si="0"/>
        <v>39148000.32</v>
      </c>
    </row>
    <row r="22" spans="1:8" s="8" customFormat="1" ht="75" x14ac:dyDescent="0.2">
      <c r="A22" s="9"/>
      <c r="B22" s="10" t="str">
        <f>+'[1]CHEQUE-TRANSF ABRIL'!E21</f>
        <v>02/4/2025</v>
      </c>
      <c r="C22" s="11" t="str">
        <f>+'[1]CHEQUE-TRANSF ABRIL'!D21</f>
        <v>39315762293</v>
      </c>
      <c r="D22" s="12" t="str">
        <f>'[1]CHEQUE-TRANSF ABRIL'!C21</f>
        <v>JUNIOR SUERO FIGUEREO</v>
      </c>
      <c r="E22" s="11" t="str">
        <f>'[1]CHEQUE-TRANSF ABRIL'!M21</f>
        <v>PAGO NOMINA BRIGADA MANTENIMIENTO INFRAESTRUCTURA AL SERVICIO DE ESTA REGIONAL VI DE SALUD EL VALLE, VER ANEXOS</v>
      </c>
      <c r="F22" s="13">
        <f>'[1]CHEQUE-TRANSF ABRIL'!F21</f>
        <v>0</v>
      </c>
      <c r="G22" s="14">
        <f>'[1]CHEQUE-TRANSF ABRIL'!L21</f>
        <v>16660</v>
      </c>
      <c r="H22" s="15">
        <f t="shared" si="0"/>
        <v>39131340.32</v>
      </c>
    </row>
    <row r="23" spans="1:8" s="8" customFormat="1" ht="135" x14ac:dyDescent="0.2">
      <c r="A23" s="9"/>
      <c r="B23" s="10" t="str">
        <f>+'[1]CHEQUE-TRANSF ABRIL'!E22</f>
        <v>02/4/2025</v>
      </c>
      <c r="C23" s="11" t="e">
        <f>+'[1]CHEQUE-TRANSF ABRIL'!#REF!</f>
        <v>#REF!</v>
      </c>
      <c r="D23" s="12" t="str">
        <f>'[1]CHEQUE-TRANSF ABRIL'!C22</f>
        <v>EMPRESAS MILTIN, SRL</v>
      </c>
      <c r="E23" s="11" t="str">
        <f>'[1]CHEQUE-TRANSF ABRIL'!M22</f>
        <v>PAGO FACTURA NO. B1500011197,ADQUISICION DE ARTICULOS DE REPUESTOS PARA USO EN LOS VEHICULOS DE LA REGIONAL DE SALUD EL VALLE, CAMIONETA MITSUBISHI AZUL, PLACA EX1274 Y EN MOTORES DE LA GERENCIA DE AREA. VER ANEXO.</v>
      </c>
      <c r="F23" s="13">
        <f>'[1]CHEQUE-TRANSF ABRIL'!F22</f>
        <v>0</v>
      </c>
      <c r="G23" s="14">
        <f>'[1]CHEQUE-TRANSF ABRIL'!L22</f>
        <v>42135.59</v>
      </c>
      <c r="H23" s="15">
        <f t="shared" si="0"/>
        <v>39089204.729999997</v>
      </c>
    </row>
    <row r="24" spans="1:8" s="8" customFormat="1" ht="75" x14ac:dyDescent="0.2">
      <c r="A24" s="9"/>
      <c r="B24" s="10" t="str">
        <f>+'[1]CHEQUE-TRANSF ABRIL'!E23</f>
        <v>02/4/2025</v>
      </c>
      <c r="C24" s="11" t="str">
        <f>+'[1]CHEQUE-TRANSF ABRIL'!D22</f>
        <v>39315876932</v>
      </c>
      <c r="D24" s="12" t="str">
        <f>'[1]CHEQUE-TRANSF ABRIL'!C23</f>
        <v>EMPRESAS MILTIN, SRL</v>
      </c>
      <c r="E24" s="11" t="str">
        <f>'[1]CHEQUE-TRANSF ABRIL'!M23</f>
        <v>PAGO FACTURA NO. B1500011198, ADQUISICION DE REPUESTOS, USO EN LAS UNIDADES DE TRANSPORTACION DEL SRS EL VALLE, VER ANEXOS.</v>
      </c>
      <c r="F24" s="13">
        <f>'[1]CHEQUE-TRANSF ABRIL'!F23</f>
        <v>0</v>
      </c>
      <c r="G24" s="14">
        <f>'[1]CHEQUE-TRANSF ABRIL'!L23</f>
        <v>114062.97</v>
      </c>
      <c r="H24" s="15">
        <f t="shared" si="0"/>
        <v>38975141.759999998</v>
      </c>
    </row>
    <row r="25" spans="1:8" s="8" customFormat="1" ht="75" x14ac:dyDescent="0.2">
      <c r="A25" s="9"/>
      <c r="B25" s="10" t="str">
        <f>+'[1]CHEQUE-TRANSF ABRIL'!E24</f>
        <v>02/4/2025</v>
      </c>
      <c r="C25" s="11" t="str">
        <f>+'[1]CHEQUE-TRANSF ABRIL'!D24</f>
        <v>39316802542</v>
      </c>
      <c r="D25" s="12" t="str">
        <f>'[1]CHEQUE-TRANSF ABRIL'!C24</f>
        <v>TESORERIA DE LA SEGURIDAD SOCIAL</v>
      </c>
      <c r="E25" s="11" t="str">
        <f>'[1]CHEQUE-TRANSF ABRIL'!M24</f>
        <v>PAGO SEGURO MEDICO A EMPLEADOS DE ESTA REGIONAL DE SALUD EL VALLE, MES DE MARZO 2025, VER DOCUMENTOS ANEXOS.</v>
      </c>
      <c r="F25" s="13">
        <f>'[1]CHEQUE-TRANSF ABRIL'!F24</f>
        <v>0</v>
      </c>
      <c r="G25" s="14">
        <f>'[1]CHEQUE-TRANSF ABRIL'!L24</f>
        <v>181870.86</v>
      </c>
      <c r="H25" s="15">
        <f t="shared" si="0"/>
        <v>38793270.899999999</v>
      </c>
    </row>
    <row r="26" spans="1:8" s="8" customFormat="1" ht="120" x14ac:dyDescent="0.2">
      <c r="A26" s="9"/>
      <c r="B26" s="10" t="str">
        <f>+'[1]CHEQUE-TRANSF ABRIL'!E25</f>
        <v>02/4/2025</v>
      </c>
      <c r="C26" s="11" t="str">
        <f>+'[1]CHEQUE-TRANSF ABRIL'!D25</f>
        <v>39317513066</v>
      </c>
      <c r="D26" s="12" t="str">
        <f>'[1]CHEQUE-TRANSF ABRIL'!C25</f>
        <v>MUEBLES OMAR</v>
      </c>
      <c r="E26" s="11" t="str">
        <f>'[1]CHEQUE-TRANSF ABRIL'!M25</f>
        <v>PAGO FACTURA NO. E450000000189, ADQUISICION DE 60 ESCRITORIOS CON GAVETA PARA USO EN LAS DIFERENTES DEPENDENCIAS DE LA REGIONAL DE SALUD EL VALLE, CORRESPONDIENTE AL ITEM 2. VER  DOCUMENTOS ANEXOS.</v>
      </c>
      <c r="F26" s="13">
        <f>'[1]CHEQUE-TRANSF ABRIL'!F25</f>
        <v>0</v>
      </c>
      <c r="G26" s="14">
        <f>'[1]CHEQUE-TRANSF ABRIL'!L25</f>
        <v>723634.2</v>
      </c>
      <c r="H26" s="15">
        <f t="shared" si="0"/>
        <v>38069636.699999996</v>
      </c>
    </row>
    <row r="27" spans="1:8" s="8" customFormat="1" ht="105" x14ac:dyDescent="0.2">
      <c r="A27" s="9"/>
      <c r="B27" s="10" t="str">
        <f>+'[1]CHEQUE-TRANSF ABRIL'!E26</f>
        <v>02/4/2025</v>
      </c>
      <c r="C27" s="11" t="str">
        <f>+'[1]CHEQUE-TRANSF ABRIL'!D26</f>
        <v>39317664146</v>
      </c>
      <c r="D27" s="12" t="str">
        <f>'[1]CHEQUE-TRANSF ABRIL'!C26</f>
        <v>TELELITE NETWWORKS, SRL</v>
      </c>
      <c r="E27" s="11" t="str">
        <f>'[1]CHEQUE-TRANSF ABRIL'!M26</f>
        <v>PAGO FACTURA NO. B1500000159, SERVICIO DE  INTERNET SATELITAL 150 MBPS, PARA LA GERENCIA DE AREA III ELIAS PIÑA CORRESPONDIENTE A ESTA REGIONAL VI DE SALUD EL VALLE, VER DOCUMENTACION ANEXA.</v>
      </c>
      <c r="F27" s="13">
        <f>'[1]CHEQUE-TRANSF ABRIL'!F26</f>
        <v>0</v>
      </c>
      <c r="G27" s="14">
        <f>'[1]CHEQUE-TRANSF ABRIL'!L26</f>
        <v>11808.5</v>
      </c>
      <c r="H27" s="15">
        <f t="shared" si="0"/>
        <v>38057828.199999996</v>
      </c>
    </row>
    <row r="28" spans="1:8" s="8" customFormat="1" ht="45" x14ac:dyDescent="0.2">
      <c r="A28" s="9"/>
      <c r="B28" s="10" t="str">
        <f>+'[1]CHEQUE-TRANSF ABRIL'!E27</f>
        <v>02/4/2025</v>
      </c>
      <c r="C28" s="11">
        <f>+'[1]CHEQUE-TRANSF ABRIL'!D27</f>
        <v>0</v>
      </c>
      <c r="D28" s="12" t="str">
        <f>'[1]CHEQUE-TRANSF ABRIL'!C27</f>
        <v xml:space="preserve">DEPOSITO </v>
      </c>
      <c r="E28" s="11" t="str">
        <f>'[1]CHEQUE-TRANSF ABRIL'!M27</f>
        <v>DEPOSITO DEL CENTRO DE DIAGNOSTICO CORRESPONDIENTE A MARZO 2025</v>
      </c>
      <c r="F28" s="13">
        <f>'[1]CHEQUE-TRANSF ABRIL'!F27</f>
        <v>20100</v>
      </c>
      <c r="G28" s="14">
        <f>'[1]CHEQUE-TRANSF ABRIL'!L27</f>
        <v>0</v>
      </c>
      <c r="H28" s="15">
        <f t="shared" si="0"/>
        <v>38077928.199999996</v>
      </c>
    </row>
    <row r="29" spans="1:8" s="8" customFormat="1" ht="15" x14ac:dyDescent="0.2">
      <c r="A29" s="9"/>
      <c r="B29" s="10" t="str">
        <f>+'[1]CHEQUE-TRANSF ABRIL'!E28</f>
        <v>02/4/2025</v>
      </c>
      <c r="C29" s="11" t="str">
        <f>+'[1]CHEQUE-TRANSF ABRIL'!D28</f>
        <v>27459</v>
      </c>
      <c r="D29" s="12" t="str">
        <f>'[1]CHEQUE-TRANSF ABRIL'!C28</f>
        <v>NULO</v>
      </c>
      <c r="E29" s="11" t="str">
        <f>'[1]CHEQUE-TRANSF ABRIL'!M28</f>
        <v>NULO</v>
      </c>
      <c r="F29" s="13">
        <f>'[1]CHEQUE-TRANSF ABRIL'!F28</f>
        <v>0</v>
      </c>
      <c r="G29" s="14">
        <f>'[1]CHEQUE-TRANSF ABRIL'!L28</f>
        <v>0</v>
      </c>
      <c r="H29" s="15">
        <f t="shared" si="0"/>
        <v>38077928.199999996</v>
      </c>
    </row>
    <row r="30" spans="1:8" s="8" customFormat="1" ht="15" x14ac:dyDescent="0.2">
      <c r="A30" s="9"/>
      <c r="B30" s="10" t="str">
        <f>+'[1]CHEQUE-TRANSF ABRIL'!E29</f>
        <v>02/4/2025</v>
      </c>
      <c r="C30" s="11" t="str">
        <f>+'[1]CHEQUE-TRANSF ABRIL'!D29</f>
        <v>27460</v>
      </c>
      <c r="D30" s="12" t="str">
        <f>'[1]CHEQUE-TRANSF ABRIL'!C29</f>
        <v>NULO</v>
      </c>
      <c r="E30" s="11" t="str">
        <f>'[1]CHEQUE-TRANSF ABRIL'!M29</f>
        <v>NULO</v>
      </c>
      <c r="F30" s="13">
        <f>'[1]CHEQUE-TRANSF ABRIL'!F29</f>
        <v>0</v>
      </c>
      <c r="G30" s="14">
        <f>'[1]CHEQUE-TRANSF ABRIL'!L29</f>
        <v>0</v>
      </c>
      <c r="H30" s="15">
        <f t="shared" si="0"/>
        <v>38077928.199999996</v>
      </c>
    </row>
    <row r="31" spans="1:8" s="8" customFormat="1" ht="15" x14ac:dyDescent="0.2">
      <c r="A31" s="9"/>
      <c r="B31" s="10" t="str">
        <f>+'[1]CHEQUE-TRANSF ABRIL'!E30</f>
        <v>02/4/2025</v>
      </c>
      <c r="C31" s="11" t="str">
        <f>+'[1]CHEQUE-TRANSF ABRIL'!D30</f>
        <v>27461</v>
      </c>
      <c r="D31" s="12" t="str">
        <f>'[1]CHEQUE-TRANSF ABRIL'!C30</f>
        <v>NULO</v>
      </c>
      <c r="E31" s="11" t="str">
        <f>'[1]CHEQUE-TRANSF ABRIL'!M30</f>
        <v>NULO</v>
      </c>
      <c r="F31" s="13">
        <f>'[1]CHEQUE-TRANSF ABRIL'!F30</f>
        <v>0</v>
      </c>
      <c r="G31" s="14">
        <f>'[1]CHEQUE-TRANSF ABRIL'!L30</f>
        <v>0</v>
      </c>
      <c r="H31" s="15">
        <f t="shared" si="0"/>
        <v>38077928.199999996</v>
      </c>
    </row>
    <row r="32" spans="1:8" s="8" customFormat="1" ht="45" x14ac:dyDescent="0.2">
      <c r="A32" s="9"/>
      <c r="B32" s="10" t="str">
        <f>+'[1]CHEQUE-TRANSF ABRIL'!E31</f>
        <v>02/4/2025</v>
      </c>
      <c r="C32" s="11" t="str">
        <f>+'[1]CHEQUE-TRANSF ABRIL'!D31</f>
        <v>27462</v>
      </c>
      <c r="D32" s="12" t="str">
        <f>'[1]CHEQUE-TRANSF ABRIL'!C31</f>
        <v>LEANDRO OLIVERO ENCARNACION</v>
      </c>
      <c r="E32" s="11" t="str">
        <f>'[1]CHEQUE-TRANSF ABRIL'!M31</f>
        <v>PAGO SERVICIO PRESTADO COMO OBRERO REALIZANDO TRABAJO DE LIMPIEZA, VER ANEXOS</v>
      </c>
      <c r="F32" s="13">
        <f>'[1]CHEQUE-TRANSF ABRIL'!F31</f>
        <v>0</v>
      </c>
      <c r="G32" s="14">
        <f>'[1]CHEQUE-TRANSF ABRIL'!L31</f>
        <v>3920</v>
      </c>
      <c r="H32" s="15">
        <f t="shared" si="0"/>
        <v>38074008.199999996</v>
      </c>
    </row>
    <row r="33" spans="1:8" s="8" customFormat="1" ht="15" x14ac:dyDescent="0.2">
      <c r="A33" s="9"/>
      <c r="B33" s="10" t="str">
        <f>+'[1]CHEQUE-TRANSF ABRIL'!E32</f>
        <v>02/4/2025</v>
      </c>
      <c r="C33" s="11" t="str">
        <f>+'[1]CHEQUE-TRANSF ABRIL'!D32</f>
        <v>27463</v>
      </c>
      <c r="D33" s="12" t="str">
        <f>'[1]CHEQUE-TRANSF ABRIL'!C32</f>
        <v>NULO</v>
      </c>
      <c r="E33" s="11" t="str">
        <f>'[1]CHEQUE-TRANSF ABRIL'!M32</f>
        <v>NULO</v>
      </c>
      <c r="F33" s="13">
        <f>'[1]CHEQUE-TRANSF ABRIL'!F32</f>
        <v>0</v>
      </c>
      <c r="G33" s="14">
        <f>'[1]CHEQUE-TRANSF ABRIL'!L32</f>
        <v>0</v>
      </c>
      <c r="H33" s="15">
        <f t="shared" si="0"/>
        <v>38074008.199999996</v>
      </c>
    </row>
    <row r="34" spans="1:8" s="8" customFormat="1" ht="90" x14ac:dyDescent="0.2">
      <c r="A34" s="9"/>
      <c r="B34" s="10" t="str">
        <f>+'[1]CHEQUE-TRANSF ABRIL'!E33</f>
        <v>02/4/2025</v>
      </c>
      <c r="C34" s="11" t="str">
        <f>+'[1]CHEQUE-TRANSF ABRIL'!D33</f>
        <v>27464</v>
      </c>
      <c r="D34" s="12" t="str">
        <f>'[1]CHEQUE-TRANSF ABRIL'!C33</f>
        <v>JESUS DEL CARMEN RODRIGUEZ</v>
      </c>
      <c r="E34" s="11" t="str">
        <f>'[1]CHEQUE-TRANSF ABRIL'!M33</f>
        <v>PAGO POR SERVICIO PRESTAO, COMO OBRERO REALIZANDO TRABAJO DE LIMPIEZA DE MALEZA Y ESCOMBRO EN EL CPN EL CACHEO DEL SRS EL VALLE MES FEBRERO 2025, VER ANEXO</v>
      </c>
      <c r="F34" s="13">
        <f>'[1]CHEQUE-TRANSF ABRIL'!F33</f>
        <v>0</v>
      </c>
      <c r="G34" s="14">
        <f>'[1]CHEQUE-TRANSF ABRIL'!L33</f>
        <v>1960</v>
      </c>
      <c r="H34" s="15">
        <f t="shared" si="0"/>
        <v>38072048.199999996</v>
      </c>
    </row>
    <row r="35" spans="1:8" s="8" customFormat="1" ht="105" x14ac:dyDescent="0.2">
      <c r="A35" s="9"/>
      <c r="B35" s="10" t="str">
        <f>+'[1]CHEQUE-TRANSF ABRIL'!E34</f>
        <v>02/4/2025</v>
      </c>
      <c r="C35" s="11" t="str">
        <f>+'[1]CHEQUE-TRANSF ABRIL'!D34</f>
        <v>27465</v>
      </c>
      <c r="D35" s="12" t="str">
        <f>'[1]CHEQUE-TRANSF ABRIL'!C34</f>
        <v>JONATHAN VALDEZ PEREZ</v>
      </c>
      <c r="E35" s="11" t="str">
        <f>'[1]CHEQUE-TRANSF ABRIL'!M34</f>
        <v>PAGO POR SERVICIO PRESTAO, COMO OBRERO REALIZANDO TRABAJO DE LIMPIEZA DE MALEZA Y ESCOMBRO EN EL CPN EL HOYO LAS MATAS DE FALFAN, DEL SRS EL VALLE MES FEBRERO 2025, VER ANEXO</v>
      </c>
      <c r="F35" s="13">
        <f>'[1]CHEQUE-TRANSF ABRIL'!F34</f>
        <v>0</v>
      </c>
      <c r="G35" s="14">
        <f>'[1]CHEQUE-TRANSF ABRIL'!L34</f>
        <v>1960</v>
      </c>
      <c r="H35" s="15">
        <f t="shared" si="0"/>
        <v>38070088.199999996</v>
      </c>
    </row>
    <row r="36" spans="1:8" s="8" customFormat="1" ht="105" x14ac:dyDescent="0.2">
      <c r="A36" s="9"/>
      <c r="B36" s="10" t="str">
        <f>+'[1]CHEQUE-TRANSF ABRIL'!E35</f>
        <v>02/4/2025</v>
      </c>
      <c r="C36" s="11" t="str">
        <f>+'[1]CHEQUE-TRANSF ABRIL'!D35</f>
        <v>27466</v>
      </c>
      <c r="D36" s="12" t="str">
        <f>'[1]CHEQUE-TRANSF ABRIL'!C35</f>
        <v xml:space="preserve">LUIS MARIA SUERO FAMILIA </v>
      </c>
      <c r="E36" s="11" t="str">
        <f>'[1]CHEQUE-TRANSF ABRIL'!M35</f>
        <v>PAGO POR SERVICIO PRESTAO, COMO OBRERO REALIZANDO TRABAJO DE LIMPIEZA DE MALEZA Y ESCOMBRO EN EL CPN POZO HONDO LAS MATAS DE FALFAN, DEL SRS EL VALLE MES FEBRERO 2025, VER ANEXO</v>
      </c>
      <c r="F36" s="13">
        <f>'[1]CHEQUE-TRANSF ABRIL'!F35</f>
        <v>0</v>
      </c>
      <c r="G36" s="14">
        <f>'[1]CHEQUE-TRANSF ABRIL'!L35</f>
        <v>1960</v>
      </c>
      <c r="H36" s="15">
        <f t="shared" si="0"/>
        <v>38068128.199999996</v>
      </c>
    </row>
    <row r="37" spans="1:8" s="8" customFormat="1" ht="90" x14ac:dyDescent="0.2">
      <c r="A37" s="9"/>
      <c r="B37" s="10" t="str">
        <f>+'[1]CHEQUE-TRANSF ABRIL'!E36</f>
        <v>02/4/2025</v>
      </c>
      <c r="C37" s="11" t="str">
        <f>+'[1]CHEQUE-TRANSF ABRIL'!D36</f>
        <v>27467</v>
      </c>
      <c r="D37" s="12" t="str">
        <f>'[1]CHEQUE-TRANSF ABRIL'!C36</f>
        <v>RAMON DE LOS SANTOS DE LOS SANTOS</v>
      </c>
      <c r="E37" s="11" t="str">
        <f>'[1]CHEQUE-TRANSF ABRIL'!M36</f>
        <v>PAGO POR SERVICIO PRESTAO, COMO OBRERO REALIZANDO TRABAJO DE LIMPIEZA DE MALEZA Y ESCOMBRO EN EL CPN SABANETA, DEL SRS EL VALLE MES FEBRERO 2025, VER ANEXO</v>
      </c>
      <c r="F37" s="13">
        <f>'[1]CHEQUE-TRANSF ABRIL'!F36</f>
        <v>0</v>
      </c>
      <c r="G37" s="14">
        <f>'[1]CHEQUE-TRANSF ABRIL'!L36</f>
        <v>1960</v>
      </c>
      <c r="H37" s="15">
        <f t="shared" si="0"/>
        <v>38066168.199999996</v>
      </c>
    </row>
    <row r="38" spans="1:8" s="8" customFormat="1" ht="75" x14ac:dyDescent="0.2">
      <c r="A38" s="9"/>
      <c r="B38" s="10" t="str">
        <f>+'[1]CHEQUE-TRANSF ABRIL'!E37</f>
        <v>03/4/2025</v>
      </c>
      <c r="C38" s="11" t="str">
        <f>+'[1]CHEQUE-TRANSF ABRIL'!D37</f>
        <v>39323105166</v>
      </c>
      <c r="D38" s="12" t="str">
        <f>'[1]CHEQUE-TRANSF ABRIL'!C37</f>
        <v>COMPAÑÍA DE TRANSPORTE  YAHWEH,SRL</v>
      </c>
      <c r="E38" s="11" t="str">
        <f>'[1]CHEQUE-TRANSF ABRIL'!M37</f>
        <v>PAGO FACTURA NO. B1500000037 POR SERVICIO DE VERJA PERALTA AZUA PARA TRANSPORTAR MOBILIARIOS Y EQUIPOS AL ALMACEN REGIONAL, VER ANEXOS</v>
      </c>
      <c r="F38" s="13">
        <f>'[1]CHEQUE-TRANSF ABRIL'!F37</f>
        <v>0</v>
      </c>
      <c r="G38" s="14">
        <f>'[1]CHEQUE-TRANSF ABRIL'!L37</f>
        <v>14400</v>
      </c>
      <c r="H38" s="15">
        <f t="shared" si="0"/>
        <v>38051768.199999996</v>
      </c>
    </row>
    <row r="39" spans="1:8" s="8" customFormat="1" ht="75" x14ac:dyDescent="0.2">
      <c r="A39" s="9"/>
      <c r="B39" s="10" t="str">
        <f>+'[1]CHEQUE-TRANSF ABRIL'!E38</f>
        <v>03/4/2025</v>
      </c>
      <c r="C39" s="11" t="str">
        <f>+'[1]CHEQUE-TRANSF ABRIL'!D38</f>
        <v>39325026367</v>
      </c>
      <c r="D39" s="12" t="str">
        <f>'[1]CHEQUE-TRANSF ABRIL'!C38</f>
        <v>MELVIN VALENTIN RAMIREZ</v>
      </c>
      <c r="E39" s="11" t="str">
        <f>'[1]CHEQUE-TRANSF ABRIL'!M38</f>
        <v>PAGO NOMINA BRIGADA MANTENIMIENTO INFRAESTRUCTURA AL SERVICIO DE ESTA REGIONAL VI DE SALUD EL VALLE, VER ANEXOS</v>
      </c>
      <c r="F39" s="13">
        <f>'[1]CHEQUE-TRANSF ABRIL'!F38</f>
        <v>0</v>
      </c>
      <c r="G39" s="14">
        <f>'[1]CHEQUE-TRANSF ABRIL'!L38</f>
        <v>14700</v>
      </c>
      <c r="H39" s="15">
        <f t="shared" si="0"/>
        <v>38037068.199999996</v>
      </c>
    </row>
    <row r="40" spans="1:8" s="8" customFormat="1" ht="90" x14ac:dyDescent="0.2">
      <c r="A40" s="9"/>
      <c r="B40" s="10" t="str">
        <f>+'[1]CHEQUE-TRANSF ABRIL'!E39</f>
        <v>03/4/2025</v>
      </c>
      <c r="C40" s="11" t="str">
        <f>+'[1]CHEQUE-TRANSF ABRIL'!D39</f>
        <v>39325114399</v>
      </c>
      <c r="D40" s="12" t="str">
        <f>'[1]CHEQUE-TRANSF ABRIL'!C39</f>
        <v>VIOLA REYES COMERCIAL SRL</v>
      </c>
      <c r="E40" s="11" t="str">
        <f>'[1]CHEQUE-TRANSF ABRIL'!M39</f>
        <v>PAGO FACTURA NO. B1500000807, ADQUISICION DE PINTURAS PARA USO EN LAS DIFERENTES DEPENDENCIAS CPN Y CENTROS DIAGNOSTICOS DE LA REGIONAL DE SALUD EL VALLE.</v>
      </c>
      <c r="F40" s="13">
        <f>'[1]CHEQUE-TRANSF ABRIL'!F39</f>
        <v>0</v>
      </c>
      <c r="G40" s="14">
        <f>'[1]CHEQUE-TRANSF ABRIL'!L39</f>
        <v>669709.81999999995</v>
      </c>
      <c r="H40" s="15">
        <f t="shared" si="0"/>
        <v>37367358.379999995</v>
      </c>
    </row>
    <row r="41" spans="1:8" s="8" customFormat="1" ht="90" x14ac:dyDescent="0.2">
      <c r="A41" s="9"/>
      <c r="B41" s="10" t="str">
        <f>+'[1]CHEQUE-TRANSF ABRIL'!E40</f>
        <v>03/4/2025</v>
      </c>
      <c r="C41" s="11" t="str">
        <f>+'[1]CHEQUE-TRANSF ABRIL'!D40</f>
        <v>39325888418</v>
      </c>
      <c r="D41" s="12" t="str">
        <f>'[1]CHEQUE-TRANSF ABRIL'!C40</f>
        <v>JULIAN GAVINO GERALDO</v>
      </c>
      <c r="E41" s="11" t="str">
        <f>'[1]CHEQUE-TRANSF ABRIL'!M40</f>
        <v>PAGO DOS DEPOSITO AQUILER CASA CPN TABARA ABAJO SEGÚN CONTRATO, CON UNA DURACION DEL 14 DE MARZO AL 14 DE SEPTIEMBRE 2025, VER DOCUMENTACION ANEXA.</v>
      </c>
      <c r="F41" s="13">
        <f>'[1]CHEQUE-TRANSF ABRIL'!F40</f>
        <v>0</v>
      </c>
      <c r="G41" s="14">
        <f>'[1]CHEQUE-TRANSF ABRIL'!L40</f>
        <v>26680</v>
      </c>
      <c r="H41" s="15">
        <f t="shared" si="0"/>
        <v>37340678.379999995</v>
      </c>
    </row>
    <row r="42" spans="1:8" s="8" customFormat="1" ht="75" x14ac:dyDescent="0.2">
      <c r="A42" s="9"/>
      <c r="B42" s="10" t="str">
        <f>+'[1]CHEQUE-TRANSF ABRIL'!E41</f>
        <v>04/4/2025</v>
      </c>
      <c r="C42" s="11" t="str">
        <f>+'[1]CHEQUE-TRANSF ABRIL'!D41</f>
        <v>39333189259</v>
      </c>
      <c r="D42" s="12" t="str">
        <f>'[1]CHEQUE-TRANSF ABRIL'!C41</f>
        <v>BONANZA DOMINICANA SA</v>
      </c>
      <c r="E42" s="11" t="str">
        <f>'[1]CHEQUE-TRANSF ABRIL'!M41</f>
        <v>PAGO FACTURA E450000000466, MANTENIMIENTO DE VEHICULO MITSUBISHI L200, PLACA 482063, CHASIS MMBJLKL1ORH007159 DEL SRS EL VALLE. VER ANEXO</v>
      </c>
      <c r="F42" s="13">
        <f>'[1]CHEQUE-TRANSF ABRIL'!F41</f>
        <v>0</v>
      </c>
      <c r="G42" s="14">
        <f>'[1]CHEQUE-TRANSF ABRIL'!L41</f>
        <v>24336.21</v>
      </c>
      <c r="H42" s="15">
        <f t="shared" si="0"/>
        <v>37316342.169999994</v>
      </c>
    </row>
    <row r="43" spans="1:8" s="8" customFormat="1" ht="150" x14ac:dyDescent="0.2">
      <c r="A43" s="9"/>
      <c r="B43" s="10" t="str">
        <f>+'[1]CHEQUE-TRANSF ABRIL'!E42</f>
        <v>04/4/2025</v>
      </c>
      <c r="C43" s="11" t="str">
        <f>+'[1]CHEQUE-TRANSF ABRIL'!D42</f>
        <v>39333760253</v>
      </c>
      <c r="D43" s="12" t="str">
        <f>'[1]CHEQUE-TRANSF ABRIL'!C42</f>
        <v>JOSE ENRIQUE VICIOSO</v>
      </c>
      <c r="E43" s="11" t="str">
        <f>'[1]CHEQUE-TRANSF ABRIL'!M42</f>
        <v>PAGO SERVICIO DE TRANSPORTE DE ACARREO EQUIPOS, MOBILIARIOS Y MATERIALES DE CONTRUCCION EN CPN,PEDRO CORTO, LA CHARCA, YABONICO, LOS NEGROS, CENRTRO DE DIAGNOSTICO , DE AZUA, DESDE LOS ALMACENES Y VOTE DE ESCOMBRODE CARDON EN EL MES DE MARZO 2025</v>
      </c>
      <c r="F43" s="13">
        <f>'[1]CHEQUE-TRANSF ABRIL'!F42</f>
        <v>0</v>
      </c>
      <c r="G43" s="14">
        <f>'[1]CHEQUE-TRANSF ABRIL'!L42</f>
        <v>9800</v>
      </c>
      <c r="H43" s="15">
        <f t="shared" si="0"/>
        <v>37306542.169999994</v>
      </c>
    </row>
    <row r="44" spans="1:8" s="8" customFormat="1" ht="90" x14ac:dyDescent="0.2">
      <c r="A44" s="9"/>
      <c r="B44" s="10" t="str">
        <f>+'[1]CHEQUE-TRANSF ABRIL'!E43</f>
        <v>04/4/2025</v>
      </c>
      <c r="C44" s="11" t="str">
        <f>+'[1]CHEQUE-TRANSF ABRIL'!D43</f>
        <v>39333813853</v>
      </c>
      <c r="D44" s="12" t="str">
        <f>'[1]CHEQUE-TRANSF ABRIL'!C43</f>
        <v>ALEJANDRO PEREZ MONTERO</v>
      </c>
      <c r="E44" s="11" t="str">
        <f>'[1]CHEQUE-TRANSF ABRIL'!M43</f>
        <v>PAGO SERVICIO PRESTADO COMO SERENO UNAP VILLA FLORES EN LA INSTALACION VIEJA PARA REMOZAMIENTO, EN FECHA DEL 24/2/2025 AL 24/3/2025, VER ANEXOS.</v>
      </c>
      <c r="F44" s="13">
        <f>'[1]CHEQUE-TRANSF ABRIL'!F43</f>
        <v>0</v>
      </c>
      <c r="G44" s="14">
        <f>'[1]CHEQUE-TRANSF ABRIL'!L43</f>
        <v>6860</v>
      </c>
      <c r="H44" s="15">
        <f t="shared" si="0"/>
        <v>37299682.169999994</v>
      </c>
    </row>
    <row r="45" spans="1:8" s="8" customFormat="1" ht="90" x14ac:dyDescent="0.2">
      <c r="A45" s="9"/>
      <c r="B45" s="10" t="str">
        <f>+'[1]CHEQUE-TRANSF ABRIL'!E44</f>
        <v>07/4/2025</v>
      </c>
      <c r="C45" s="11" t="str">
        <f>+'[1]CHEQUE-TRANSF ABRIL'!D44</f>
        <v>39353285704</v>
      </c>
      <c r="D45" s="12" t="str">
        <f>'[1]CHEQUE-TRANSF ABRIL'!C44</f>
        <v>ANNEUDO VELOZ SANTA</v>
      </c>
      <c r="E45" s="11" t="str">
        <f>'[1]CHEQUE-TRANSF ABRIL'!M44</f>
        <v>PAGO POR SERVICIO AYUDANTE DE CARGA, REALIZANDO TRABAJOS DE MOBILIZACION MOBILIARIOS,  EQUIPOS Y ELECTRODOMESTICO  DELALMACEN A DISTINTOS CPN DEL SRS EVMES DE MARZO 2025.</v>
      </c>
      <c r="F45" s="13">
        <f>'[1]CHEQUE-TRANSF ABRIL'!F44</f>
        <v>0</v>
      </c>
      <c r="G45" s="14">
        <f>'[1]CHEQUE-TRANSF ABRIL'!L44</f>
        <v>6860</v>
      </c>
      <c r="H45" s="15">
        <f t="shared" si="0"/>
        <v>37292822.169999994</v>
      </c>
    </row>
    <row r="46" spans="1:8" s="8" customFormat="1" ht="90" x14ac:dyDescent="0.2">
      <c r="A46" s="9"/>
      <c r="B46" s="10" t="str">
        <f>+'[1]CHEQUE-TRANSF ABRIL'!E45</f>
        <v>07/4/2025</v>
      </c>
      <c r="C46" s="11" t="str">
        <f>+'[1]CHEQUE-TRANSF ABRIL'!D45</f>
        <v>39353688468</v>
      </c>
      <c r="D46" s="12" t="str">
        <f>'[1]CHEQUE-TRANSF ABRIL'!C45</f>
        <v>LUIS ANTONIO CARO</v>
      </c>
      <c r="E46" s="11" t="str">
        <f>'[1]CHEQUE-TRANSF ABRIL'!M45</f>
        <v>PAGO POR SERVICIO AYUDANTE DE CARGA, REALIZANDO TRABAJOS DE MOBILIZACION MOBILIARIOS,  EQUIPOS Y ELECTRODOMESTICO  DELALMACEN A DISTINTOS CPN DEL SRS EVMES DE MARZO 2025.</v>
      </c>
      <c r="F46" s="13">
        <f>'[1]CHEQUE-TRANSF ABRIL'!F45</f>
        <v>0</v>
      </c>
      <c r="G46" s="14">
        <f>'[1]CHEQUE-TRANSF ABRIL'!L45</f>
        <v>6860</v>
      </c>
      <c r="H46" s="15">
        <f t="shared" si="0"/>
        <v>37285962.169999994</v>
      </c>
    </row>
    <row r="47" spans="1:8" s="8" customFormat="1" ht="150" x14ac:dyDescent="0.2">
      <c r="A47" s="9"/>
      <c r="B47" s="10" t="str">
        <f>+'[1]CHEQUE-TRANSF ABRIL'!E46</f>
        <v>07/4/2025</v>
      </c>
      <c r="C47" s="11" t="str">
        <f>+'[1]CHEQUE-TRANSF ABRIL'!D46</f>
        <v>39353855045</v>
      </c>
      <c r="D47" s="12" t="str">
        <f>'[1]CHEQUE-TRANSF ABRIL'!C46</f>
        <v>DANILO MESA RODRIGUEZ</v>
      </c>
      <c r="E47" s="11" t="str">
        <f>'[1]CHEQUE-TRANSF ABRIL'!M46</f>
        <v>PAGO SERVICIO PRESTADO ELECTRICISTA ,CHEQUEO ALTERNADOR, CAMBIO DE OPLEA, BOCINA , DIAGONSTICO COMPUTARIZADO CAMIONETA CHEVROLET PLACA L397136 FICHA NO. 003 Y REPARACION DEL SISTEMA ELECTRICO CAMIONETA HILUX PLACA EL055512. VER ANEXO</v>
      </c>
      <c r="F47" s="13">
        <f>'[1]CHEQUE-TRANSF ABRIL'!F46</f>
        <v>0</v>
      </c>
      <c r="G47" s="14">
        <f>'[1]CHEQUE-TRANSF ABRIL'!L46</f>
        <v>8526</v>
      </c>
      <c r="H47" s="15">
        <f t="shared" si="0"/>
        <v>37277436.169999994</v>
      </c>
    </row>
    <row r="48" spans="1:8" s="8" customFormat="1" ht="30" x14ac:dyDescent="0.2">
      <c r="A48" s="9"/>
      <c r="B48" s="10" t="str">
        <f>+'[1]CHEQUE-TRANSF ABRIL'!E47</f>
        <v>07/4/2025</v>
      </c>
      <c r="C48" s="11" t="str">
        <f>+'[1]CHEQUE-TRANSF ABRIL'!D47</f>
        <v>39354701501</v>
      </c>
      <c r="D48" s="12" t="str">
        <f>'[1]CHEQUE-TRANSF ABRIL'!C47</f>
        <v>EDESUR</v>
      </c>
      <c r="E48" s="11" t="str">
        <f>'[1]CHEQUE-TRANSF ABRIL'!M47</f>
        <v>PAGO SERVICIO ENERGETICO GERENCIA DE AREA II SAN JUAN</v>
      </c>
      <c r="F48" s="13">
        <f>'[1]CHEQUE-TRANSF ABRIL'!F47</f>
        <v>0</v>
      </c>
      <c r="G48" s="14">
        <f>'[1]CHEQUE-TRANSF ABRIL'!L47</f>
        <v>36013.919999999998</v>
      </c>
      <c r="H48" s="15">
        <f t="shared" si="0"/>
        <v>37241422.249999993</v>
      </c>
    </row>
    <row r="49" spans="1:8" s="8" customFormat="1" ht="30" x14ac:dyDescent="0.2">
      <c r="A49" s="9"/>
      <c r="B49" s="10" t="str">
        <f>+'[1]CHEQUE-TRANSF ABRIL'!E48</f>
        <v>07/4/2025</v>
      </c>
      <c r="C49" s="11" t="str">
        <f>+'[1]CHEQUE-TRANSF ABRIL'!D48</f>
        <v>39354768020</v>
      </c>
      <c r="D49" s="12" t="str">
        <f>'[1]CHEQUE-TRANSF ABRIL'!C48</f>
        <v>EDESUR</v>
      </c>
      <c r="E49" s="11" t="str">
        <f>'[1]CHEQUE-TRANSF ABRIL'!M48</f>
        <v xml:space="preserve">PAGO SERVICIO ENERGETICO UNAP LOS CARTONES </v>
      </c>
      <c r="F49" s="13">
        <f>'[1]CHEQUE-TRANSF ABRIL'!F48</f>
        <v>0</v>
      </c>
      <c r="G49" s="14">
        <f>'[1]CHEQUE-TRANSF ABRIL'!L48</f>
        <v>417.2</v>
      </c>
      <c r="H49" s="15">
        <f t="shared" si="0"/>
        <v>37241005.04999999</v>
      </c>
    </row>
    <row r="50" spans="1:8" s="8" customFormat="1" ht="30" x14ac:dyDescent="0.2">
      <c r="A50" s="9"/>
      <c r="B50" s="10" t="str">
        <f>+'[1]CHEQUE-TRANSF ABRIL'!E49</f>
        <v>07/4/2025</v>
      </c>
      <c r="C50" s="11" t="str">
        <f>+'[1]CHEQUE-TRANSF ABRIL'!D49</f>
        <v>39354803338</v>
      </c>
      <c r="D50" s="12" t="str">
        <f>'[1]CHEQUE-TRANSF ABRIL'!C49</f>
        <v>EDESUR</v>
      </c>
      <c r="E50" s="11" t="str">
        <f>'[1]CHEQUE-TRANSF ABRIL'!M49</f>
        <v xml:space="preserve">PAGO SERVICIO ENERGETICO UNAP SANTA ANA </v>
      </c>
      <c r="F50" s="13">
        <f>'[1]CHEQUE-TRANSF ABRIL'!F49</f>
        <v>0</v>
      </c>
      <c r="G50" s="14">
        <f>'[1]CHEQUE-TRANSF ABRIL'!L49</f>
        <v>740.98</v>
      </c>
      <c r="H50" s="15">
        <f t="shared" si="0"/>
        <v>37240264.069999993</v>
      </c>
    </row>
    <row r="51" spans="1:8" s="8" customFormat="1" ht="30" x14ac:dyDescent="0.2">
      <c r="A51" s="9"/>
      <c r="B51" s="10" t="str">
        <f>+'[1]CHEQUE-TRANSF ABRIL'!E50</f>
        <v>07/4/2025</v>
      </c>
      <c r="C51" s="11" t="str">
        <f>+'[1]CHEQUE-TRANSF ABRIL'!D50</f>
        <v>39354854342</v>
      </c>
      <c r="D51" s="12" t="str">
        <f>'[1]CHEQUE-TRANSF ABRIL'!C50</f>
        <v>EDESUR</v>
      </c>
      <c r="E51" s="11" t="str">
        <f>'[1]CHEQUE-TRANSF ABRIL'!M50</f>
        <v>PAGO SERVICIO ENERGETICO UNAP  EL JOVITO .</v>
      </c>
      <c r="F51" s="13">
        <f>'[1]CHEQUE-TRANSF ABRIL'!F50</f>
        <v>0</v>
      </c>
      <c r="G51" s="14">
        <f>'[1]CHEQUE-TRANSF ABRIL'!L50</f>
        <v>253.85</v>
      </c>
      <c r="H51" s="15">
        <f t="shared" si="0"/>
        <v>37240010.219999991</v>
      </c>
    </row>
    <row r="52" spans="1:8" s="8" customFormat="1" ht="30" x14ac:dyDescent="0.2">
      <c r="A52" s="9"/>
      <c r="B52" s="10" t="str">
        <f>+'[1]CHEQUE-TRANSF ABRIL'!E51</f>
        <v>07/4/2025</v>
      </c>
      <c r="C52" s="11" t="str">
        <f>+'[1]CHEQUE-TRANSF ABRIL'!D51</f>
        <v>39354928365</v>
      </c>
      <c r="D52" s="12" t="str">
        <f>'[1]CHEQUE-TRANSF ABRIL'!C51</f>
        <v>EDESUR</v>
      </c>
      <c r="E52" s="11" t="str">
        <f>'[1]CHEQUE-TRANSF ABRIL'!M51</f>
        <v xml:space="preserve">PAGO SERVICIO ENERGETICO UNAP MIRADOR NORTE </v>
      </c>
      <c r="F52" s="13">
        <f>'[1]CHEQUE-TRANSF ABRIL'!F51</f>
        <v>0</v>
      </c>
      <c r="G52" s="14">
        <f>'[1]CHEQUE-TRANSF ABRIL'!L51</f>
        <v>3542.66</v>
      </c>
      <c r="H52" s="15">
        <f t="shared" si="0"/>
        <v>37236467.559999995</v>
      </c>
    </row>
    <row r="53" spans="1:8" s="8" customFormat="1" ht="30" x14ac:dyDescent="0.2">
      <c r="A53" s="9"/>
      <c r="B53" s="10" t="str">
        <f>+'[1]CHEQUE-TRANSF ABRIL'!E52</f>
        <v>07/4/2025</v>
      </c>
      <c r="C53" s="11" t="str">
        <f>+'[1]CHEQUE-TRANSF ABRIL'!D52</f>
        <v>39354961829</v>
      </c>
      <c r="D53" s="12" t="str">
        <f>'[1]CHEQUE-TRANSF ABRIL'!C52</f>
        <v>EDESUR</v>
      </c>
      <c r="E53" s="11" t="str">
        <f>'[1]CHEQUE-TRANSF ABRIL'!M52</f>
        <v xml:space="preserve">PAGO SERVICIO ENERGETICO UNAP LA CUCHILLA </v>
      </c>
      <c r="F53" s="13">
        <f>'[1]CHEQUE-TRANSF ABRIL'!F52</f>
        <v>0</v>
      </c>
      <c r="G53" s="14">
        <f>'[1]CHEQUE-TRANSF ABRIL'!L52</f>
        <v>4285.7700000000004</v>
      </c>
      <c r="H53" s="15">
        <f t="shared" si="0"/>
        <v>37232181.789999992</v>
      </c>
    </row>
    <row r="54" spans="1:8" s="8" customFormat="1" ht="15" x14ac:dyDescent="0.2">
      <c r="A54" s="9"/>
      <c r="B54" s="10" t="str">
        <f>+'[1]CHEQUE-TRANSF ABRIL'!E53</f>
        <v>07/4/2025</v>
      </c>
      <c r="C54" s="11" t="str">
        <f>+'[1]CHEQUE-TRANSF ABRIL'!D53</f>
        <v>393555007520</v>
      </c>
      <c r="D54" s="12" t="str">
        <f>'[1]CHEQUE-TRANSF ABRIL'!C53</f>
        <v>EDESUR</v>
      </c>
      <c r="E54" s="11" t="str">
        <f>'[1]CHEQUE-TRANSF ABRIL'!M53</f>
        <v xml:space="preserve">PAGO SERVICIO ENERGETICO UNAP  </v>
      </c>
      <c r="F54" s="13">
        <f>'[1]CHEQUE-TRANSF ABRIL'!F53</f>
        <v>0</v>
      </c>
      <c r="G54" s="14">
        <f>'[1]CHEQUE-TRANSF ABRIL'!L53</f>
        <v>1187.3399999999999</v>
      </c>
      <c r="H54" s="15">
        <f t="shared" si="0"/>
        <v>37230994.449999988</v>
      </c>
    </row>
    <row r="55" spans="1:8" s="8" customFormat="1" ht="30" x14ac:dyDescent="0.2">
      <c r="A55" s="9"/>
      <c r="B55" s="10" t="str">
        <f>+'[1]CHEQUE-TRANSF ABRIL'!E54</f>
        <v>07/4/2025</v>
      </c>
      <c r="C55" s="11" t="str">
        <f>+'[1]CHEQUE-TRANSF ABRIL'!D54</f>
        <v>39355474318</v>
      </c>
      <c r="D55" s="12" t="str">
        <f>'[1]CHEQUE-TRANSF ABRIL'!C54</f>
        <v>EDESUR</v>
      </c>
      <c r="E55" s="11" t="str">
        <f>'[1]CHEQUE-TRANSF ABRIL'!M54</f>
        <v>PAGO SERVICIO ENERGETICO UNAP LAS YAYAS VIAJAMA.</v>
      </c>
      <c r="F55" s="13">
        <f>'[1]CHEQUE-TRANSF ABRIL'!F54</f>
        <v>0</v>
      </c>
      <c r="G55" s="14">
        <f>'[1]CHEQUE-TRANSF ABRIL'!L54</f>
        <v>163.1</v>
      </c>
      <c r="H55" s="15">
        <f t="shared" si="0"/>
        <v>37230831.349999987</v>
      </c>
    </row>
    <row r="56" spans="1:8" s="8" customFormat="1" ht="30" x14ac:dyDescent="0.2">
      <c r="A56" s="9"/>
      <c r="B56" s="10" t="str">
        <f>+'[1]CHEQUE-TRANSF ABRIL'!E55</f>
        <v>07/4/2025</v>
      </c>
      <c r="C56" s="11" t="str">
        <f>+'[1]CHEQUE-TRANSF ABRIL'!D55</f>
        <v>39355541545</v>
      </c>
      <c r="D56" s="12" t="str">
        <f>'[1]CHEQUE-TRANSF ABRIL'!C55</f>
        <v>EDESUR</v>
      </c>
      <c r="E56" s="11" t="str">
        <f>'[1]CHEQUE-TRANSF ABRIL'!M55</f>
        <v xml:space="preserve">PAGO SERVICIO ENERGETICO ALMACEN DE MEDICAMENTOS. </v>
      </c>
      <c r="F56" s="13">
        <f>'[1]CHEQUE-TRANSF ABRIL'!F55</f>
        <v>0</v>
      </c>
      <c r="G56" s="14">
        <f>'[1]CHEQUE-TRANSF ABRIL'!L55</f>
        <v>12550.24</v>
      </c>
      <c r="H56" s="15">
        <f t="shared" si="0"/>
        <v>37218281.109999985</v>
      </c>
    </row>
    <row r="57" spans="1:8" s="8" customFormat="1" ht="135" x14ac:dyDescent="0.2">
      <c r="A57" s="9"/>
      <c r="B57" s="10" t="str">
        <f>+'[1]CHEQUE-TRANSF ABRIL'!E56</f>
        <v>07/4/2025</v>
      </c>
      <c r="C57" s="11" t="str">
        <f>+'[1]CHEQUE-TRANSF ABRIL'!D56</f>
        <v>3935565874</v>
      </c>
      <c r="D57" s="12" t="str">
        <f>'[1]CHEQUE-TRANSF ABRIL'!C56</f>
        <v>MICHAEL TAPIA OVIEDO</v>
      </c>
      <c r="E57" s="11" t="str">
        <f>'[1]CHEQUE-TRANSF ABRIL'!M56</f>
        <v>PAGO FACTURA NO. B1500000003, SERVICIO DE MANTANIMIENTO Y REPARACION DE AIRES ACONDICIONADOS PARA DISTINTOS CPN, CCDX, GERENCIA DE AREAS Y OFICINAS, LOS COPEYES, SAN FRANCISCO, GUANITO Y BANICA DE LA REGIONAL DE SALUD EL VALLE. VER ANEXOS</v>
      </c>
      <c r="F57" s="13">
        <f>'[1]CHEQUE-TRANSF ABRIL'!F56</f>
        <v>0</v>
      </c>
      <c r="G57" s="14">
        <f>'[1]CHEQUE-TRANSF ABRIL'!L56</f>
        <v>51980</v>
      </c>
      <c r="H57" s="15">
        <f t="shared" si="0"/>
        <v>37166301.109999985</v>
      </c>
    </row>
    <row r="58" spans="1:8" s="8" customFormat="1" ht="90" x14ac:dyDescent="0.2">
      <c r="A58" s="9"/>
      <c r="B58" s="10" t="str">
        <f>+'[1]CHEQUE-TRANSF ABRIL'!E57</f>
        <v>07/4/2025</v>
      </c>
      <c r="C58" s="11" t="str">
        <f>+'[1]CHEQUE-TRANSF ABRIL'!D57</f>
        <v>27468</v>
      </c>
      <c r="D58" s="12" t="str">
        <f>'[1]CHEQUE-TRANSF ABRIL'!C57</f>
        <v xml:space="preserve">FELX GOMERA FAMILIA </v>
      </c>
      <c r="E58" s="11" t="str">
        <f>'[1]CHEQUE-TRANSF ABRIL'!M57</f>
        <v>PAGO POR SERVICIO PRESTAO, COMO OBRERO REALIZANDO TRABAJO DE LIMPIEZA DE MALEZA Y ESCOMBRO EN EL CPN HATO DEL PADRE DEL SRS EL VALLE MES FEBRERO 2025, VER ANEXO</v>
      </c>
      <c r="F58" s="13">
        <f>'[1]CHEQUE-TRANSF ABRIL'!F57</f>
        <v>0</v>
      </c>
      <c r="G58" s="14">
        <f>'[1]CHEQUE-TRANSF ABRIL'!L57</f>
        <v>1960</v>
      </c>
      <c r="H58" s="15">
        <f t="shared" si="0"/>
        <v>37164341.109999985</v>
      </c>
    </row>
    <row r="59" spans="1:8" s="8" customFormat="1" ht="15" x14ac:dyDescent="0.2">
      <c r="A59" s="9"/>
      <c r="B59" s="10" t="str">
        <f>+'[1]CHEQUE-TRANSF ABRIL'!E58</f>
        <v>07/4/2025</v>
      </c>
      <c r="C59" s="11" t="str">
        <f>+'[1]CHEQUE-TRANSF ABRIL'!D58</f>
        <v>27469</v>
      </c>
      <c r="D59" s="12" t="str">
        <f>'[1]CHEQUE-TRANSF ABRIL'!C58</f>
        <v>NULO</v>
      </c>
      <c r="E59" s="11" t="str">
        <f>'[1]CHEQUE-TRANSF ABRIL'!M58</f>
        <v>NULO</v>
      </c>
      <c r="F59" s="13">
        <f>'[1]CHEQUE-TRANSF ABRIL'!F58</f>
        <v>0</v>
      </c>
      <c r="G59" s="14">
        <f>'[1]CHEQUE-TRANSF ABRIL'!L58</f>
        <v>0</v>
      </c>
      <c r="H59" s="15">
        <f t="shared" si="0"/>
        <v>37164341.109999985</v>
      </c>
    </row>
    <row r="60" spans="1:8" s="8" customFormat="1" ht="90" x14ac:dyDescent="0.2">
      <c r="A60" s="9"/>
      <c r="B60" s="10" t="str">
        <f>+'[1]CHEQUE-TRANSF ABRIL'!E59</f>
        <v>07/4/2025</v>
      </c>
      <c r="C60" s="11" t="str">
        <f>+'[1]CHEQUE-TRANSF ABRIL'!D59</f>
        <v>27470</v>
      </c>
      <c r="D60" s="12" t="str">
        <f>'[1]CHEQUE-TRANSF ABRIL'!C59</f>
        <v>TOMAS MATEO ALEJANDRO</v>
      </c>
      <c r="E60" s="11" t="str">
        <f>'[1]CHEQUE-TRANSF ABRIL'!M59</f>
        <v>PAGO TRANSPORTE A PACIENTE TB, PARA LLEVAR A SU HIJA A EVALUACION CON PEDIATRA A LA UTR-6 CON E FIN DE TENER DIAGNOSTICO Y PODER DESCARTAR TB, VER ANEXO.</v>
      </c>
      <c r="F60" s="13"/>
      <c r="G60" s="14">
        <f>'[1]CHEQUE-TRANSF ABRIL'!L59</f>
        <v>2000</v>
      </c>
      <c r="H60" s="15">
        <f t="shared" si="0"/>
        <v>37162341.109999985</v>
      </c>
    </row>
    <row r="61" spans="1:8" s="8" customFormat="1" ht="103.5" customHeight="1" x14ac:dyDescent="0.2">
      <c r="A61" s="9"/>
      <c r="B61" s="10" t="str">
        <f>+'[1]CHEQUE-TRANSF ABRIL'!E60</f>
        <v>08/4/2025</v>
      </c>
      <c r="C61" s="11" t="str">
        <f>+'[1]CHEQUE-TRANSF ABRIL'!D60</f>
        <v>39363200748</v>
      </c>
      <c r="D61" s="12" t="str">
        <f>'[1]CHEQUE-TRANSF ABRIL'!C60</f>
        <v>NATIVIDAD FORTUNA BUFFET</v>
      </c>
      <c r="E61" s="11" t="str">
        <f>'[1]CHEQUE-TRANSF ABRIL'!M60</f>
        <v>PAGO FACTURA NO. B1500000327, SERVICIO DE ALMUERZO, USO EN PROGRANA COMUNIDAD LIBRE DE CARIES CENTRO EDUCATIVO JOSE JUAQUIN PUELLO, ELIAS PIÑA, VER ANEXOS</v>
      </c>
      <c r="F61" s="13">
        <f>'[1]CHEQUE-TRANSF ABRIL'!F60</f>
        <v>0</v>
      </c>
      <c r="G61" s="14">
        <f>'[1]CHEQUE-TRANSF ABRIL'!L60</f>
        <v>18090</v>
      </c>
      <c r="H61" s="15">
        <f t="shared" si="0"/>
        <v>37144251.109999985</v>
      </c>
    </row>
    <row r="62" spans="1:8" s="8" customFormat="1" ht="75" x14ac:dyDescent="0.2">
      <c r="A62" s="9"/>
      <c r="B62" s="10" t="str">
        <f>+'[1]CHEQUE-TRANSF ABRIL'!E61</f>
        <v>09/4/2025</v>
      </c>
      <c r="C62" s="11" t="str">
        <f>+'[1]CHEQUE-TRANSF ABRIL'!D61</f>
        <v>39367991521</v>
      </c>
      <c r="D62" s="12" t="str">
        <f>'[1]CHEQUE-TRANSF ABRIL'!C61</f>
        <v>DEILIS DE OLEO MONTERO</v>
      </c>
      <c r="E62" s="11" t="str">
        <f>'[1]CHEQUE-TRANSF ABRIL'!M61</f>
        <v>PAGO POR SERVICIO REALIZADO POR TRABAJO CONCERNIENTE A REALCIONES LABORALES, LLEVAR EL PROGRAMA RECLASOT POR EL MES DE MARZO 2025, VER ANEXOS</v>
      </c>
      <c r="F62" s="13">
        <f>'[1]CHEQUE-TRANSF ABRIL'!F61</f>
        <v>0</v>
      </c>
      <c r="G62" s="14">
        <f>'[1]CHEQUE-TRANSF ABRIL'!L61</f>
        <v>22881.360000000001</v>
      </c>
      <c r="H62" s="15">
        <f t="shared" si="0"/>
        <v>37121369.749999985</v>
      </c>
    </row>
    <row r="63" spans="1:8" s="8" customFormat="1" ht="60" x14ac:dyDescent="0.2">
      <c r="A63" s="9"/>
      <c r="B63" s="10" t="str">
        <f>+'[1]CHEQUE-TRANSF ABRIL'!E62</f>
        <v>09/4/2025</v>
      </c>
      <c r="C63" s="11" t="str">
        <f>+'[1]CHEQUE-TRANSF ABRIL'!D62</f>
        <v>39368027729</v>
      </c>
      <c r="D63" s="12" t="str">
        <f>'[1]CHEQUE-TRANSF ABRIL'!C62</f>
        <v>ISIDRO SOSA RAMON</v>
      </c>
      <c r="E63" s="11" t="str">
        <f>'[1]CHEQUE-TRANSF ABRIL'!M62</f>
        <v>PAGO ALQUILER  PARA ALMACEN DE SUMINISTRO CORRESPONDIENTE  AL MES DE MARZO</v>
      </c>
      <c r="F63" s="13">
        <f>'[1]CHEQUE-TRANSF ABRIL'!F62</f>
        <v>0</v>
      </c>
      <c r="G63" s="14">
        <f>'[1]CHEQUE-TRANSF ABRIL'!L62</f>
        <v>170100</v>
      </c>
      <c r="H63" s="15">
        <f t="shared" si="0"/>
        <v>36951269.749999985</v>
      </c>
    </row>
    <row r="64" spans="1:8" s="8" customFormat="1" ht="75" x14ac:dyDescent="0.2">
      <c r="A64" s="9"/>
      <c r="B64" s="10" t="str">
        <f>+'[1]CHEQUE-TRANSF ABRIL'!E63</f>
        <v>09/4/2025</v>
      </c>
      <c r="C64" s="11" t="str">
        <f>+'[1]CHEQUE-TRANSF ABRIL'!D63</f>
        <v>39368108107</v>
      </c>
      <c r="D64" s="12" t="str">
        <f>'[1]CHEQUE-TRANSF ABRIL'!C63</f>
        <v xml:space="preserve">MILCIADES OVIEDO HERRERA </v>
      </c>
      <c r="E64" s="11" t="str">
        <f>'[1]CHEQUE-TRANSF ABRIL'!M63</f>
        <v>PAGO PRESTACIONES LABORALES  A MEDICO GENERAL DEL CPN HINGUEÑITO POR SERVICIO  DEL SERVICIO REGIONAL DE SALUD, VER ANEXO</v>
      </c>
      <c r="F64" s="13">
        <f>'[1]CHEQUE-TRANSF ABRIL'!F63</f>
        <v>0</v>
      </c>
      <c r="G64" s="14">
        <f>'[1]CHEQUE-TRANSF ABRIL'!L63</f>
        <v>38701.43</v>
      </c>
      <c r="H64" s="15">
        <f t="shared" si="0"/>
        <v>36912568.319999985</v>
      </c>
    </row>
    <row r="65" spans="1:8" s="8" customFormat="1" ht="60" x14ac:dyDescent="0.2">
      <c r="A65" s="9"/>
      <c r="B65" s="10" t="str">
        <f>+'[1]CHEQUE-TRANSF ABRIL'!E64</f>
        <v>09/4/2025</v>
      </c>
      <c r="C65" s="11" t="str">
        <f>+'[1]CHEQUE-TRANSF ABRIL'!D64</f>
        <v>39370741964</v>
      </c>
      <c r="D65" s="12" t="str">
        <f>'[1]CHEQUE-TRANSF ABRIL'!C64</f>
        <v xml:space="preserve">COLECTOR DE IMPUESTOR INTERNOS </v>
      </c>
      <c r="E65" s="11" t="str">
        <f>'[1]CHEQUE-TRANSF ABRIL'!M64</f>
        <v>PAGO COLECTOR DE IMPUESTOS INTERNO CORRESPONDIENTE AL MES DE ENERO 2025 DEL SERVICIO REGIONAL DE SALUD EL VALLE.</v>
      </c>
      <c r="F65" s="13">
        <f>'[1]CHEQUE-TRANSF ABRIL'!F64</f>
        <v>0</v>
      </c>
      <c r="G65" s="14">
        <f>'[1]CHEQUE-TRANSF ABRIL'!L64</f>
        <v>356016.53</v>
      </c>
      <c r="H65" s="15">
        <f t="shared" si="0"/>
        <v>36556551.789999984</v>
      </c>
    </row>
    <row r="66" spans="1:8" s="8" customFormat="1" ht="75" x14ac:dyDescent="0.2">
      <c r="A66" s="9"/>
      <c r="B66" s="10" t="str">
        <f>+'[1]CHEQUE-TRANSF ABRIL'!E65</f>
        <v>09/4/2025</v>
      </c>
      <c r="C66" s="11" t="str">
        <f>+'[1]CHEQUE-TRANSF ABRIL'!D65</f>
        <v>39370784500</v>
      </c>
      <c r="D66" s="12" t="str">
        <f>'[1]CHEQUE-TRANSF ABRIL'!C65</f>
        <v xml:space="preserve">COLECTOR DE IMPUESTOR INTERNOS </v>
      </c>
      <c r="E66" s="11" t="str">
        <f>'[1]CHEQUE-TRANSF ABRIL'!M65</f>
        <v>PAGO COLECTOR DE IMPUESTOS INTERNO CORRESPONDIENTE AL MES DE FEBRERO 2025 DEL SERVICIO REGIONAL DE SALUD EL VALLE.</v>
      </c>
      <c r="F66" s="13">
        <f>'[1]CHEQUE-TRANSF ABRIL'!F65</f>
        <v>0</v>
      </c>
      <c r="G66" s="14">
        <f>'[1]CHEQUE-TRANSF ABRIL'!L65</f>
        <v>219649.88</v>
      </c>
      <c r="H66" s="15">
        <f t="shared" si="0"/>
        <v>36336901.909999982</v>
      </c>
    </row>
    <row r="67" spans="1:8" s="8" customFormat="1" ht="60" x14ac:dyDescent="0.2">
      <c r="A67" s="9"/>
      <c r="B67" s="10" t="str">
        <f>+'[1]CHEQUE-TRANSF ABRIL'!E66</f>
        <v>09/4/2025</v>
      </c>
      <c r="C67" s="11" t="str">
        <f>+'[1]CHEQUE-TRANSF ABRIL'!D66</f>
        <v>39370822083</v>
      </c>
      <c r="D67" s="12" t="str">
        <f>'[1]CHEQUE-TRANSF ABRIL'!C66</f>
        <v xml:space="preserve">COLECTOR DE IMPUESTOR INTERNOS </v>
      </c>
      <c r="E67" s="11" t="str">
        <f>'[1]CHEQUE-TRANSF ABRIL'!M66</f>
        <v>PAGO COLECTOR DE IMPUESTOS INTERNO CORRESPONDIENTE AL MES DE MARZO 2025 DEL SERVICIO REGIONAL DE SALUD EL VALLE.</v>
      </c>
      <c r="F67" s="13">
        <f>'[1]CHEQUE-TRANSF ABRIL'!F66</f>
        <v>0</v>
      </c>
      <c r="G67" s="14">
        <f>'[1]CHEQUE-TRANSF ABRIL'!L66</f>
        <v>678937.58</v>
      </c>
      <c r="H67" s="15">
        <f t="shared" si="0"/>
        <v>35657964.329999983</v>
      </c>
    </row>
    <row r="68" spans="1:8" s="8" customFormat="1" ht="135" x14ac:dyDescent="0.2">
      <c r="A68" s="9"/>
      <c r="B68" s="10" t="str">
        <f>+'[1]CHEQUE-TRANSF ABRIL'!E67</f>
        <v>10/4/2025</v>
      </c>
      <c r="C68" s="11" t="str">
        <f>+'[1]CHEQUE-TRANSF ABRIL'!D67</f>
        <v>39375285466</v>
      </c>
      <c r="D68" s="12" t="str">
        <f>'[1]CHEQUE-TRANSF ABRIL'!C67</f>
        <v>EMPRESAS MILTIN, SRL</v>
      </c>
      <c r="E68" s="11" t="str">
        <f>'[1]CHEQUE-TRANSF ABRIL'!M67</f>
        <v>PAGO FACTURAS NO. B1500011195,B1500011114, Y B1500010843, COMPRA DE COMBUSTIBLE PARA USO EN LOS VEHICULOS DE LA GERENCIA DE AREA I AZUA, Y GAS PARA USO ENLAS UNIDADES DE LA GERENCIA, DURANTE LOS MESES ENERO Y  FEBRERO 2025 VER ANEXOS</v>
      </c>
      <c r="F68" s="13">
        <f>'[1]CHEQUE-TRANSF ABRIL'!F67</f>
        <v>0</v>
      </c>
      <c r="G68" s="14">
        <f>'[1]CHEQUE-TRANSF ABRIL'!L67</f>
        <v>259962</v>
      </c>
      <c r="H68" s="15">
        <f t="shared" si="0"/>
        <v>35398002.329999983</v>
      </c>
    </row>
    <row r="69" spans="1:8" s="8" customFormat="1" ht="30" x14ac:dyDescent="0.2">
      <c r="A69" s="9"/>
      <c r="B69" s="10" t="str">
        <f>+'[1]CHEQUE-TRANSF ABRIL'!E68</f>
        <v>11/4/2025</v>
      </c>
      <c r="C69" s="11" t="str">
        <f>+'[1]CHEQUE-TRANSF ABRIL'!D68</f>
        <v>250411003290080345</v>
      </c>
      <c r="D69" s="12" t="str">
        <f>'[1]CHEQUE-TRANSF ABRIL'!C68</f>
        <v xml:space="preserve">DEPOSITO </v>
      </c>
      <c r="E69" s="11" t="str">
        <f>'[1]CHEQUE-TRANSF ABRIL'!M68</f>
        <v xml:space="preserve">DEPOSITO DE MARZO </v>
      </c>
      <c r="F69" s="13">
        <f>'[1]CHEQUE-TRANSF ABRIL'!F68</f>
        <v>4600</v>
      </c>
      <c r="G69" s="14">
        <f>'[1]CHEQUE-TRANSF ABRIL'!L68</f>
        <v>0</v>
      </c>
      <c r="H69" s="15">
        <f t="shared" si="0"/>
        <v>35402602.329999983</v>
      </c>
    </row>
    <row r="70" spans="1:8" s="8" customFormat="1" ht="75" x14ac:dyDescent="0.2">
      <c r="A70" s="9"/>
      <c r="B70" s="10" t="str">
        <f>+'[1]CHEQUE-TRANSF ABRIL'!E69</f>
        <v>11/4/2025</v>
      </c>
      <c r="C70" s="11" t="str">
        <f>+'[1]CHEQUE-TRANSF ABRIL'!D69</f>
        <v>39386300724</v>
      </c>
      <c r="D70" s="12" t="str">
        <f>'[1]CHEQUE-TRANSF ABRIL'!C69</f>
        <v>FEMARAL, EIRL</v>
      </c>
      <c r="E70" s="11" t="str">
        <f>'[1]CHEQUE-TRANSF ABRIL'!M69</f>
        <v>PAGO FACTURA NO. B1500018270, ADQUISICION DE MATERIALES FERRETEROS USO EN LAS UNIDADES DE VEHICULOS DE SRS EL VALLE, VER ANEXOS.</v>
      </c>
      <c r="F70" s="13">
        <f>'[1]CHEQUE-TRANSF ABRIL'!F69</f>
        <v>0</v>
      </c>
      <c r="G70" s="14">
        <f>'[1]CHEQUE-TRANSF ABRIL'!L69</f>
        <v>11568.14</v>
      </c>
      <c r="H70" s="15">
        <f t="shared" si="0"/>
        <v>35391034.189999983</v>
      </c>
    </row>
    <row r="71" spans="1:8" s="8" customFormat="1" ht="60" x14ac:dyDescent="0.2">
      <c r="A71" s="9"/>
      <c r="B71" s="10" t="str">
        <f>+'[1]CHEQUE-TRANSF ABRIL'!E70</f>
        <v>11/4/2025</v>
      </c>
      <c r="C71" s="11" t="str">
        <f>+'[1]CHEQUE-TRANSF ABRIL'!D70</f>
        <v>39386332444</v>
      </c>
      <c r="D71" s="12" t="str">
        <f>'[1]CHEQUE-TRANSF ABRIL'!C70</f>
        <v>JUAN MONTERO</v>
      </c>
      <c r="E71" s="11" t="str">
        <f>'[1]CHEQUE-TRANSF ABRIL'!M70</f>
        <v>PAGO POR SERVICIO PRESTADO COMO SERENO EN EL CPN LOS NEGROS DE AZUA MES DE MARZO 2025</v>
      </c>
      <c r="F71" s="13">
        <f>'[1]CHEQUE-TRANSF ABRIL'!F70</f>
        <v>0</v>
      </c>
      <c r="G71" s="14">
        <f>'[1]CHEQUE-TRANSF ABRIL'!L70</f>
        <v>9800</v>
      </c>
      <c r="H71" s="15">
        <f t="shared" si="0"/>
        <v>35381234.189999983</v>
      </c>
    </row>
    <row r="72" spans="1:8" s="8" customFormat="1" ht="90" x14ac:dyDescent="0.2">
      <c r="A72" s="9"/>
      <c r="B72" s="10" t="str">
        <f>+'[1]CHEQUE-TRANSF ABRIL'!E71</f>
        <v>14/4/5025</v>
      </c>
      <c r="C72" s="11" t="str">
        <f>+'[1]CHEQUE-TRANSF ABRIL'!D71</f>
        <v>39404422219</v>
      </c>
      <c r="D72" s="12" t="str">
        <f>'[1]CHEQUE-TRANSF ABRIL'!C71</f>
        <v>ALTICE DOMINICANA, S.A.</v>
      </c>
      <c r="E72" s="11" t="str">
        <f>'[1]CHEQUE-TRANSF ABRIL'!M71</f>
        <v>PAGO FACTURA NO. E450000013562, SERVICIO DE INTERNET EN EL CENTRO DE DIAGNOSTICO AZUA DURANTE LOS MESES FEBRERO Y MARZO 2025, VER ANEXO.</v>
      </c>
      <c r="F72" s="13">
        <f>'[1]CHEQUE-TRANSF ABRIL'!F71</f>
        <v>0</v>
      </c>
      <c r="G72" s="14">
        <f>'[1]CHEQUE-TRANSF ABRIL'!L71</f>
        <v>110167.62</v>
      </c>
      <c r="H72" s="15">
        <f t="shared" si="0"/>
        <v>35271066.569999985</v>
      </c>
    </row>
    <row r="73" spans="1:8" s="8" customFormat="1" ht="105" x14ac:dyDescent="0.2">
      <c r="A73" s="9"/>
      <c r="B73" s="10" t="str">
        <f>+'[1]CHEQUE-TRANSF ABRIL'!E72</f>
        <v>15/4/2025</v>
      </c>
      <c r="C73" s="11" t="str">
        <f>+'[1]CHEQUE-TRANSF ABRIL'!D72</f>
        <v>39410518166</v>
      </c>
      <c r="D73" s="12" t="str">
        <f>'[1]CHEQUE-TRANSF ABRIL'!C72</f>
        <v>COMPLEJO GALLERY SRL</v>
      </c>
      <c r="E73" s="11" t="str">
        <f>'[1]CHEQUE-TRANSF ABRIL'!M72</f>
        <v>PAGO FACTURA NO.B1500001932, POR SERVICIO DE ALMUERZO PARA EL PERSONAL DEL SERVICIO REGIONAL DE SALUD, VISITANTES DE FOTOGRAFIAS EN EL HOSPITAL DR. ALEJANDRO CABRAL VER ANEXOS,</v>
      </c>
      <c r="F73" s="13">
        <f>'[1]CHEQUE-TRANSF ABRIL'!F72</f>
        <v>0</v>
      </c>
      <c r="G73" s="14">
        <f>'[1]CHEQUE-TRANSF ABRIL'!L72</f>
        <v>2644.2</v>
      </c>
      <c r="H73" s="15">
        <f t="shared" ref="H73:H117" si="1">+H72+F73-G73</f>
        <v>35268422.369999982</v>
      </c>
    </row>
    <row r="74" spans="1:8" s="8" customFormat="1" ht="120" x14ac:dyDescent="0.2">
      <c r="A74" s="9"/>
      <c r="B74" s="10" t="str">
        <f>+'[1]CHEQUE-TRANSF ABRIL'!E74</f>
        <v>15/4/2025</v>
      </c>
      <c r="C74" s="11" t="str">
        <f>+'[1]CHEQUE-TRANSF ABRIL'!D73</f>
        <v>39410550947</v>
      </c>
      <c r="D74" s="12" t="str">
        <f>'[1]CHEQUE-TRANSF ABRIL'!C73</f>
        <v>EMPRESAS MILTIN, SRL</v>
      </c>
      <c r="E74" s="11" t="str">
        <f>'[1]CHEQUE-TRANSF ABRIL'!M73</f>
        <v>PAGO FACTURA NO. B15000112268,ADQUISICION DE REPUESTOS PLATO DE FRICCION,DISCO DE CLOCHE, BANDA DE FRENO, FAROL DERECHO, TUBO PARA USO EN VARIOS VEHICULOS DEL SRS EL VALLE.</v>
      </c>
      <c r="F74" s="13">
        <f>'[1]CHEQUE-TRANSF ABRIL'!F73</f>
        <v>0</v>
      </c>
      <c r="G74" s="14">
        <f>'[1]CHEQUE-TRANSF ABRIL'!L73</f>
        <v>22643.09</v>
      </c>
      <c r="H74" s="15">
        <f t="shared" si="1"/>
        <v>35245779.279999979</v>
      </c>
    </row>
    <row r="75" spans="1:8" s="8" customFormat="1" ht="90" x14ac:dyDescent="0.2">
      <c r="A75" s="9"/>
      <c r="B75" s="10" t="e">
        <f>+'[1]CHEQUE-TRANSF ABRIL'!#REF!</f>
        <v>#REF!</v>
      </c>
      <c r="C75" s="11" t="str">
        <f>+'[1]CHEQUE-TRANSF ABRIL'!D74</f>
        <v>39415596732</v>
      </c>
      <c r="D75" s="12" t="str">
        <f>'[1]CHEQUE-TRANSF ABRIL'!C74</f>
        <v>NOMINA DE EMPLEADO(ISABEL SANCHEZ)</v>
      </c>
      <c r="E75" s="11" t="str">
        <f>'[1]CHEQUE-TRANSF ABRIL'!M74</f>
        <v>PAGO RETROATIVO DE NOMINA, CORRESPONDIENTE A 8 DIAS DE FEBRERO Y PAGO DE MARZO 2025 A ENCARGADA FINANCIERA DE ESTA DIRECCION REGIONAL DE SALUD EL VALLE</v>
      </c>
      <c r="F75" s="13">
        <f>'[1]CHEQUE-TRANSF ABRIL'!F74</f>
        <v>0</v>
      </c>
      <c r="G75" s="14">
        <f>'[1]CHEQUE-TRANSF ABRIL'!L74</f>
        <v>66000</v>
      </c>
      <c r="H75" s="15">
        <f t="shared" si="1"/>
        <v>35179779.279999979</v>
      </c>
    </row>
    <row r="76" spans="1:8" s="8" customFormat="1" ht="60" x14ac:dyDescent="0.2">
      <c r="A76" s="9"/>
      <c r="B76" s="10" t="str">
        <f>+'[1]CHEQUE-TRANSF ABRIL'!E75</f>
        <v>22/4/2025</v>
      </c>
      <c r="C76" s="11" t="str">
        <f>+'[1]CHEQUE-TRANSF ABRIL'!D75</f>
        <v>39464465314</v>
      </c>
      <c r="D76" s="12" t="str">
        <f>'[1]CHEQUE-TRANSF ABRIL'!C75</f>
        <v>CLARA FAMILIA</v>
      </c>
      <c r="E76" s="11" t="str">
        <f>'[1]CHEQUE-TRANSF ABRIL'!M75</f>
        <v>PAGO FACTURA  NO. B1500000385, SERVICIO DE ARREGLO FLORAL USO EN VELATORIO DE JUAN DE LOS SANTOS VER ANEXOS.</v>
      </c>
      <c r="F76" s="13">
        <f>'[1]CHEQUE-TRANSF ABRIL'!F75</f>
        <v>0</v>
      </c>
      <c r="G76" s="14">
        <f>'[1]CHEQUE-TRANSF ABRIL'!L75</f>
        <v>3390</v>
      </c>
      <c r="H76" s="15">
        <f t="shared" si="1"/>
        <v>35176389.279999979</v>
      </c>
    </row>
    <row r="77" spans="1:8" s="8" customFormat="1" ht="75" x14ac:dyDescent="0.2">
      <c r="A77" s="9"/>
      <c r="B77" s="10" t="str">
        <f>+'[1]CHEQUE-TRANSF ABRIL'!E76</f>
        <v>22/4/2025</v>
      </c>
      <c r="C77" s="11" t="str">
        <f>+'[1]CHEQUE-TRANSF ABRIL'!D76</f>
        <v>4524000000535</v>
      </c>
      <c r="D77" s="12" t="str">
        <f>'[1]CHEQUE-TRANSF ABRIL'!C76</f>
        <v>NOMINA ELECTRONICA INCENTIVO</v>
      </c>
      <c r="E77" s="11" t="str">
        <f>'[1]CHEQUE-TRANSF ABRIL'!M76</f>
        <v>PAGO INCENTIVO JULIO-DICIEMBRE 2024, A  PERSONAL TECNICO Y SANITARIO  DE LA GERENCIA DE AREA I AZUA,  DE LA REGIONAL DE SALUD EL VALLE.</v>
      </c>
      <c r="F77" s="13">
        <f>'[1]CHEQUE-TRANSF ABRIL'!F76</f>
        <v>0</v>
      </c>
      <c r="G77" s="14">
        <f>'[1]CHEQUE-TRANSF ABRIL'!L76</f>
        <v>2201149.86</v>
      </c>
      <c r="H77" s="15">
        <f t="shared" si="1"/>
        <v>32975239.419999979</v>
      </c>
    </row>
    <row r="78" spans="1:8" s="8" customFormat="1" ht="75" x14ac:dyDescent="0.2">
      <c r="A78" s="9"/>
      <c r="B78" s="10" t="str">
        <f>+'[1]CHEQUE-TRANSF ABRIL'!E77</f>
        <v>22/4/2025</v>
      </c>
      <c r="C78" s="11" t="str">
        <f>+'[1]CHEQUE-TRANSF ABRIL'!D77</f>
        <v>4524000000167</v>
      </c>
      <c r="D78" s="12" t="str">
        <f>'[1]CHEQUE-TRANSF ABRIL'!C77</f>
        <v>NOMINA ELECTRONICA INCENTIVO</v>
      </c>
      <c r="E78" s="11" t="str">
        <f>'[1]CHEQUE-TRANSF ABRIL'!M77</f>
        <v>PAGO INCENTIVO JULIO-DICIEMBRE 2024, A  PERSONAL TECNICO Y SANITARIO  DE LA GERENCIA DE AREA III ALIAS PIÑA DE LA REGIONAL DE SALUD EL VALLE.</v>
      </c>
      <c r="F78" s="13">
        <f>'[1]CHEQUE-TRANSF ABRIL'!F77</f>
        <v>0</v>
      </c>
      <c r="G78" s="14">
        <f>'[1]CHEQUE-TRANSF ABRIL'!L77</f>
        <v>635875.77</v>
      </c>
      <c r="H78" s="15">
        <f t="shared" si="1"/>
        <v>32339363.64999998</v>
      </c>
    </row>
    <row r="79" spans="1:8" s="8" customFormat="1" ht="60" x14ac:dyDescent="0.2">
      <c r="A79" s="9"/>
      <c r="B79" s="10" t="str">
        <f>+'[1]CHEQUE-TRANSF ABRIL'!E78</f>
        <v>22/4/2025</v>
      </c>
      <c r="C79" s="11" t="str">
        <f>+'[1]CHEQUE-TRANSF ABRIL'!D78</f>
        <v>4524000000182</v>
      </c>
      <c r="D79" s="12" t="str">
        <f>'[1]CHEQUE-TRANSF ABRIL'!C78</f>
        <v>NOMINA ELECTRONICA INCENTIVO</v>
      </c>
      <c r="E79" s="11" t="str">
        <f>'[1]CHEQUE-TRANSF ABRIL'!M78</f>
        <v>PAGO INCENTIVO JULIO-DICIEMBRE 2024, A  PERSONAL TECNICO ADMINISTRATIVO  DE LA REGIONAL DE SALUD EL VALLE.</v>
      </c>
      <c r="F79" s="13">
        <f>'[1]CHEQUE-TRANSF ABRIL'!F78</f>
        <v>0</v>
      </c>
      <c r="G79" s="14">
        <f>'[1]CHEQUE-TRANSF ABRIL'!L78</f>
        <v>2487208.67</v>
      </c>
      <c r="H79" s="15">
        <f t="shared" si="1"/>
        <v>29852154.979999982</v>
      </c>
    </row>
    <row r="80" spans="1:8" s="8" customFormat="1" ht="75" x14ac:dyDescent="0.2">
      <c r="A80" s="9"/>
      <c r="B80" s="10" t="str">
        <f>+'[1]CHEQUE-TRANSF ABRIL'!E79</f>
        <v>22/4/2025</v>
      </c>
      <c r="C80" s="11" t="str">
        <f>+'[1]CHEQUE-TRANSF ABRIL'!D79</f>
        <v>4524000000750</v>
      </c>
      <c r="D80" s="12" t="str">
        <f>'[1]CHEQUE-TRANSF ABRIL'!C79</f>
        <v>NOMINA ELECTRONICA INCENTIVO</v>
      </c>
      <c r="E80" s="11" t="str">
        <f>'[1]CHEQUE-TRANSF ABRIL'!M79</f>
        <v>PAGO INCENTIVO JULIO-DICIEMBRE 2024, A  PERSONAL TECNICO Y SANITARIO  DE LA GERENCIA DE AREA II SAN JUAN ,  DE LA REGIONAL DE SALUD EL VALLE.</v>
      </c>
      <c r="F80" s="13">
        <f>'[1]CHEQUE-TRANSF ABRIL'!F79</f>
        <v>0</v>
      </c>
      <c r="G80" s="14">
        <f>'[1]CHEQUE-TRANSF ABRIL'!L79</f>
        <v>2957579.5</v>
      </c>
      <c r="H80" s="15">
        <f t="shared" si="1"/>
        <v>26894575.479999982</v>
      </c>
    </row>
    <row r="81" spans="1:8" s="8" customFormat="1" ht="45" x14ac:dyDescent="0.2">
      <c r="A81" s="9"/>
      <c r="B81" s="10" t="str">
        <f>+'[1]CHEQUE-TRANSF ABRIL'!E80</f>
        <v>23/4/2025</v>
      </c>
      <c r="C81" s="11" t="str">
        <f>+'[1]CHEQUE-TRANSF ABRIL'!D80</f>
        <v>27471</v>
      </c>
      <c r="D81" s="12" t="str">
        <f>'[1]CHEQUE-TRANSF ABRIL'!C80</f>
        <v xml:space="preserve">BIENVENIDO RODRIGUEZ FERNANDEZ </v>
      </c>
      <c r="E81" s="11" t="str">
        <f>'[1]CHEQUE-TRANSF ABRIL'!M80</f>
        <v>PAGO INCENTIVO JULIO-DICIEMBRE 2024, A CHOFER DE LA REGIONAL DE SALUD EL VALLE.</v>
      </c>
      <c r="F81" s="13">
        <f>'[1]CHEQUE-TRANSF ABRIL'!F80</f>
        <v>0</v>
      </c>
      <c r="G81" s="14">
        <f>'[1]CHEQUE-TRANSF ABRIL'!L80</f>
        <v>6999.42</v>
      </c>
      <c r="H81" s="15">
        <f t="shared" si="1"/>
        <v>26887576.05999998</v>
      </c>
    </row>
    <row r="82" spans="1:8" s="8" customFormat="1" ht="45" x14ac:dyDescent="0.2">
      <c r="A82" s="9"/>
      <c r="B82" s="10" t="str">
        <f>+'[1]CHEQUE-TRANSF ABRIL'!E81</f>
        <v>23/4/2025</v>
      </c>
      <c r="C82" s="11" t="str">
        <f>+'[1]CHEQUE-TRANSF ABRIL'!D81</f>
        <v>27472</v>
      </c>
      <c r="D82" s="12" t="str">
        <f>'[1]CHEQUE-TRANSF ABRIL'!C81</f>
        <v>SOLAYNE GALVAN</v>
      </c>
      <c r="E82" s="11" t="str">
        <f>'[1]CHEQUE-TRANSF ABRIL'!M81</f>
        <v>PAGO INCENTIVO JULIO-DICIEMBRE 2024, A CONSERJE UNAP SABANA YEGUA</v>
      </c>
      <c r="F82" s="13">
        <f>'[1]CHEQUE-TRANSF ABRIL'!F81</f>
        <v>0</v>
      </c>
      <c r="G82" s="14">
        <f>'[1]CHEQUE-TRANSF ABRIL'!L81</f>
        <v>1364.28</v>
      </c>
      <c r="H82" s="15">
        <f t="shared" si="1"/>
        <v>26886211.779999979</v>
      </c>
    </row>
    <row r="83" spans="1:8" s="8" customFormat="1" ht="15" x14ac:dyDescent="0.2">
      <c r="A83" s="9"/>
      <c r="B83" s="10" t="str">
        <f>+'[1]CHEQUE-TRANSF ABRIL'!E82</f>
        <v>23/4/2025</v>
      </c>
      <c r="C83" s="11" t="str">
        <f>+'[1]CHEQUE-TRANSF ABRIL'!D82</f>
        <v>27473</v>
      </c>
      <c r="D83" s="12" t="str">
        <f>'[1]CHEQUE-TRANSF ABRIL'!C82</f>
        <v>NULO</v>
      </c>
      <c r="E83" s="11" t="str">
        <f>'[1]CHEQUE-TRANSF ABRIL'!M82</f>
        <v>NULO</v>
      </c>
      <c r="F83" s="13">
        <f>'[1]CHEQUE-TRANSF ABRIL'!F82</f>
        <v>0</v>
      </c>
      <c r="G83" s="14">
        <f>'[1]CHEQUE-TRANSF ABRIL'!L82</f>
        <v>0</v>
      </c>
      <c r="H83" s="15">
        <f t="shared" si="1"/>
        <v>26886211.779999979</v>
      </c>
    </row>
    <row r="84" spans="1:8" s="8" customFormat="1" ht="15" x14ac:dyDescent="0.2">
      <c r="A84" s="9"/>
      <c r="B84" s="10" t="str">
        <f>+'[1]CHEQUE-TRANSF ABRIL'!E83</f>
        <v>23/4/2025</v>
      </c>
      <c r="C84" s="11" t="str">
        <f>+'[1]CHEQUE-TRANSF ABRIL'!D83</f>
        <v>27474</v>
      </c>
      <c r="D84" s="12" t="str">
        <f>'[1]CHEQUE-TRANSF ABRIL'!C83</f>
        <v>NULO</v>
      </c>
      <c r="E84" s="11" t="str">
        <f>'[1]CHEQUE-TRANSF ABRIL'!M83</f>
        <v>NULO</v>
      </c>
      <c r="F84" s="13">
        <f>'[1]CHEQUE-TRANSF ABRIL'!F83</f>
        <v>0</v>
      </c>
      <c r="G84" s="14">
        <f>'[1]CHEQUE-TRANSF ABRIL'!L83</f>
        <v>0</v>
      </c>
      <c r="H84" s="15">
        <f t="shared" si="1"/>
        <v>26886211.779999979</v>
      </c>
    </row>
    <row r="85" spans="1:8" s="8" customFormat="1" ht="45" x14ac:dyDescent="0.2">
      <c r="A85" s="9"/>
      <c r="B85" s="10" t="str">
        <f>+'[1]CHEQUE-TRANSF ABRIL'!E84</f>
        <v>23/4/2025</v>
      </c>
      <c r="C85" s="11" t="str">
        <f>+'[1]CHEQUE-TRANSF ABRIL'!D84</f>
        <v>27475</v>
      </c>
      <c r="D85" s="12" t="str">
        <f>'[1]CHEQUE-TRANSF ABRIL'!C84</f>
        <v>ATENAIDA DE LA ROSA</v>
      </c>
      <c r="E85" s="11" t="str">
        <f>'[1]CHEQUE-TRANSF ABRIL'!M84</f>
        <v>PAGO INCENTIVO JULIO-DICIEMBRE 2024, A CONSERJE UNAP SABANA YEGUA</v>
      </c>
      <c r="F85" s="13">
        <f>'[1]CHEQUE-TRANSF ABRIL'!F84</f>
        <v>0</v>
      </c>
      <c r="G85" s="14">
        <f>'[1]CHEQUE-TRANSF ABRIL'!L84</f>
        <v>812.43</v>
      </c>
      <c r="H85" s="15">
        <f t="shared" si="1"/>
        <v>26885399.349999979</v>
      </c>
    </row>
    <row r="86" spans="1:8" s="8" customFormat="1" ht="45" x14ac:dyDescent="0.2">
      <c r="A86" s="9"/>
      <c r="B86" s="10" t="str">
        <f>+'[1]CHEQUE-TRANSF ABRIL'!E85</f>
        <v>23/4/2025</v>
      </c>
      <c r="C86" s="11" t="str">
        <f>+'[1]CHEQUE-TRANSF ABRIL'!D85</f>
        <v>27476</v>
      </c>
      <c r="D86" s="12" t="str">
        <f>'[1]CHEQUE-TRANSF ABRIL'!C85</f>
        <v>CRISTINO DE LEON</v>
      </c>
      <c r="E86" s="11" t="str">
        <f>'[1]CHEQUE-TRANSF ABRIL'!M85</f>
        <v>PAGO INCENTIVO JULIO-DICIEMBRE 2024, A VIGILANTE CPN HINGEÑITO SAN JUAN.</v>
      </c>
      <c r="F86" s="13">
        <f>'[1]CHEQUE-TRANSF ABRIL'!F85</f>
        <v>0</v>
      </c>
      <c r="G86" s="14">
        <f>'[1]CHEQUE-TRANSF ABRIL'!L85</f>
        <v>1491.59</v>
      </c>
      <c r="H86" s="15">
        <f t="shared" si="1"/>
        <v>26883907.759999979</v>
      </c>
    </row>
    <row r="87" spans="1:8" s="8" customFormat="1" ht="75" x14ac:dyDescent="0.2">
      <c r="A87" s="9"/>
      <c r="B87" s="10" t="str">
        <f>+'[1]CHEQUE-TRANSF ABRIL'!E86</f>
        <v>23/4/2025</v>
      </c>
      <c r="C87" s="11" t="str">
        <f>+'[1]CHEQUE-TRANSF ABRIL'!D86</f>
        <v>27477</v>
      </c>
      <c r="D87" s="12" t="str">
        <f>'[1]CHEQUE-TRANSF ABRIL'!C86</f>
        <v xml:space="preserve">LUZ E BAEZ MORA </v>
      </c>
      <c r="E87" s="11" t="str">
        <f>'[1]CHEQUE-TRANSF ABRIL'!M86</f>
        <v>PAGO INCENTIVO JULIO-DICIEMBRE 2024, A  PERSONAL TECNICO Y SANITARIO  DE LA GERENCIA DE AREA II SAN JUAN ,  DE LA REGIONAL DE SALUD EL VALLE.</v>
      </c>
      <c r="F87" s="13">
        <f>'[1]CHEQUE-TRANSF ABRIL'!F86</f>
        <v>0</v>
      </c>
      <c r="G87" s="14">
        <f>'[1]CHEQUE-TRANSF ABRIL'!L86</f>
        <v>1524.86</v>
      </c>
      <c r="H87" s="15">
        <f t="shared" si="1"/>
        <v>26882382.89999998</v>
      </c>
    </row>
    <row r="88" spans="1:8" s="8" customFormat="1" ht="75" x14ac:dyDescent="0.2">
      <c r="A88" s="9"/>
      <c r="B88" s="10" t="str">
        <f>+'[1]CHEQUE-TRANSF ABRIL'!E87</f>
        <v>24/4/2025</v>
      </c>
      <c r="C88" s="11" t="str">
        <f>+'[1]CHEQUE-TRANSF ABRIL'!D87</f>
        <v>4524000000004</v>
      </c>
      <c r="D88" s="12" t="str">
        <f>'[1]CHEQUE-TRANSF ABRIL'!C87</f>
        <v>NOMINA ELECTRONICA INCENTIVO</v>
      </c>
      <c r="E88" s="11" t="str">
        <f>'[1]CHEQUE-TRANSF ABRIL'!M88</f>
        <v>PAGO INCENTIVO JULIO-DICIEMBRE 2024, A  PERSONAL TECNICO Y SANITARIO  DE LA GERENCIA DE AREA II SAN JUAN ,  DE LA REGIONAL DE SALUD EL VALLE.</v>
      </c>
      <c r="F88" s="13">
        <f>'[1]CHEQUE-TRANSF ABRIL'!F87</f>
        <v>0</v>
      </c>
      <c r="G88" s="14">
        <f>'[1]CHEQUE-TRANSF ABRIL'!L87</f>
        <v>9016.9500000000007</v>
      </c>
      <c r="H88" s="15">
        <f t="shared" si="1"/>
        <v>26873365.949999981</v>
      </c>
    </row>
    <row r="89" spans="1:8" s="8" customFormat="1" ht="30" x14ac:dyDescent="0.2">
      <c r="A89" s="9"/>
      <c r="B89" s="10" t="str">
        <f>+'[1]CHEQUE-TRANSF ABRIL'!E88</f>
        <v>24/4/2025</v>
      </c>
      <c r="C89" s="11" t="str">
        <f>+'[1]CHEQUE-TRANSF ABRIL'!D88</f>
        <v>4524000000003</v>
      </c>
      <c r="D89" s="12" t="str">
        <f>'[1]CHEQUE-TRANSF ABRIL'!C88</f>
        <v>NOMINA ELECTRONICA INCENTIVO</v>
      </c>
      <c r="E89" s="11" t="e">
        <f>'[1]CHEQUE-TRANSF ABRIL'!#REF!</f>
        <v>#REF!</v>
      </c>
      <c r="F89" s="13">
        <f>'[1]CHEQUE-TRANSF ABRIL'!F88</f>
        <v>0</v>
      </c>
      <c r="G89" s="14">
        <f>'[1]CHEQUE-TRANSF ABRIL'!L88</f>
        <v>6699.61</v>
      </c>
      <c r="H89" s="15">
        <f t="shared" si="1"/>
        <v>26866666.339999981</v>
      </c>
    </row>
    <row r="90" spans="1:8" s="8" customFormat="1" ht="75" x14ac:dyDescent="0.2">
      <c r="A90" s="9"/>
      <c r="B90" s="10" t="str">
        <f>+'[1]CHEQUE-TRANSF ABRIL'!E89</f>
        <v>24/4/2025</v>
      </c>
      <c r="C90" s="11" t="str">
        <f>+'[1]CHEQUE-TRANSF ABRIL'!D89</f>
        <v>4524000000003</v>
      </c>
      <c r="D90" s="12" t="str">
        <f>'[1]CHEQUE-TRANSF ABRIL'!C89</f>
        <v>NOMINA ELECTRONICA INCENTIVO</v>
      </c>
      <c r="E90" s="11" t="str">
        <f>'[1]CHEQUE-TRANSF ABRIL'!M89</f>
        <v>PAGO INCENTIVO JULIO-DICIEMBRE 2024, A  PERSONAL TECNICO Y SANITARIO  DE LA GERENCIA DE AREA II SAN JUAN ,  DE LA REGIONAL DE SALUD EL VALLE.</v>
      </c>
      <c r="F90" s="13">
        <f>'[1]CHEQUE-TRANSF ABRIL'!F89</f>
        <v>0</v>
      </c>
      <c r="G90" s="14">
        <f>'[1]CHEQUE-TRANSF ABRIL'!L89</f>
        <v>4304.1400000000003</v>
      </c>
      <c r="H90" s="15">
        <f t="shared" si="1"/>
        <v>26862362.199999981</v>
      </c>
    </row>
    <row r="91" spans="1:8" s="8" customFormat="1" ht="60" x14ac:dyDescent="0.2">
      <c r="A91" s="9"/>
      <c r="B91" s="10" t="str">
        <f>+'[1]CHEQUE-TRANSF ABRIL'!E90</f>
        <v>25/4/2025</v>
      </c>
      <c r="C91" s="11" t="str">
        <f>+'[1]CHEQUE-TRANSF ABRIL'!D90</f>
        <v>4524000000222</v>
      </c>
      <c r="D91" s="12" t="str">
        <f>'[1]CHEQUE-TRANSF ABRIL'!C90</f>
        <v xml:space="preserve">NOMINA ELECTRONICA A EMPLEADOS </v>
      </c>
      <c r="E91" s="11" t="str">
        <f>'[1]CHEQUE-TRANSF ABRIL'!M90</f>
        <v>PAGO NOMINA A COLABORADORES DEL SERVICIO REGIONAL DE SALUD EL VALLE, CORRESPONDIENTE AL MES DE ABRIL 2025, VER ANEXOS.</v>
      </c>
      <c r="F91" s="13">
        <f>'[1]CHEQUE-TRANSF ABRIL'!F90</f>
        <v>0</v>
      </c>
      <c r="G91" s="14">
        <f>'[1]CHEQUE-TRANSF ABRIL'!L90</f>
        <v>2203399.3800000004</v>
      </c>
      <c r="H91" s="15">
        <f t="shared" si="1"/>
        <v>24658962.819999982</v>
      </c>
    </row>
    <row r="92" spans="1:8" s="8" customFormat="1" ht="90" x14ac:dyDescent="0.2">
      <c r="A92" s="9"/>
      <c r="B92" s="10" t="str">
        <f>+'[1]CHEQUE-TRANSF ABRIL'!E91</f>
        <v>25/4/2025</v>
      </c>
      <c r="C92" s="11" t="str">
        <f>+'[1]CHEQUE-TRANSF ABRIL'!D91</f>
        <v>39493971556</v>
      </c>
      <c r="D92" s="12" t="str">
        <f>'[1]CHEQUE-TRANSF ABRIL'!C91</f>
        <v>ICM TECH,SRL</v>
      </c>
      <c r="E92" s="11" t="str">
        <f>'[1]CHEQUE-TRANSF ABRIL'!M91</f>
        <v>PAGO FACTURA NO.B1500000118, ADQUISICION DE EQUIPOS TECNOLOGICOS PARA USO EN LOS CENTRO DE PRIMER NIVEL DE ATENCION PRIMARIA DE LA REGIONAL DE SALUD EL VALLE</v>
      </c>
      <c r="F92" s="13">
        <f>'[1]CHEQUE-TRANSF ABRIL'!F91</f>
        <v>0</v>
      </c>
      <c r="G92" s="14">
        <f>'[1]CHEQUE-TRANSF ABRIL'!L91</f>
        <v>166196.20000000001</v>
      </c>
      <c r="H92" s="15">
        <f t="shared" si="1"/>
        <v>24492766.619999982</v>
      </c>
    </row>
    <row r="93" spans="1:8" s="8" customFormat="1" ht="90" x14ac:dyDescent="0.2">
      <c r="A93" s="9"/>
      <c r="B93" s="10" t="str">
        <f>+'[1]CHEQUE-TRANSF ABRIL'!E92</f>
        <v>25/4/2025</v>
      </c>
      <c r="C93" s="11" t="str">
        <f>+'[1]CHEQUE-TRANSF ABRIL'!D92</f>
        <v>39494022398</v>
      </c>
      <c r="D93" s="12" t="str">
        <f>'[1]CHEQUE-TRANSF ABRIL'!C92</f>
        <v>EDYBERTO VIOLA VALDEZ</v>
      </c>
      <c r="E93" s="11" t="str">
        <f>'[1]CHEQUE-TRANSF ABRIL'!M92</f>
        <v>PAGO FACTURA NO.B1500000301, SERVICIO DE REPARACION DE PUERTA DE POLIMETAL Y GABINETE DEL AREA DE RECEPCION EN CENTRO DE DIAGNOSTICO DE AZUA EN MARZO 2025.</v>
      </c>
      <c r="F93" s="13">
        <f>'[1]CHEQUE-TRANSF ABRIL'!F92</f>
        <v>0</v>
      </c>
      <c r="G93" s="14">
        <f>'[1]CHEQUE-TRANSF ABRIL'!L92</f>
        <v>50850</v>
      </c>
      <c r="H93" s="15">
        <f t="shared" si="1"/>
        <v>24441916.619999982</v>
      </c>
    </row>
    <row r="94" spans="1:8" s="8" customFormat="1" ht="120" x14ac:dyDescent="0.2">
      <c r="A94" s="9"/>
      <c r="B94" s="10" t="str">
        <f>+'[1]CHEQUE-TRANSF ABRIL'!E93</f>
        <v>25/4/2025</v>
      </c>
      <c r="C94" s="11" t="str">
        <f>+'[1]CHEQUE-TRANSF ABRIL'!D93</f>
        <v>39508895678</v>
      </c>
      <c r="D94" s="12" t="str">
        <f>'[1]CHEQUE-TRANSF ABRIL'!C93</f>
        <v>BONANZA DOMINICANA SA</v>
      </c>
      <c r="E94" s="11" t="str">
        <f>'[1]CHEQUE-TRANSF ABRIL'!M93</f>
        <v>PAGO MANTENIMIENTO DE LOS 102,004 KLM, REVISION DE BANDA DE FRENO TRACEROS, DELANTEROS DISCO DE FRENOS, CLIPER KIT FR BRAKE RH, CAMIONETA MITSUBISHI, L200, PLACA NO, L485239 AÑO 2025, VER ANEXO</v>
      </c>
      <c r="F94" s="13">
        <f>'[1]CHEQUE-TRANSF ABRIL'!F93</f>
        <v>0</v>
      </c>
      <c r="G94" s="14">
        <f>'[1]CHEQUE-TRANSF ABRIL'!L93</f>
        <v>110597.88</v>
      </c>
      <c r="H94" s="15">
        <f t="shared" si="1"/>
        <v>24331318.739999983</v>
      </c>
    </row>
    <row r="95" spans="1:8" s="8" customFormat="1" ht="75" x14ac:dyDescent="0.2">
      <c r="A95" s="9"/>
      <c r="B95" s="10" t="str">
        <f>+'[1]CHEQUE-TRANSF ABRIL'!E94</f>
        <v>25/4/2025</v>
      </c>
      <c r="C95" s="11" t="str">
        <f>+'[1]CHEQUE-TRANSF ABRIL'!D94</f>
        <v>39519678532</v>
      </c>
      <c r="D95" s="12" t="str">
        <f>'[1]CHEQUE-TRANSF ABRIL'!C94</f>
        <v>MARITZA DEL CARMEN VIÑAS</v>
      </c>
      <c r="E95" s="11" t="str">
        <f>'[1]CHEQUE-TRANSF ABRIL'!M94</f>
        <v>PAGO FACTURA NO. B1500000256, ADQUISICION DE CINTA Y PORTA CINTA PARA EMPAQUE, USO EMBALAJE DE MEDICAMENTOS EN EL ALMACEN DE  SRS EL VALLE.</v>
      </c>
      <c r="F95" s="13">
        <f>'[1]CHEQUE-TRANSF ABRIL'!F94</f>
        <v>0</v>
      </c>
      <c r="G95" s="14">
        <f>'[1]CHEQUE-TRANSF ABRIL'!L94</f>
        <v>129385</v>
      </c>
      <c r="H95" s="15">
        <f t="shared" si="1"/>
        <v>24201933.739999983</v>
      </c>
    </row>
    <row r="96" spans="1:8" s="8" customFormat="1" ht="30" x14ac:dyDescent="0.2">
      <c r="A96" s="9"/>
      <c r="B96" s="10">
        <f>+'[1]CHEQUE-TRANSF ABRIL'!E95</f>
        <v>45776</v>
      </c>
      <c r="C96" s="11" t="str">
        <f>+'[1]CHEQUE-TRANSF ABRIL'!D95</f>
        <v>39521233177</v>
      </c>
      <c r="D96" s="12" t="str">
        <f>'[1]CHEQUE-TRANSF ABRIL'!C95</f>
        <v xml:space="preserve">JOSE ARMANDO MATEO </v>
      </c>
      <c r="E96" s="11" t="str">
        <f>'[1]CHEQUE-TRANSF ABRIL'!M95</f>
        <v>LAVADO DE VEHICULOS (HECHO POR ERROR)</v>
      </c>
      <c r="F96" s="13">
        <f>'[1]CHEQUE-TRANSF ABRIL'!F95</f>
        <v>0</v>
      </c>
      <c r="G96" s="14">
        <f>'[1]CHEQUE-TRANSF ABRIL'!L95</f>
        <v>1643514.61</v>
      </c>
      <c r="H96" s="15">
        <f t="shared" si="1"/>
        <v>22558419.129999984</v>
      </c>
    </row>
    <row r="97" spans="1:8" s="8" customFormat="1" ht="60" x14ac:dyDescent="0.2">
      <c r="A97" s="9"/>
      <c r="B97" s="10" t="str">
        <f>+'[1]CHEQUE-TRANSF ABRIL'!E96</f>
        <v>30/4/2025</v>
      </c>
      <c r="C97" s="11" t="str">
        <f>+'[1]CHEQUE-TRANSF ABRIL'!D96</f>
        <v>39528264360</v>
      </c>
      <c r="D97" s="12" t="str">
        <f>'[1]CHEQUE-TRANSF ABRIL'!C96</f>
        <v>EDESUR</v>
      </c>
      <c r="E97" s="11" t="str">
        <f>'[1]CHEQUE-TRANSF ABRIL'!M96</f>
        <v>PAGO ENERGIA ELECTRICA ALMACEN DE MEDICAMENTOS DEL SERVICIO REGIONAL DE SALUD EL VALLE</v>
      </c>
      <c r="F97" s="13">
        <f>'[1]CHEQUE-TRANSF ABRIL'!F96</f>
        <v>0</v>
      </c>
      <c r="G97" s="14">
        <f>'[1]CHEQUE-TRANSF ABRIL'!L96</f>
        <v>44050.68</v>
      </c>
      <c r="H97" s="15">
        <f t="shared" si="1"/>
        <v>22514368.449999984</v>
      </c>
    </row>
    <row r="98" spans="1:8" s="8" customFormat="1" ht="105" x14ac:dyDescent="0.2">
      <c r="A98" s="9"/>
      <c r="B98" s="10" t="str">
        <f>+'[1]CHEQUE-TRANSF ABRIL'!E97</f>
        <v>30/04/2025</v>
      </c>
      <c r="C98" s="11" t="str">
        <f>+'[1]CHEQUE-TRANSF ABRIL'!D97</f>
        <v>39532134062</v>
      </c>
      <c r="D98" s="12" t="str">
        <f>'[1]CHEQUE-TRANSF ABRIL'!C97</f>
        <v xml:space="preserve">JOSE ARMANDO MATEO </v>
      </c>
      <c r="E98" s="11" t="str">
        <f>'[1]CHEQUE-TRANSF ABRIL'!M97</f>
        <v>PAGO POR SEVICIO PRESTADO COMO LAVADOR DE VEHICULOS, REALIZANDO TRABAJO DE LIMPIEZA Y LAVADOS DE LOS VEHICULO AL SERVICIO DE LA REGIONAL DE SALUD EL VALLE, EN EL MES DE MARZO, VER  ANEXO</v>
      </c>
      <c r="F98" s="13">
        <f>'[1]CHEQUE-TRANSF ABRIL'!F97</f>
        <v>0</v>
      </c>
      <c r="G98" s="14">
        <f>'[1]CHEQUE-TRANSF ABRIL'!L97</f>
        <v>6860</v>
      </c>
      <c r="H98" s="15">
        <f t="shared" si="1"/>
        <v>22507508.449999984</v>
      </c>
    </row>
    <row r="99" spans="1:8" s="8" customFormat="1" ht="105" x14ac:dyDescent="0.2">
      <c r="A99" s="9"/>
      <c r="B99" s="10" t="str">
        <f>+'[1]CHEQUE-TRANSF ABRIL'!E98</f>
        <v>30/04/2025</v>
      </c>
      <c r="C99" s="11" t="str">
        <f>+'[1]CHEQUE-TRANSF ABRIL'!D98</f>
        <v>39532209217</v>
      </c>
      <c r="D99" s="12" t="str">
        <f>'[1]CHEQUE-TRANSF ABRIL'!C98</f>
        <v>MIGUEL ALEXANDER JIMENEZ P</v>
      </c>
      <c r="E99" s="11" t="str">
        <f>'[1]CHEQUE-TRANSF ABRIL'!M98</f>
        <v>PAGO POR SERVIVIO PRESTADO REALIZANDO TRABAJOS DE DESMONTURA Y COLOCACION DE CORCHONES EN EL ALMACEN DE LA REGIONAL, PRECEDENTE DE SANTO DOMINGO, DURANTE EL MES DE MARZO 2025 SEGUN ANEXO.</v>
      </c>
      <c r="F99" s="13">
        <f>'[1]CHEQUE-TRANSF ABRIL'!F98</f>
        <v>0</v>
      </c>
      <c r="G99" s="14">
        <f>'[1]CHEQUE-TRANSF ABRIL'!L98</f>
        <v>4900</v>
      </c>
      <c r="H99" s="15">
        <f t="shared" si="1"/>
        <v>22502608.449999984</v>
      </c>
    </row>
    <row r="100" spans="1:8" s="8" customFormat="1" ht="120" x14ac:dyDescent="0.2">
      <c r="A100" s="9"/>
      <c r="B100" s="10" t="str">
        <f>+'[1]CHEQUE-TRANSF ABRIL'!E99</f>
        <v>30/04/2025</v>
      </c>
      <c r="C100" s="11" t="str">
        <f>+'[1]CHEQUE-TRANSF ABRIL'!D99</f>
        <v>39532428917</v>
      </c>
      <c r="D100" s="12" t="str">
        <f>'[1]CHEQUE-TRANSF ABRIL'!C99</f>
        <v>VIOLA REYES COMERCIAL</v>
      </c>
      <c r="E100" s="11" t="str">
        <f>'[1]CHEQUE-TRANSF ABRIL'!M99</f>
        <v>PAGO FACTURA NO. B1500000795, ADQUISICION DE HERRAMIENTAS DE SERVICIO DE LIMPIEZA DE JARDIN, USO EN LOS CENTROS DE PRIMER NIVER DE ATENCION, Y CENTROS DE DAGNOSTICOS BAJO LA SUPERVISION DE ESTA REGIONAL DE SALUD.</v>
      </c>
      <c r="F100" s="13">
        <f>'[1]CHEQUE-TRANSF ABRIL'!F99</f>
        <v>0</v>
      </c>
      <c r="G100" s="14">
        <f>'[1]CHEQUE-TRANSF ABRIL'!L99</f>
        <v>1643514.61</v>
      </c>
      <c r="H100" s="15">
        <f t="shared" si="1"/>
        <v>20859093.839999985</v>
      </c>
    </row>
    <row r="101" spans="1:8" s="8" customFormat="1" ht="90" x14ac:dyDescent="0.2">
      <c r="A101" s="9"/>
      <c r="B101" s="10" t="str">
        <f>+'[1]CHEQUE-TRANSF ABRIL'!E100</f>
        <v>30/04/2025</v>
      </c>
      <c r="C101" s="11" t="str">
        <f>+'[1]CHEQUE-TRANSF ABRIL'!D100</f>
        <v>39532502702</v>
      </c>
      <c r="D101" s="12" t="str">
        <f>'[1]CHEQUE-TRANSF ABRIL'!C100</f>
        <v>DEILIS DE OLEO MONTERO</v>
      </c>
      <c r="E101" s="11" t="str">
        <f>'[1]CHEQUE-TRANSF ABRIL'!M100</f>
        <v>PAGO  FACTURA NO. B1500000008,POR SERVICIO REALIZADO RELACIONES LABORALES DEL SISTEMA RECASOT, CORRESPONDIENTE AL MES DE ABRIL 2025.</v>
      </c>
      <c r="F101" s="13">
        <f>'[1]CHEQUE-TRANSF ABRIL'!F100</f>
        <v>0</v>
      </c>
      <c r="G101" s="14">
        <f>'[1]CHEQUE-TRANSF ABRIL'!L100</f>
        <v>22881.360000000001</v>
      </c>
      <c r="H101" s="15">
        <f t="shared" si="1"/>
        <v>20836212.479999986</v>
      </c>
    </row>
    <row r="102" spans="1:8" s="8" customFormat="1" ht="75" x14ac:dyDescent="0.2">
      <c r="A102" s="9"/>
      <c r="B102" s="10" t="str">
        <f>+'[1]CHEQUE-TRANSF ABRIL'!E101</f>
        <v>30/4/2025</v>
      </c>
      <c r="C102" s="11" t="str">
        <f>+'[1]CHEQUE-TRANSF ABRIL'!D101</f>
        <v>39532841255</v>
      </c>
      <c r="D102" s="12" t="str">
        <f>'[1]CHEQUE-TRANSF ABRIL'!C101</f>
        <v>RENE DE LOS SANTOS PEREZ</v>
      </c>
      <c r="E102" s="11" t="str">
        <f>'[1]CHEQUE-TRANSF ABRIL'!M101</f>
        <v>PAGO NOMINA BRIGADA MANTENIMIENTO INFRAESTRUCTURA AL SERVICIO DE ESTA REGIONAL VI DE SALUD EL VALLE, VER ANEXOS</v>
      </c>
      <c r="F102" s="13">
        <f>'[1]CHEQUE-TRANSF ABRIL'!F101</f>
        <v>0</v>
      </c>
      <c r="G102" s="14">
        <f>'[1]CHEQUE-TRANSF ABRIL'!L101</f>
        <v>16660</v>
      </c>
      <c r="H102" s="15">
        <f t="shared" si="1"/>
        <v>20819552.479999986</v>
      </c>
    </row>
    <row r="103" spans="1:8" s="8" customFormat="1" ht="75" x14ac:dyDescent="0.2">
      <c r="A103" s="9"/>
      <c r="B103" s="10" t="str">
        <f>+'[1]CHEQUE-TRANSF ABRIL'!E102</f>
        <v>30/4/2025</v>
      </c>
      <c r="C103" s="11" t="str">
        <f>+'[1]CHEQUE-TRANSF ABRIL'!D102</f>
        <v>39532866459</v>
      </c>
      <c r="D103" s="12" t="str">
        <f>'[1]CHEQUE-TRANSF ABRIL'!C102</f>
        <v>FRANKLIN RODRIGUEZ TURBI</v>
      </c>
      <c r="E103" s="11" t="str">
        <f>'[1]CHEQUE-TRANSF ABRIL'!M102</f>
        <v>PAGO NOMINA BRIGADA MANTENIMIENTO INFRAESTRUCTURA AL SERVICIO DE ESTA REGIONAL VI DE SALUD EL VALLE, VER ANEXOS</v>
      </c>
      <c r="F103" s="13">
        <f>'[1]CHEQUE-TRANSF ABRIL'!F102</f>
        <v>0</v>
      </c>
      <c r="G103" s="14">
        <f>'[1]CHEQUE-TRANSF ABRIL'!L102</f>
        <v>14700</v>
      </c>
      <c r="H103" s="15">
        <f t="shared" si="1"/>
        <v>20804852.479999986</v>
      </c>
    </row>
    <row r="104" spans="1:8" s="8" customFormat="1" ht="75" x14ac:dyDescent="0.2">
      <c r="A104" s="9"/>
      <c r="B104" s="10" t="str">
        <f>+'[1]CHEQUE-TRANSF ABRIL'!E103</f>
        <v>30/4/2025</v>
      </c>
      <c r="C104" s="11" t="str">
        <f>+'[1]CHEQUE-TRANSF ABRIL'!D103</f>
        <v>39532902317</v>
      </c>
      <c r="D104" s="12" t="str">
        <f>'[1]CHEQUE-TRANSF ABRIL'!C103</f>
        <v>EDWIN PIÑA HERRERA</v>
      </c>
      <c r="E104" s="11" t="str">
        <f>'[1]CHEQUE-TRANSF ABRIL'!M103</f>
        <v>PAGO NOMINA BRIGADA MANTENIMIENTO INFRAESTRUCTURA AL SERVICIO DE ESTA REGIONAL VI DE SALUD EL VALLE, VER ANEXOS</v>
      </c>
      <c r="F104" s="13">
        <f>'[1]CHEQUE-TRANSF ABRIL'!F103</f>
        <v>0</v>
      </c>
      <c r="G104" s="14">
        <f>'[1]CHEQUE-TRANSF ABRIL'!L103</f>
        <v>14700</v>
      </c>
      <c r="H104" s="15">
        <f t="shared" si="1"/>
        <v>20790152.479999986</v>
      </c>
    </row>
    <row r="105" spans="1:8" s="8" customFormat="1" ht="75" x14ac:dyDescent="0.2">
      <c r="A105" s="9"/>
      <c r="B105" s="10" t="str">
        <f>+'[1]CHEQUE-TRANSF ABRIL'!E104</f>
        <v>30/4/2025</v>
      </c>
      <c r="C105" s="11" t="str">
        <f>+'[1]CHEQUE-TRANSF ABRIL'!D105</f>
        <v>39532976668</v>
      </c>
      <c r="D105" s="12" t="str">
        <f>'[1]CHEQUE-TRANSF ABRIL'!C104</f>
        <v>STALI UREÑA</v>
      </c>
      <c r="E105" s="11" t="str">
        <f>'[1]CHEQUE-TRANSF ABRIL'!M104</f>
        <v>PAGO NOMINA BRIGADA MANTENIMIENTO INFRAESTRUCTURA AL SERVICIO DE ESTA REGIONAL VI DE SALUD EL VALLE, VER ANEXOS</v>
      </c>
      <c r="F105" s="13">
        <f>'[1]CHEQUE-TRANSF ABRIL'!F104</f>
        <v>0</v>
      </c>
      <c r="G105" s="14">
        <f>'[1]CHEQUE-TRANSF ABRIL'!L104</f>
        <v>14700</v>
      </c>
      <c r="H105" s="15">
        <f t="shared" si="1"/>
        <v>20775452.479999986</v>
      </c>
    </row>
    <row r="106" spans="1:8" s="8" customFormat="1" ht="75" x14ac:dyDescent="0.2">
      <c r="A106" s="9"/>
      <c r="B106" s="10" t="str">
        <f>+'[1]CHEQUE-TRANSF ABRIL'!E105</f>
        <v>30/4/2025</v>
      </c>
      <c r="C106" s="11" t="e">
        <f>+'[1]CHEQUE-TRANSF ABRIL'!#REF!</f>
        <v>#REF!</v>
      </c>
      <c r="D106" s="12" t="str">
        <f>'[1]CHEQUE-TRANSF ABRIL'!C105</f>
        <v>SANDY DE LA CRUZ SANCHEZ</v>
      </c>
      <c r="E106" s="11" t="str">
        <f>'[1]CHEQUE-TRANSF ABRIL'!M105</f>
        <v>PAGO NOMINA BRIGADA MANTENIMIENTO INFRAESTRUCTURA AL SERVICIO DE ESTA REGIONAL VI DE SALUD EL VALLE, VER ANEXOS</v>
      </c>
      <c r="F106" s="13">
        <f>'[1]CHEQUE-TRANSF ABRIL'!F105</f>
        <v>0</v>
      </c>
      <c r="G106" s="14">
        <f>'[1]CHEQUE-TRANSF ABRIL'!L105</f>
        <v>14700</v>
      </c>
      <c r="H106" s="15">
        <f t="shared" si="1"/>
        <v>20760752.479999986</v>
      </c>
    </row>
    <row r="107" spans="1:8" s="8" customFormat="1" ht="75" x14ac:dyDescent="0.2">
      <c r="A107" s="9"/>
      <c r="B107" s="10" t="str">
        <f>+'[1]CHEQUE-TRANSF ABRIL'!E106</f>
        <v>30/4/2025</v>
      </c>
      <c r="C107" s="11" t="str">
        <f>+'[1]CHEQUE-TRANSF ABRIL'!D106</f>
        <v>39533020748</v>
      </c>
      <c r="D107" s="12" t="str">
        <f>'[1]CHEQUE-TRANSF ABRIL'!C106</f>
        <v>JESUS LARA HERRERRA</v>
      </c>
      <c r="E107" s="11" t="str">
        <f>'[1]CHEQUE-TRANSF ABRIL'!M106</f>
        <v>PAGO NOMINA BRIGADA MANTENIMIENTO INFRAESTRUCTURA AL SERVICIO DE ESTA REGIONAL VI DE SALUD EL VALLE, VER ANEXOS</v>
      </c>
      <c r="F107" s="13">
        <f>'[1]CHEQUE-TRANSF ABRIL'!F106</f>
        <v>0</v>
      </c>
      <c r="G107" s="14">
        <f>'[1]CHEQUE-TRANSF ABRIL'!L106</f>
        <v>9800</v>
      </c>
      <c r="H107" s="15">
        <f t="shared" si="1"/>
        <v>20750952.479999986</v>
      </c>
    </row>
    <row r="108" spans="1:8" s="8" customFormat="1" ht="75" x14ac:dyDescent="0.2">
      <c r="A108" s="9"/>
      <c r="B108" s="10" t="str">
        <f>+'[1]CHEQUE-TRANSF ABRIL'!E107</f>
        <v>30/4/2025</v>
      </c>
      <c r="C108" s="11" t="str">
        <f>+'[1]CHEQUE-TRANSF ABRIL'!D107</f>
        <v>39533046103</v>
      </c>
      <c r="D108" s="12" t="str">
        <f>'[1]CHEQUE-TRANSF ABRIL'!C107</f>
        <v>JUNIOR SUERO FIGUEREO</v>
      </c>
      <c r="E108" s="11" t="str">
        <f>'[1]CHEQUE-TRANSF ABRIL'!M107</f>
        <v>PAGO NOMINA BRIGADA MANTENIMIENTO INFRAESTRUCTURA AL SERVICIO DE ESTA REGIONAL VI DE SALUD EL VALLE, VER ANEXOS</v>
      </c>
      <c r="F108" s="13">
        <f>'[1]CHEQUE-TRANSF ABRIL'!F107</f>
        <v>0</v>
      </c>
      <c r="G108" s="14">
        <f>'[1]CHEQUE-TRANSF ABRIL'!L107</f>
        <v>16660</v>
      </c>
      <c r="H108" s="15">
        <f t="shared" si="1"/>
        <v>20734292.479999986</v>
      </c>
    </row>
    <row r="109" spans="1:8" s="8" customFormat="1" ht="75" x14ac:dyDescent="0.2">
      <c r="A109" s="9"/>
      <c r="B109" s="10" t="str">
        <f>+'[1]CHEQUE-TRANSF ABRIL'!E108</f>
        <v>30/4/2025</v>
      </c>
      <c r="C109" s="11" t="str">
        <f>+'[1]CHEQUE-TRANSF ABRIL'!D108</f>
        <v>39533166693</v>
      </c>
      <c r="D109" s="12" t="str">
        <f>'[1]CHEQUE-TRANSF ABRIL'!C108</f>
        <v>L &amp; N INTERPRISE EIRL.</v>
      </c>
      <c r="E109" s="11" t="str">
        <f>'[1]CHEQUE-TRANSF ABRIL'!M108</f>
        <v>PAGO FACTURA NO. B1500000166, ADQUISICION DE CAMAS Y ARMAZONES PARA AMUEBLAR CPN BAJO LA SUPERVISION DE LA REGIONAL DE SALUD EL VALLE.</v>
      </c>
      <c r="F109" s="13">
        <f>'[1]CHEQUE-TRANSF ABRIL'!F108</f>
        <v>0</v>
      </c>
      <c r="G109" s="14">
        <f>'[1]CHEQUE-TRANSF ABRIL'!L108</f>
        <v>1943600</v>
      </c>
      <c r="H109" s="15">
        <f t="shared" si="1"/>
        <v>18790692.479999986</v>
      </c>
    </row>
    <row r="110" spans="1:8" s="8" customFormat="1" ht="75" x14ac:dyDescent="0.2">
      <c r="A110" s="9"/>
      <c r="B110" s="10" t="str">
        <f>+'[1]CHEQUE-TRANSF ABRIL'!E109</f>
        <v>30/4/2025</v>
      </c>
      <c r="C110" s="11" t="str">
        <f>+'[1]CHEQUE-TRANSF ABRIL'!D109</f>
        <v>39533219587</v>
      </c>
      <c r="D110" s="12" t="str">
        <f>'[1]CHEQUE-TRANSF ABRIL'!C109</f>
        <v xml:space="preserve">IDEMESA, SRL. </v>
      </c>
      <c r="E110" s="11" t="str">
        <f>'[1]CHEQUE-TRANSF ABRIL'!M109</f>
        <v>PAGO FACTURA NO. B1500001512, ADQUISICION DE MATERIALES DE USO MEDICO PARA CENTROS BAJO LA SUPERVISION DE LA REGIONAL DE SALUD EL VALLE.</v>
      </c>
      <c r="F110" s="13">
        <f>'[1]CHEQUE-TRANSF ABRIL'!F109</f>
        <v>0</v>
      </c>
      <c r="G110" s="14">
        <f>'[1]CHEQUE-TRANSF ABRIL'!L109</f>
        <v>75448</v>
      </c>
      <c r="H110" s="15">
        <f t="shared" si="1"/>
        <v>18715244.479999986</v>
      </c>
    </row>
    <row r="111" spans="1:8" s="8" customFormat="1" ht="60" x14ac:dyDescent="0.2">
      <c r="A111" s="9"/>
      <c r="B111" s="10" t="str">
        <f>+'[1]CHEQUE-TRANSF ABRIL'!E110</f>
        <v>30/4/2025</v>
      </c>
      <c r="C111" s="11" t="str">
        <f>+'[1]CHEQUE-TRANSF ABRIL'!D110</f>
        <v>39533255968</v>
      </c>
      <c r="D111" s="12" t="str">
        <f>'[1]CHEQUE-TRANSF ABRIL'!C110</f>
        <v>JULIAN GAVINO GERALDO LEDESMA</v>
      </c>
      <c r="E111" s="11" t="str">
        <f>'[1]CHEQUE-TRANSF ABRIL'!M110</f>
        <v>PAGO ALQUILER  PARA ALMACEN DE SUMINISTRO CORRESPONDIENTE  AL MES DE MARZO</v>
      </c>
      <c r="F111" s="13">
        <f>'[1]CHEQUE-TRANSF ABRIL'!F110</f>
        <v>0</v>
      </c>
      <c r="G111" s="14">
        <f>'[1]CHEQUE-TRANSF ABRIL'!L110</f>
        <v>12006</v>
      </c>
      <c r="H111" s="15">
        <f t="shared" si="1"/>
        <v>18703238.479999986</v>
      </c>
    </row>
    <row r="112" spans="1:8" s="8" customFormat="1" ht="30" x14ac:dyDescent="0.2">
      <c r="A112" s="9"/>
      <c r="B112" s="10" t="str">
        <f>+'[1]CHEQUE-TRANSF ABRIL'!E111</f>
        <v>30/4/2025</v>
      </c>
      <c r="C112" s="11" t="str">
        <f>+'[1]CHEQUE-TRANSF ABRIL'!D111</f>
        <v>27397</v>
      </c>
      <c r="D112" s="12" t="str">
        <f>'[1]CHEQUE-TRANSF ABRIL'!C111</f>
        <v>REINTEGRO DE CHEQUE</v>
      </c>
      <c r="E112" s="11" t="str">
        <f>'[1]CHEQUE-TRANSF ABRIL'!M111</f>
        <v>REINTEGRO DE CHQUES , NULO POR CODUCIDAD</v>
      </c>
      <c r="F112" s="13">
        <f>'[1]CHEQUE-TRANSF ABRIL'!F111</f>
        <v>1408.42</v>
      </c>
      <c r="G112" s="14">
        <f>'[1]CHEQUE-TRANSF ABRIL'!L111</f>
        <v>0</v>
      </c>
      <c r="H112" s="15">
        <f t="shared" si="1"/>
        <v>18704646.899999987</v>
      </c>
    </row>
    <row r="113" spans="1:8" s="8" customFormat="1" ht="30" x14ac:dyDescent="0.2">
      <c r="A113" s="9"/>
      <c r="B113" s="10" t="str">
        <f>+'[1]CHEQUE-TRANSF ABRIL'!E112</f>
        <v>30/4/2025</v>
      </c>
      <c r="C113" s="11" t="str">
        <f>+'[1]CHEQUE-TRANSF ABRIL'!D112</f>
        <v>27420</v>
      </c>
      <c r="D113" s="12" t="str">
        <f>'[1]CHEQUE-TRANSF ABRIL'!C112</f>
        <v>REINTEGRO DE CHEQUE</v>
      </c>
      <c r="E113" s="11" t="str">
        <f>'[1]CHEQUE-TRANSF ABRIL'!M112</f>
        <v>REINTEGRO DE CHQUES , NULO POR CODUCIDAD</v>
      </c>
      <c r="F113" s="13">
        <f>'[1]CHEQUE-TRANSF ABRIL'!F112</f>
        <v>898.81</v>
      </c>
      <c r="G113" s="14">
        <f>'[1]CHEQUE-TRANSF ABRIL'!L112</f>
        <v>0</v>
      </c>
      <c r="H113" s="15">
        <f t="shared" si="1"/>
        <v>18705545.709999986</v>
      </c>
    </row>
    <row r="114" spans="1:8" s="8" customFormat="1" ht="30" x14ac:dyDescent="0.2">
      <c r="A114" s="9"/>
      <c r="B114" s="10" t="str">
        <f>+'[1]CHEQUE-TRANSF ABRIL'!E113</f>
        <v>30/4/2025</v>
      </c>
      <c r="C114" s="11" t="str">
        <f>+'[1]CHEQUE-TRANSF ABRIL'!D113</f>
        <v>27421</v>
      </c>
      <c r="D114" s="12" t="str">
        <f>'[1]CHEQUE-TRANSF ABRIL'!C113</f>
        <v>REINTEGRO DE CHEQUE</v>
      </c>
      <c r="E114" s="11" t="str">
        <f>'[1]CHEQUE-TRANSF ABRIL'!M113</f>
        <v>REINTEGRO DE CHQUES , NULO POR CODUCIDAD</v>
      </c>
      <c r="F114" s="13">
        <f>'[1]CHEQUE-TRANSF ABRIL'!F113</f>
        <v>1643.63</v>
      </c>
      <c r="G114" s="14">
        <f>'[1]CHEQUE-TRANSF ABRIL'!L113</f>
        <v>0</v>
      </c>
      <c r="H114" s="15">
        <f t="shared" si="1"/>
        <v>18707189.339999985</v>
      </c>
    </row>
    <row r="115" spans="1:8" s="8" customFormat="1" ht="60" x14ac:dyDescent="0.2">
      <c r="A115" s="9"/>
      <c r="B115" s="10" t="str">
        <f>+'[1]CHEQUE-TRANSF ABRIL'!E114</f>
        <v>30/4/2025</v>
      </c>
      <c r="C115" s="11">
        <f>+'[1]CHEQUE-TRANSF ABRIL'!D114</f>
        <v>0</v>
      </c>
      <c r="D115" s="12" t="str">
        <f>'[1]CHEQUE-TRANSF ABRIL'!C114</f>
        <v xml:space="preserve">CORRECCION DE TRANSFERENCIA </v>
      </c>
      <c r="E115" s="11" t="str">
        <f>'[1]CHEQUE-TRANSF ABRIL'!M114</f>
        <v>CORRECCION DE TRANFERENCIA A NOMBRE DE GALLERY POR VALOR DE 2,644.20 Y SE DEPOSITOPOR ERROR  2,664.20 DIFERENCIA 20.00</v>
      </c>
      <c r="F115" s="13">
        <f>'[1]CHEQUE-TRANSF ABRIL'!F114</f>
        <v>0</v>
      </c>
      <c r="G115" s="14">
        <f>'[1]CHEQUE-TRANSF ABRIL'!L114</f>
        <v>20</v>
      </c>
      <c r="H115" s="15">
        <f t="shared" si="1"/>
        <v>18707169.339999985</v>
      </c>
    </row>
    <row r="116" spans="1:8" s="8" customFormat="1" ht="45" x14ac:dyDescent="0.2">
      <c r="A116" s="9"/>
      <c r="B116" s="10" t="str">
        <f>+'[1]CHEQUE-TRANSF ABRIL'!E115</f>
        <v>30/4/2025</v>
      </c>
      <c r="C116" s="11">
        <f>+'[1]CHEQUE-TRANSF ABRIL'!D115</f>
        <v>0</v>
      </c>
      <c r="D116" s="12" t="str">
        <f>'[1]CHEQUE-TRANSF ABRIL'!C115</f>
        <v>CARGO BANCARIO</v>
      </c>
      <c r="E116" s="11" t="str">
        <f>'[1]CHEQUE-TRANSF ABRIL'!M115</f>
        <v>COMISION BANCARIA CORRESPONDIENTE AL MES DE ABRIL   2025.</v>
      </c>
      <c r="F116" s="13">
        <f>'[1]CHEQUE-TRANSF ABRIL'!F115</f>
        <v>0</v>
      </c>
      <c r="G116" s="14">
        <f>'[1]CHEQUE-TRANSF ABRIL'!L115</f>
        <v>30310.61</v>
      </c>
      <c r="H116" s="15">
        <f t="shared" si="1"/>
        <v>18676858.729999986</v>
      </c>
    </row>
    <row r="117" spans="1:8" s="8" customFormat="1" ht="30" x14ac:dyDescent="0.2">
      <c r="A117" s="9"/>
      <c r="B117" s="10">
        <f>+'[1]CHEQUE-TRANSF ABRIL'!E116</f>
        <v>0</v>
      </c>
      <c r="C117" s="11">
        <f>+'[1]CHEQUE-TRANSF ABRIL'!D116</f>
        <v>0</v>
      </c>
      <c r="D117" s="12" t="str">
        <f>'[1]CHEQUE-TRANSF ABRIL'!C116</f>
        <v>MENOS DEDUCION A EMPLEADOS DE TSS</v>
      </c>
      <c r="E117" s="11" t="str">
        <f>'[1]CHEQUE-TRANSF ABRIL'!M116</f>
        <v>DEDUCIONES A EMPLEADOS DE LA TSS</v>
      </c>
      <c r="F117" s="13">
        <f>'[1]CHEQUE-TRANSF ABRIL'!F116</f>
        <v>0</v>
      </c>
      <c r="G117" s="14">
        <f>'[1]CHEQUE-TRANSF ABRIL'!L116</f>
        <v>0</v>
      </c>
      <c r="H117" s="15">
        <f t="shared" si="1"/>
        <v>18676858.729999986</v>
      </c>
    </row>
    <row r="118" spans="1:8" s="8" customFormat="1" ht="15.75" x14ac:dyDescent="0.25">
      <c r="A118" s="9"/>
      <c r="B118" s="16"/>
      <c r="C118" s="16"/>
      <c r="D118" s="17">
        <f>'[1]CHEQUE-TRANSF ABRIL'!C117</f>
        <v>0</v>
      </c>
      <c r="E118" s="18"/>
      <c r="F118" s="19">
        <f>SUM(F8:F117)+H7</f>
        <v>39395776.579999998</v>
      </c>
      <c r="G118" s="19">
        <f>SUM(G7:G117)</f>
        <v>20718917.849999998</v>
      </c>
      <c r="H118" s="20">
        <f>+F118-G118</f>
        <v>18676858.73</v>
      </c>
    </row>
    <row r="119" spans="1:8" ht="15" x14ac:dyDescent="0.2">
      <c r="D119" s="12">
        <f>'[1]CHEQUE-TRANSF ABRIL'!C118</f>
        <v>0</v>
      </c>
      <c r="E119" s="23" t="s">
        <v>12</v>
      </c>
      <c r="F119" s="24">
        <f>+H7</f>
        <v>38189910.719999999</v>
      </c>
    </row>
    <row r="120" spans="1:8" ht="15.75" x14ac:dyDescent="0.25">
      <c r="B120" s="36" t="s">
        <v>13</v>
      </c>
      <c r="C120" s="36"/>
      <c r="D120" s="12">
        <f>'[1]CHEQUE-TRANSF ABRIL'!C119</f>
        <v>0</v>
      </c>
      <c r="E120" s="26" t="s">
        <v>14</v>
      </c>
      <c r="F120" s="24">
        <f>SUM(F8:F117)</f>
        <v>1205865.8599999999</v>
      </c>
    </row>
    <row r="121" spans="1:8" ht="14.25" x14ac:dyDescent="0.25">
      <c r="B121" s="31" t="s">
        <v>15</v>
      </c>
      <c r="C121" s="31"/>
      <c r="D121" s="27"/>
      <c r="E121" s="26" t="s">
        <v>16</v>
      </c>
      <c r="F121" s="24">
        <f>+F118-G118</f>
        <v>18676858.73</v>
      </c>
    </row>
    <row r="122" spans="1:8" ht="14.25" x14ac:dyDescent="0.25">
      <c r="B122" s="32" t="s">
        <v>17</v>
      </c>
      <c r="C122" s="32"/>
      <c r="D122" s="28"/>
    </row>
  </sheetData>
  <sheetProtection formatRows="0"/>
  <mergeCells count="8">
    <mergeCell ref="B121:C121"/>
    <mergeCell ref="B122:C122"/>
    <mergeCell ref="B1:H1"/>
    <mergeCell ref="B2:H2"/>
    <mergeCell ref="A3:H3"/>
    <mergeCell ref="B4:H4"/>
    <mergeCell ref="B5:H5"/>
    <mergeCell ref="B120:C120"/>
  </mergeCells>
  <printOptions horizontalCentered="1"/>
  <pageMargins left="0.39370078740157483" right="0.19685039370078741" top="0.27559055118110237" bottom="0.31496062992125984" header="0.23622047244094491" footer="0.27559055118110237"/>
  <pageSetup scale="49" orientation="portrait"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(VS)LIBRO BANCO ABRIL</vt:lpstr>
      <vt:lpstr>'(VS)LIBRO BANCO ABRIL'!Área_de_impresión</vt:lpstr>
      <vt:lpstr>'(VS)LIBRO BANCO ABRIL'!Títulos_a_imprimir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Estervina Calderon</dc:creator>
  <cp:lastModifiedBy>Francina A. Nova</cp:lastModifiedBy>
  <dcterms:created xsi:type="dcterms:W3CDTF">2025-06-17T18:52:14Z</dcterms:created>
  <dcterms:modified xsi:type="dcterms:W3CDTF">2025-06-17T18:58:21Z</dcterms:modified>
</cp:coreProperties>
</file>