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5\"/>
    </mc:Choice>
  </mc:AlternateContent>
  <xr:revisionPtr revIDLastSave="0" documentId="13_ncr:1_{1E742852-7FD7-4828-BC9B-C9BFB905F780}" xr6:coauthVersionLast="47" xr6:coauthVersionMax="47" xr10:uidLastSave="{00000000-0000-0000-0000-000000000000}"/>
  <bookViews>
    <workbookView xWindow="-120" yWindow="-120" windowWidth="21840" windowHeight="13140" xr2:uid="{91B3E3B7-98E0-4B74-8A9A-7950293A022B}"/>
  </bookViews>
  <sheets>
    <sheet name="EJECUCION PRESUPUESTARIA FEBRE2" sheetId="1" r:id="rId1"/>
  </sheets>
  <externalReferences>
    <externalReference r:id="rId2"/>
  </externalReferences>
  <definedNames>
    <definedName name="_xlnm.Print_Area" localSheetId="0">'EJECUCION PRESUPUESTARIA FEBRE2'!$A$1:$R$93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1" l="1"/>
  <c r="G62" i="1"/>
  <c r="G61" i="1"/>
  <c r="G60" i="1"/>
  <c r="G59" i="1"/>
  <c r="G58" i="1"/>
  <c r="G57" i="1"/>
  <c r="G56" i="1"/>
  <c r="G55" i="1"/>
  <c r="G37" i="1"/>
  <c r="G36" i="1"/>
  <c r="G35" i="1"/>
  <c r="G34" i="1"/>
  <c r="G33" i="1"/>
  <c r="G32" i="1"/>
  <c r="G31" i="1"/>
  <c r="G30" i="1"/>
  <c r="G29" i="1"/>
  <c r="G27" i="1"/>
  <c r="G26" i="1"/>
  <c r="G25" i="1"/>
  <c r="G24" i="1"/>
  <c r="G23" i="1"/>
  <c r="G22" i="1"/>
  <c r="G21" i="1"/>
  <c r="G20" i="1"/>
  <c r="G19" i="1"/>
  <c r="G17" i="1"/>
  <c r="G16" i="1"/>
  <c r="G15" i="1"/>
  <c r="G14" i="1"/>
  <c r="G13" i="1"/>
  <c r="D11" i="1"/>
  <c r="F12" i="1"/>
  <c r="F11" i="1" s="1"/>
  <c r="F18" i="1"/>
  <c r="F28" i="1"/>
  <c r="F38" i="1"/>
  <c r="F47" i="1"/>
  <c r="E54" i="1"/>
  <c r="E11" i="1" s="1"/>
  <c r="F54" i="1"/>
  <c r="F69" i="1"/>
  <c r="F72" i="1"/>
  <c r="F76" i="1"/>
  <c r="D80" i="1"/>
  <c r="F80" i="1"/>
  <c r="D83" i="1"/>
  <c r="F83" i="1"/>
  <c r="D85" i="1"/>
  <c r="F85" i="1"/>
  <c r="H85" i="1"/>
  <c r="I85" i="1"/>
  <c r="J85" i="1"/>
  <c r="K85" i="1"/>
  <c r="L85" i="1"/>
  <c r="M85" i="1"/>
  <c r="N85" i="1"/>
  <c r="O85" i="1"/>
  <c r="P85" i="1"/>
  <c r="Q85" i="1"/>
  <c r="G54" i="1" l="1"/>
  <c r="G12" i="1"/>
  <c r="G11" i="1" s="1"/>
  <c r="G18" i="1"/>
  <c r="G28" i="1"/>
  <c r="G85" i="1"/>
  <c r="F64" i="1" l="1"/>
  <c r="F65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<sst xmlns="http://schemas.openxmlformats.org/spreadsheetml/2006/main" count="102" uniqueCount="102">
  <si>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</si>
  <si>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</si>
  <si>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{2025}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</si>
  <si>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</si>
  <si>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</si>
  <si>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</si>
  <si>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</si>
  <si>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</si>
  <si>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</si>
  <si>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</si>
  <si>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</si>
  <si>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</si>
  <si>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</si>
  <si>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</si>
  <si>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</si>
  <si>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</si>
  <si>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</si>
  <si>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</si>
  <si>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</si>
  <si>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</si>
  <si>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</si>
  <si>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</si>
  <si>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</si>
  <si>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</si>
  <si>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</si>
  <si>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</si>
  <si>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</si>
  <si>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</si>
  <si>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</si>
  <si>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</si>
  <si>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</si>
  <si>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</si>
  <si>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</si>
  <si>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</si>
  <si>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</si>
  <si>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</si>
  <si>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</si>
  <si>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</si>
  <si>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</si>
  <si>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</si>
  <si>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</si>
  <si>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</si>
  <si>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</si>
  <si>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</si>
  <si>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</si>
  <si>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</si>
  <si>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</si>
  <si>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</si>
  <si>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</si>
  <si>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</si>
  <si>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</si>
  <si>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</si>
  <si>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</si>
  <si>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</si>
  <si>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</si>
  <si>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</si>
  <si>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</si>
  <si>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</si>
  <si>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</si>
  <si>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</si>
  <si>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</si>
  <si>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</si>
  <si>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</si>
  <si>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</si>
  <si>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</si>
  <si>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</si>
  <si>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</si>
  <si>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</si>
  <si>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</si>
  <si>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</si>
  <si>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</si>
  <si>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</si>
  <si>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</si>
  <si>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</si>
  <si>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</si>
  <si>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</si>
  <si>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</si>
  <si>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</si>
  <si>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</si>
  <si>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</si>
  <si>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</si>
  <si>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</si>
  <si>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</si>
  <si>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</si>
  <si>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</si>
  <si>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</si>
  <si>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</si>
  <si>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</si>
  <si>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</si>
  <si>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</si>
  <si>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</si>
  <si>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</si>
  <si>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</si>
  <si>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</si>
  <si>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</si>
  <si>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</si>
  <si>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</si>
  <si>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</si>
  <si>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</si>
  <si>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t>Presupuesto aprobado:</t>
    </r>
    <r>
      <rPr>
        <sz val="11"/>
        <color indexed="8"/>
        <rFont val="Arial"/>
        <family val="2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</si>
  <si>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indexed="8"/>
        <rFont val="Arial"/>
        <family val="2"/>
      </rPr>
      <t xml:space="preserve">Se refiere al presupuesto aprobado en caso de que el Congreso Nacional apruebe un presupuesto complementario. </t>
    </r>
  </si>
  <si>
    <t>Total devengado: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</si>
</sst>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-* #,##0.00_-;\-* #,##0.00_-;_-* &quot;-&quot;??_-;_-@_-"/>
  </numFmts>
  <fonts count="14" x14ac:knownFonts="1">
    <font>
      <sz val="11"/>
      <color theme="1"/>
      <name val="Aptos Narrow"/>
      <family val="2"/>
      <scheme val="minor"/>
    </font>
    <font>
      <sz val="11"/>
      <color indexed="8"/>
      <name val="Aptos Narrow"/>
      <family val="2"/>
    </font>
    <font>
      <sz val="22"/>
      <color indexed="8"/>
      <name val="Aptos Narrow"/>
      <family val="2"/>
    </font>
    <font>
      <sz val="16"/>
      <color indexed="8"/>
      <name val="Aptos Narrow"/>
      <family val="2"/>
    </font>
    <font>
      <sz val="12"/>
      <color indexed="8"/>
      <name val="Aptos Narrow"/>
      <family val="2"/>
    </font>
    <font>
      <b/>
      <sz val="11"/>
      <color indexed="9"/>
      <name val="Aptos Narrow"/>
      <family val="2"/>
    </font>
    <font>
      <b/>
      <sz val="11"/>
      <color indexed="8"/>
      <name val="Arial"/>
      <family val="2"/>
    </font>
    <font>
      <b/>
      <sz val="11"/>
      <color indexed="8"/>
      <name val="Aptos Narrow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14"/>
      <color indexed="8"/>
      <name val="Aptos Narrow"/>
      <family val="2"/>
    </font>
    <font>
      <sz val="14"/>
      <color indexed="8"/>
      <name val="Arial"/>
      <family val="2"/>
    </font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04861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44B3E1"/>
      </bottom>
      <diagonal/>
    </border>
    <border>
      <left/>
      <right/>
      <top style="thin">
        <color rgb="FF44B3E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5" fillId="2" borderId="2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6" fillId="0" borderId="10" xfId="0" applyFont="1" applyBorder="1" applyAlignment="1">
      <alignment horizontal="left"/>
    </xf>
    <xf numFmtId="164" fontId="6" fillId="0" borderId="10" xfId="0" applyNumberFormat="1" applyFont="1" applyBorder="1"/>
    <xf numFmtId="164" fontId="7" fillId="0" borderId="10" xfId="0" applyNumberFormat="1" applyFont="1" applyBorder="1"/>
    <xf numFmtId="0" fontId="6" fillId="0" borderId="0" xfId="0" applyFont="1" applyAlignment="1">
      <alignment horizontal="left" indent="1"/>
    </xf>
    <xf numFmtId="164" fontId="6" fillId="0" borderId="0" xfId="0" applyNumberFormat="1" applyFont="1"/>
    <xf numFmtId="164" fontId="7" fillId="0" borderId="0" xfId="0" applyNumberFormat="1" applyFont="1"/>
    <xf numFmtId="4" fontId="7" fillId="0" borderId="0" xfId="0" applyNumberFormat="1" applyFont="1"/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vertical="center" wrapText="1"/>
    </xf>
    <xf numFmtId="164" fontId="1" fillId="0" borderId="0" xfId="0" applyNumberFormat="1" applyFont="1"/>
    <xf numFmtId="4" fontId="1" fillId="0" borderId="0" xfId="0" applyNumberFormat="1" applyFont="1"/>
    <xf numFmtId="0" fontId="1" fillId="0" borderId="3" xfId="0" applyFont="1" applyBorder="1"/>
    <xf numFmtId="43" fontId="10" fillId="0" borderId="0" xfId="0" applyNumberFormat="1" applyFont="1" applyAlignment="1">
      <alignment vertical="center" wrapText="1"/>
    </xf>
    <xf numFmtId="164" fontId="1" fillId="3" borderId="0" xfId="0" applyNumberFormat="1" applyFont="1" applyFill="1"/>
    <xf numFmtId="165" fontId="11" fillId="0" borderId="0" xfId="0" applyNumberFormat="1" applyFont="1" applyAlignment="1">
      <alignment vertical="center" wrapText="1"/>
    </xf>
    <xf numFmtId="164" fontId="8" fillId="0" borderId="0" xfId="0" applyNumberFormat="1" applyFont="1"/>
    <xf numFmtId="0" fontId="5" fillId="2" borderId="11" xfId="0" applyFont="1" applyFill="1" applyBorder="1" applyAlignment="1">
      <alignment vertical="center"/>
    </xf>
    <xf numFmtId="164" fontId="6" fillId="2" borderId="11" xfId="0" applyNumberFormat="1" applyFont="1" applyFill="1" applyBorder="1"/>
    <xf numFmtId="164" fontId="7" fillId="2" borderId="11" xfId="0" applyNumberFormat="1" applyFont="1" applyFill="1" applyBorder="1"/>
    <xf numFmtId="0" fontId="8" fillId="0" borderId="0" xfId="0" applyFont="1"/>
    <xf numFmtId="0" fontId="6" fillId="0" borderId="0" xfId="0" applyFont="1"/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wrapText="1"/>
    </xf>
    <xf numFmtId="0" fontId="8" fillId="0" borderId="12" xfId="0" applyFont="1" applyBorder="1" applyAlignment="1">
      <alignment wrapText="1"/>
    </xf>
    <xf numFmtId="43" fontId="13" fillId="0" borderId="0" xfId="1" applyFont="1" applyAlignment="1">
      <alignment vertical="center" wrapText="1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43" fontId="5" fillId="2" borderId="6" xfId="0" applyNumberFormat="1" applyFont="1" applyFill="1" applyBorder="1" applyAlignment="1">
      <alignment horizontal="center" vertical="center" wrapText="1"/>
    </xf>
    <xf numFmtId="43" fontId="5" fillId="2" borderId="7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.2%202025%20(2).xlsx" TargetMode="External"/><Relationship Id="rId1" Type="http://schemas.openxmlformats.org/officeDocument/2006/relationships/externalLinkPath" Target="/Users/fnova/Downloads/SRS%20EL%20VALLE%20MODULO%20DE%20CONTABILIDAD%20-%20VS2.2%202025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Hoja1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23">
          <cell r="L23">
            <v>584905.88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134529.18000000002</v>
          </cell>
        </row>
        <row r="84">
          <cell r="L84">
            <v>12331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1115100</v>
          </cell>
        </row>
        <row r="144">
          <cell r="L144">
            <v>0</v>
          </cell>
        </row>
        <row r="153">
          <cell r="L153">
            <v>282496</v>
          </cell>
        </row>
        <row r="175">
          <cell r="L175">
            <v>35661.68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290119.5</v>
          </cell>
        </row>
        <row r="282">
          <cell r="L282">
            <v>758745.24</v>
          </cell>
        </row>
        <row r="299">
          <cell r="L299">
            <v>0</v>
          </cell>
        </row>
        <row r="304">
          <cell r="L304">
            <v>501401.19999999995</v>
          </cell>
        </row>
        <row r="333">
          <cell r="L333">
            <v>0</v>
          </cell>
        </row>
        <row r="344">
          <cell r="L344">
            <v>330112</v>
          </cell>
        </row>
        <row r="353">
          <cell r="L353">
            <v>248224.8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D9588-2C04-4F82-8C80-ECFCF25FBB96}">
  <dimension ref="A3:S92"/>
  <sheetViews>
    <sheetView tabSelected="1" view="pageBreakPreview" topLeftCell="C1" zoomScale="40" zoomScaleNormal="100" zoomScaleSheetLayoutView="40" workbookViewId="0">
      <selection activeCell="C3" sqref="C3:R3"/>
    </sheetView>
  </sheetViews>
  <sheetFormatPr baseColWidth="10" defaultRowHeight="15" x14ac:dyDescent="0.25"/>
  <cols>
    <col min="1" max="2" width="11.42578125" style="1" hidden="1" customWidth="1"/>
    <col min="3" max="3" width="110.140625" style="1" customWidth="1"/>
    <col min="4" max="4" width="27" style="1" customWidth="1"/>
    <col min="5" max="5" width="21.7109375" style="1" customWidth="1"/>
    <col min="6" max="6" width="22" style="1" customWidth="1"/>
    <col min="7" max="7" width="18" style="1" customWidth="1"/>
    <col min="8" max="13" width="11.42578125" style="1"/>
    <col min="14" max="14" width="17.140625" style="1" customWidth="1"/>
    <col min="15" max="15" width="14.28515625" style="1" customWidth="1"/>
    <col min="16" max="16" width="15.28515625" style="1" customWidth="1"/>
    <col min="17" max="17" width="15.5703125" style="1" customWidth="1"/>
    <col min="18" max="16384" width="11.42578125" style="1"/>
  </cols>
  <sheetData>
    <row r="3" spans="3:19" ht="28.5" x14ac:dyDescent="0.25">
      <c r="C3" s="35" t="s">
        <v>0</v>
      </c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3:19" ht="21" x14ac:dyDescent="0.25">
      <c r="C4" s="37" t="s">
        <v>1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3:19" ht="15.75" x14ac:dyDescent="0.25">
      <c r="C5" s="39" t="s">
        <v>2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spans="3:19" ht="15.75" x14ac:dyDescent="0.25">
      <c r="C6" s="41" t="s">
        <v>3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3:19" ht="15.75" x14ac:dyDescent="0.25">
      <c r="C7" s="42" t="s">
        <v>4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9" spans="3:19" x14ac:dyDescent="0.25">
      <c r="C9" s="29" t="s">
        <v>5</v>
      </c>
      <c r="D9" s="31" t="s">
        <v>6</v>
      </c>
      <c r="E9" s="31" t="s">
        <v>7</v>
      </c>
      <c r="F9" s="33" t="s">
        <v>8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4"/>
    </row>
    <row r="10" spans="3:19" x14ac:dyDescent="0.25">
      <c r="C10" s="30"/>
      <c r="D10" s="32"/>
      <c r="E10" s="32"/>
      <c r="F10" s="2" t="s">
        <v>9</v>
      </c>
      <c r="G10" s="2" t="s">
        <v>10</v>
      </c>
      <c r="H10" s="2" t="s">
        <v>11</v>
      </c>
      <c r="I10" s="2" t="s">
        <v>12</v>
      </c>
      <c r="J10" s="3" t="s">
        <v>13</v>
      </c>
      <c r="K10" s="2" t="s">
        <v>14</v>
      </c>
      <c r="L10" s="3" t="s">
        <v>15</v>
      </c>
      <c r="M10" s="2" t="s">
        <v>16</v>
      </c>
      <c r="N10" s="2" t="s">
        <v>17</v>
      </c>
      <c r="O10" s="2" t="s">
        <v>18</v>
      </c>
      <c r="P10" s="2" t="s">
        <v>19</v>
      </c>
      <c r="Q10" s="3" t="s">
        <v>20</v>
      </c>
      <c r="R10" s="2" t="s">
        <v>21</v>
      </c>
    </row>
    <row r="11" spans="3:19" x14ac:dyDescent="0.25">
      <c r="C11" s="4" t="s">
        <v>22</v>
      </c>
      <c r="D11" s="5">
        <f>D12+D18+D28+D38+D47+D54+D64+D69+D72+D76+D80+D83</f>
        <v>0</v>
      </c>
      <c r="E11" s="5">
        <f>E12+E18+E28+E38+E47+E54+E64+E69+E72+E76+E80+E83</f>
        <v>0</v>
      </c>
      <c r="F11" s="5">
        <f>F12+F18+F28+F54</f>
        <v>14937910.599999998</v>
      </c>
      <c r="G11" s="5">
        <f>G12+G18+G28+G54</f>
        <v>4293626.4800000004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3:19" x14ac:dyDescent="0.25">
      <c r="C12" s="7" t="s">
        <v>23</v>
      </c>
      <c r="D12" s="8"/>
      <c r="E12" s="9"/>
      <c r="F12" s="8">
        <f>F13+F14+F15+F16+F17</f>
        <v>1988421.92</v>
      </c>
      <c r="G12" s="8">
        <f>G13+G14+G15+G16+G17</f>
        <v>719435.06</v>
      </c>
      <c r="H12" s="10"/>
      <c r="I12" s="9"/>
      <c r="J12" s="9"/>
      <c r="K12" s="9"/>
      <c r="L12" s="9"/>
      <c r="M12" s="9"/>
      <c r="N12" s="9"/>
      <c r="O12" s="9"/>
      <c r="P12" s="9"/>
      <c r="Q12" s="9"/>
      <c r="R12" s="10"/>
    </row>
    <row r="13" spans="3:19" x14ac:dyDescent="0.25">
      <c r="C13" s="11" t="s">
        <v>24</v>
      </c>
      <c r="D13" s="12"/>
      <c r="E13" s="13"/>
      <c r="F13" s="12">
        <v>1843400</v>
      </c>
      <c r="G13" s="12">
        <f>+'[1]CONSOLIDADO FEBRERO'!$L$23</f>
        <v>584905.88</v>
      </c>
      <c r="H13" s="14"/>
      <c r="I13" s="13"/>
      <c r="J13" s="13"/>
      <c r="K13" s="13"/>
      <c r="L13" s="13"/>
      <c r="M13" s="13"/>
      <c r="N13" s="13"/>
      <c r="O13" s="13"/>
      <c r="P13" s="13"/>
      <c r="Q13" s="13"/>
    </row>
    <row r="14" spans="3:19" x14ac:dyDescent="0.25">
      <c r="C14" s="11" t="s">
        <v>25</v>
      </c>
      <c r="D14" s="12"/>
      <c r="E14" s="13"/>
      <c r="F14" s="12">
        <v>0</v>
      </c>
      <c r="G14" s="12">
        <f>+'[1]CONSOLIDADO FEBRERO'!$L$47</f>
        <v>0</v>
      </c>
      <c r="H14" s="14"/>
      <c r="I14" s="13"/>
      <c r="J14" s="13"/>
      <c r="K14" s="13"/>
      <c r="L14" s="13"/>
      <c r="M14" s="13"/>
      <c r="N14" s="13"/>
      <c r="O14" s="13"/>
      <c r="P14" s="13"/>
      <c r="Q14" s="13"/>
      <c r="R14" s="14"/>
    </row>
    <row r="15" spans="3:19" x14ac:dyDescent="0.25">
      <c r="C15" s="11" t="s">
        <v>26</v>
      </c>
      <c r="D15" s="12"/>
      <c r="E15" s="13"/>
      <c r="F15" s="12">
        <v>0</v>
      </c>
      <c r="G15" s="12">
        <f>+'[1]CONSOLIDADO FEBRERO'!$L$60</f>
        <v>0</v>
      </c>
      <c r="H15" s="14"/>
      <c r="I15" s="13"/>
      <c r="J15" s="13"/>
      <c r="K15" s="13"/>
      <c r="L15" s="13"/>
      <c r="M15" s="13"/>
      <c r="N15" s="13"/>
      <c r="O15" s="13"/>
      <c r="P15" s="13"/>
      <c r="Q15" s="13"/>
      <c r="S15" s="15"/>
    </row>
    <row r="16" spans="3:19" x14ac:dyDescent="0.25">
      <c r="C16" s="11" t="s">
        <v>27</v>
      </c>
      <c r="D16" s="12"/>
      <c r="E16" s="13"/>
      <c r="F16" s="12">
        <v>0</v>
      </c>
      <c r="G16" s="12">
        <f>+'[1]CONSOLIDADO FEBRERO'!$L$67</f>
        <v>0</v>
      </c>
      <c r="H16" s="14"/>
      <c r="I16" s="13"/>
      <c r="J16" s="13"/>
      <c r="K16" s="13"/>
      <c r="L16" s="13"/>
      <c r="M16" s="13"/>
      <c r="N16" s="13"/>
      <c r="O16" s="13"/>
      <c r="P16" s="13"/>
      <c r="Q16" s="13"/>
    </row>
    <row r="17" spans="3:18" x14ac:dyDescent="0.25">
      <c r="C17" s="11" t="s">
        <v>28</v>
      </c>
      <c r="D17" s="12"/>
      <c r="E17" s="13"/>
      <c r="F17" s="12">
        <v>145021.92000000001</v>
      </c>
      <c r="G17" s="12">
        <f>+'[1]CONSOLIDADO FEBRERO'!$L$74</f>
        <v>134529.18000000002</v>
      </c>
      <c r="H17" s="14"/>
      <c r="I17" s="13"/>
      <c r="J17" s="13"/>
      <c r="K17" s="13"/>
      <c r="L17" s="13"/>
      <c r="M17" s="13"/>
      <c r="N17" s="13"/>
      <c r="O17" s="13"/>
      <c r="P17" s="13"/>
      <c r="Q17" s="13"/>
      <c r="R17" s="14"/>
    </row>
    <row r="18" spans="3:18" x14ac:dyDescent="0.25">
      <c r="C18" s="7" t="s">
        <v>29</v>
      </c>
      <c r="D18" s="8"/>
      <c r="E18" s="9"/>
      <c r="F18" s="8">
        <f>F19+F20+F21+F22+F23+F24+F25+F26+F27</f>
        <v>5688187.3700000001</v>
      </c>
      <c r="G18" s="8">
        <f>G19+G20+G21+G22+G23+G24+G25+G26+G27</f>
        <v>1445588.68</v>
      </c>
      <c r="H18" s="10"/>
      <c r="I18" s="9"/>
      <c r="J18" s="9"/>
      <c r="K18" s="9"/>
      <c r="L18" s="9"/>
      <c r="M18" s="9"/>
      <c r="N18" s="9"/>
      <c r="O18" s="9"/>
      <c r="P18" s="9"/>
      <c r="Q18" s="9"/>
      <c r="R18" s="10"/>
    </row>
    <row r="19" spans="3:18" x14ac:dyDescent="0.25">
      <c r="C19" s="11" t="s">
        <v>30</v>
      </c>
      <c r="D19" s="12"/>
      <c r="E19" s="13"/>
      <c r="F19" s="12">
        <v>3516829.58</v>
      </c>
      <c r="G19" s="12">
        <f>+'[1]CONSOLIDADO FEBRERO'!$L$84</f>
        <v>12331</v>
      </c>
      <c r="H19" s="14"/>
      <c r="I19" s="13"/>
      <c r="J19" s="13"/>
      <c r="K19" s="13"/>
      <c r="L19" s="13"/>
      <c r="M19" s="13"/>
      <c r="N19" s="13"/>
      <c r="O19" s="13"/>
      <c r="P19" s="13"/>
      <c r="Q19" s="13"/>
      <c r="R19" s="14"/>
    </row>
    <row r="20" spans="3:18" x14ac:dyDescent="0.25">
      <c r="C20" s="11" t="s">
        <v>31</v>
      </c>
      <c r="D20" s="12"/>
      <c r="E20" s="13"/>
      <c r="F20" s="12">
        <v>0</v>
      </c>
      <c r="G20" s="12">
        <f>+'[1]CONSOLIDADO FEBRERO'!$L$102</f>
        <v>0</v>
      </c>
      <c r="H20" s="14"/>
      <c r="I20" s="13"/>
      <c r="J20" s="13"/>
      <c r="K20" s="13"/>
      <c r="L20" s="13"/>
      <c r="M20" s="13"/>
      <c r="N20" s="13"/>
      <c r="O20" s="13"/>
      <c r="P20" s="13"/>
      <c r="Q20" s="13"/>
      <c r="R20" s="14"/>
    </row>
    <row r="21" spans="3:18" ht="18.75" x14ac:dyDescent="0.25">
      <c r="C21" s="11" t="s">
        <v>32</v>
      </c>
      <c r="D21" s="12"/>
      <c r="E21" s="13"/>
      <c r="F21" s="12">
        <v>0</v>
      </c>
      <c r="G21" s="12">
        <f>+'[1]CONSOLIDADO FEBRERO'!$L$107</f>
        <v>0</v>
      </c>
      <c r="H21" s="16"/>
      <c r="I21" s="13"/>
      <c r="J21" s="13"/>
      <c r="K21" s="13"/>
      <c r="L21" s="13"/>
      <c r="M21" s="13"/>
      <c r="N21" s="13"/>
      <c r="O21" s="13"/>
      <c r="P21" s="13"/>
      <c r="Q21" s="13"/>
      <c r="R21" s="14"/>
    </row>
    <row r="22" spans="3:18" ht="18.75" x14ac:dyDescent="0.25">
      <c r="C22" s="11" t="s">
        <v>33</v>
      </c>
      <c r="D22" s="12"/>
      <c r="E22" s="13"/>
      <c r="F22" s="12">
        <v>0</v>
      </c>
      <c r="G22" s="12">
        <f>+'[1]CONSOLIDADO FEBRERO'!$L$112</f>
        <v>0</v>
      </c>
      <c r="H22" s="16"/>
      <c r="I22" s="13"/>
      <c r="J22" s="13"/>
      <c r="K22" s="13"/>
      <c r="L22" s="13"/>
      <c r="M22" s="13"/>
      <c r="N22" s="13"/>
      <c r="O22" s="13"/>
      <c r="P22" s="13"/>
      <c r="Q22" s="13"/>
      <c r="R22" s="14"/>
    </row>
    <row r="23" spans="3:18" x14ac:dyDescent="0.25">
      <c r="C23" s="11" t="s">
        <v>34</v>
      </c>
      <c r="D23" s="12"/>
      <c r="E23" s="13"/>
      <c r="F23" s="12">
        <v>436143.77</v>
      </c>
      <c r="G23" s="12">
        <f>+'[1]CONSOLIDADO FEBRERO'!$L$121</f>
        <v>1115100</v>
      </c>
      <c r="H23" s="14"/>
      <c r="I23" s="13"/>
      <c r="J23" s="13"/>
      <c r="K23" s="17"/>
      <c r="L23" s="13"/>
      <c r="M23" s="13"/>
      <c r="N23" s="13"/>
      <c r="O23" s="13"/>
      <c r="P23" s="13"/>
      <c r="Q23" s="13"/>
      <c r="R23" s="14"/>
    </row>
    <row r="24" spans="3:18" x14ac:dyDescent="0.25">
      <c r="C24" s="11" t="s">
        <v>35</v>
      </c>
      <c r="D24" s="12"/>
      <c r="E24" s="13"/>
      <c r="F24" s="12">
        <v>0</v>
      </c>
      <c r="G24" s="12">
        <f>+'[1]CONSOLIDADO FEBRERO'!$L$144</f>
        <v>0</v>
      </c>
      <c r="H24" s="14"/>
      <c r="I24" s="13"/>
      <c r="J24" s="13"/>
      <c r="K24" s="13"/>
      <c r="L24" s="13"/>
      <c r="M24" s="13"/>
      <c r="N24" s="13"/>
      <c r="O24" s="13"/>
      <c r="P24" s="13"/>
      <c r="Q24" s="13"/>
      <c r="R24" s="14"/>
    </row>
    <row r="25" spans="3:18" x14ac:dyDescent="0.25">
      <c r="C25" s="11" t="s">
        <v>36</v>
      </c>
      <c r="D25" s="12"/>
      <c r="E25" s="13"/>
      <c r="F25" s="12">
        <v>1425145.57</v>
      </c>
      <c r="G25" s="12">
        <f>+'[1]CONSOLIDADO FEBRERO'!$L$153</f>
        <v>282496</v>
      </c>
      <c r="H25" s="14"/>
      <c r="I25" s="13"/>
      <c r="J25" s="13"/>
      <c r="K25" s="13"/>
      <c r="L25" s="13"/>
      <c r="M25" s="13"/>
      <c r="N25" s="13"/>
      <c r="O25" s="13"/>
      <c r="P25" s="13"/>
      <c r="Q25" s="13"/>
      <c r="R25" s="14"/>
    </row>
    <row r="26" spans="3:18" x14ac:dyDescent="0.25">
      <c r="C26" s="11" t="s">
        <v>37</v>
      </c>
      <c r="D26" s="12"/>
      <c r="E26" s="13"/>
      <c r="F26" s="12">
        <v>54387.95</v>
      </c>
      <c r="G26" s="12">
        <f>+'[1]CONSOLIDADO FEBRERO'!$L$175</f>
        <v>35661.68</v>
      </c>
      <c r="H26" s="14"/>
      <c r="I26" s="13"/>
      <c r="J26" s="13"/>
      <c r="K26" s="13"/>
      <c r="L26" s="13"/>
      <c r="M26" s="13"/>
      <c r="N26" s="13"/>
      <c r="O26" s="13"/>
      <c r="P26" s="13"/>
      <c r="Q26" s="13"/>
      <c r="R26" s="14"/>
    </row>
    <row r="27" spans="3:18" x14ac:dyDescent="0.25">
      <c r="C27" s="11" t="s">
        <v>38</v>
      </c>
      <c r="D27" s="12"/>
      <c r="E27" s="13"/>
      <c r="F27" s="12">
        <v>255680.5</v>
      </c>
      <c r="G27" s="12">
        <f>+'[1]CONSOLIDADO FEBRERO'!$L$204</f>
        <v>0</v>
      </c>
      <c r="H27" s="14"/>
      <c r="I27" s="13"/>
      <c r="J27" s="13"/>
      <c r="K27" s="13"/>
      <c r="L27" s="13"/>
      <c r="M27" s="13"/>
      <c r="N27" s="13"/>
      <c r="O27" s="13"/>
      <c r="P27" s="13"/>
      <c r="Q27" s="13"/>
      <c r="R27" s="14"/>
    </row>
    <row r="28" spans="3:18" x14ac:dyDescent="0.25">
      <c r="C28" s="7" t="s">
        <v>39</v>
      </c>
      <c r="D28" s="8"/>
      <c r="E28" s="9"/>
      <c r="F28" s="8">
        <f>F29+F30+F31+F32+F33+F34+F35+F36+F37</f>
        <v>4762987.6099999994</v>
      </c>
      <c r="G28" s="8">
        <f>G29+G30+G31+G32+G33+G34+G35+G36+G37</f>
        <v>1550265.94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spans="3:18" ht="18.75" x14ac:dyDescent="0.25">
      <c r="C29" s="11" t="s">
        <v>40</v>
      </c>
      <c r="D29" s="12"/>
      <c r="E29" s="13"/>
      <c r="F29" s="12">
        <v>15160</v>
      </c>
      <c r="G29" s="12">
        <f>+'[1]CONSOLIDADO FEBRERO'!$L$209</f>
        <v>0</v>
      </c>
      <c r="H29" s="14"/>
      <c r="I29" s="13"/>
      <c r="J29" s="16"/>
      <c r="K29" s="13"/>
      <c r="L29" s="13"/>
      <c r="M29" s="13"/>
      <c r="N29" s="13"/>
      <c r="O29" s="13"/>
      <c r="P29" s="13"/>
      <c r="Q29" s="13"/>
      <c r="R29" s="14"/>
    </row>
    <row r="30" spans="3:18" ht="18.75" x14ac:dyDescent="0.25">
      <c r="C30" s="11" t="s">
        <v>41</v>
      </c>
      <c r="D30" s="12"/>
      <c r="E30" s="13"/>
      <c r="F30" s="12">
        <v>0</v>
      </c>
      <c r="G30" s="12">
        <f>+'[1]CONSOLIDADO FEBRERO'!$L$221</f>
        <v>0</v>
      </c>
      <c r="H30" s="14"/>
      <c r="I30" s="13"/>
      <c r="J30" s="16"/>
      <c r="K30" s="13"/>
      <c r="L30" s="13"/>
      <c r="M30" s="13"/>
      <c r="N30" s="13"/>
      <c r="O30" s="13"/>
      <c r="P30" s="13"/>
      <c r="Q30" s="13"/>
      <c r="R30" s="14"/>
    </row>
    <row r="31" spans="3:18" ht="18.75" x14ac:dyDescent="0.25">
      <c r="C31" s="11" t="s">
        <v>42</v>
      </c>
      <c r="D31" s="12"/>
      <c r="E31" s="13"/>
      <c r="F31" s="12">
        <v>1291746</v>
      </c>
      <c r="G31" s="12">
        <f>+'[1]CONSOLIDADO FEBRERO'!$L$228</f>
        <v>0</v>
      </c>
      <c r="H31" s="14"/>
      <c r="I31" s="13"/>
      <c r="J31" s="16"/>
      <c r="K31" s="13"/>
      <c r="L31" s="13"/>
      <c r="M31" s="13"/>
      <c r="N31" s="13"/>
      <c r="O31" s="13"/>
      <c r="P31" s="13"/>
      <c r="Q31" s="13"/>
      <c r="R31" s="14"/>
    </row>
    <row r="32" spans="3:18" x14ac:dyDescent="0.25">
      <c r="C32" s="11" t="s">
        <v>43</v>
      </c>
      <c r="D32" s="12"/>
      <c r="E32" s="13"/>
      <c r="F32" s="12">
        <v>105300</v>
      </c>
      <c r="G32" s="12">
        <f>+'[1]CONSOLIDADO FEBRERO'!$L$241</f>
        <v>0</v>
      </c>
      <c r="H32" s="14"/>
      <c r="I32" s="13"/>
      <c r="J32" s="13"/>
      <c r="K32" s="13"/>
      <c r="L32" s="13"/>
      <c r="M32" s="13"/>
      <c r="N32" s="13"/>
      <c r="O32" s="13"/>
      <c r="P32" s="13"/>
      <c r="Q32" s="13"/>
      <c r="R32" s="14"/>
    </row>
    <row r="33" spans="3:18" x14ac:dyDescent="0.25">
      <c r="C33" s="11" t="s">
        <v>44</v>
      </c>
      <c r="D33" s="12"/>
      <c r="E33" s="13"/>
      <c r="F33" s="12">
        <v>199715</v>
      </c>
      <c r="G33" s="12">
        <f>+'[1]CONSOLIDADO FEBRERO'!$L$246</f>
        <v>0</v>
      </c>
      <c r="H33" s="14"/>
      <c r="I33" s="13"/>
      <c r="J33" s="13"/>
      <c r="K33" s="13"/>
      <c r="L33" s="13"/>
      <c r="M33" s="13"/>
      <c r="N33" s="13"/>
      <c r="O33" s="13"/>
      <c r="P33" s="13"/>
      <c r="Q33" s="13"/>
      <c r="R33" s="14"/>
    </row>
    <row r="34" spans="3:18" x14ac:dyDescent="0.25">
      <c r="C34" s="11" t="s">
        <v>45</v>
      </c>
      <c r="D34" s="12"/>
      <c r="E34" s="13"/>
      <c r="F34" s="12">
        <v>0</v>
      </c>
      <c r="G34" s="12">
        <f>+'[1]CONSOLIDADO FEBRERO'!$L$257</f>
        <v>290119.5</v>
      </c>
      <c r="H34" s="14"/>
      <c r="I34" s="13"/>
      <c r="J34" s="13"/>
      <c r="K34" s="13"/>
      <c r="L34" s="13"/>
      <c r="M34" s="13"/>
      <c r="N34" s="13"/>
      <c r="O34" s="13"/>
      <c r="P34" s="13"/>
      <c r="Q34" s="13"/>
      <c r="R34" s="14"/>
    </row>
    <row r="35" spans="3:18" x14ac:dyDescent="0.25">
      <c r="C35" s="11" t="s">
        <v>46</v>
      </c>
      <c r="D35" s="12"/>
      <c r="E35" s="13"/>
      <c r="F35" s="12">
        <v>613706.77</v>
      </c>
      <c r="G35" s="12">
        <f>+'[1]CONSOLIDADO FEBRERO'!$L$282</f>
        <v>758745.24</v>
      </c>
      <c r="H35" s="14"/>
      <c r="I35" s="13"/>
      <c r="J35" s="13"/>
      <c r="K35" s="13"/>
      <c r="L35" s="13"/>
      <c r="M35" s="13"/>
      <c r="N35" s="13"/>
      <c r="O35" s="13"/>
      <c r="P35" s="13"/>
      <c r="Q35" s="13"/>
      <c r="R35" s="14"/>
    </row>
    <row r="36" spans="3:18" ht="18" x14ac:dyDescent="0.25">
      <c r="C36" s="11" t="s">
        <v>47</v>
      </c>
      <c r="D36" s="18"/>
      <c r="E36" s="13"/>
      <c r="F36" s="18">
        <v>0</v>
      </c>
      <c r="G36" s="12">
        <f>+'[1]CONSOLIDADO FEBRERO'!$L$299</f>
        <v>0</v>
      </c>
      <c r="H36" s="14"/>
      <c r="I36" s="13"/>
      <c r="J36" s="13"/>
      <c r="K36" s="13"/>
      <c r="L36" s="13"/>
      <c r="M36" s="13"/>
      <c r="N36" s="13"/>
      <c r="O36" s="13"/>
      <c r="P36" s="13"/>
      <c r="Q36" s="13"/>
      <c r="R36" s="14"/>
    </row>
    <row r="37" spans="3:18" x14ac:dyDescent="0.25">
      <c r="C37" s="11" t="s">
        <v>48</v>
      </c>
      <c r="D37" s="12"/>
      <c r="E37" s="13"/>
      <c r="F37" s="12">
        <v>2537359.84</v>
      </c>
      <c r="G37" s="12">
        <f>+'[1]CONSOLIDADO FEBRERO'!$L$304</f>
        <v>501401.19999999995</v>
      </c>
      <c r="H37" s="14"/>
      <c r="I37" s="13"/>
      <c r="J37" s="13"/>
      <c r="K37" s="13"/>
      <c r="L37" s="13"/>
      <c r="M37" s="13"/>
      <c r="N37" s="13"/>
      <c r="O37" s="13"/>
      <c r="P37" s="13"/>
      <c r="Q37" s="13"/>
      <c r="R37" s="14"/>
    </row>
    <row r="38" spans="3:18" ht="18.75" x14ac:dyDescent="0.25">
      <c r="C38" s="7" t="s">
        <v>49</v>
      </c>
      <c r="D38" s="12"/>
      <c r="E38" s="9"/>
      <c r="F38" s="12">
        <f>F39+F40+F41+F42+F43+F44+F45+F46</f>
        <v>0</v>
      </c>
      <c r="I38" s="13"/>
      <c r="J38" s="16"/>
      <c r="L38" s="13"/>
      <c r="M38" s="13"/>
      <c r="N38" s="13"/>
    </row>
    <row r="39" spans="3:18" ht="18.75" x14ac:dyDescent="0.25">
      <c r="C39" s="11" t="s">
        <v>50</v>
      </c>
      <c r="D39" s="12"/>
      <c r="E39" s="13"/>
      <c r="F39" s="12"/>
      <c r="I39" s="13"/>
      <c r="J39" s="16"/>
      <c r="L39" s="13"/>
      <c r="M39" s="13"/>
      <c r="N39" s="13"/>
    </row>
    <row r="40" spans="3:18" x14ac:dyDescent="0.25">
      <c r="C40" s="11" t="s">
        <v>51</v>
      </c>
      <c r="D40" s="12"/>
      <c r="E40" s="13"/>
      <c r="F40" s="12"/>
      <c r="I40" s="13"/>
      <c r="L40" s="13"/>
      <c r="M40" s="13"/>
      <c r="N40" s="13"/>
    </row>
    <row r="41" spans="3:18" x14ac:dyDescent="0.25">
      <c r="C41" s="11" t="s">
        <v>52</v>
      </c>
      <c r="D41" s="12"/>
      <c r="E41" s="13"/>
      <c r="F41" s="12"/>
      <c r="I41" s="13"/>
      <c r="L41" s="13"/>
      <c r="M41" s="13"/>
      <c r="N41" s="13"/>
    </row>
    <row r="42" spans="3:18" x14ac:dyDescent="0.25">
      <c r="C42" s="11" t="s">
        <v>53</v>
      </c>
      <c r="D42" s="12"/>
      <c r="E42" s="13"/>
      <c r="F42" s="12"/>
      <c r="I42" s="13"/>
      <c r="L42" s="13"/>
      <c r="M42" s="13"/>
      <c r="N42" s="13"/>
    </row>
    <row r="43" spans="3:18" x14ac:dyDescent="0.25">
      <c r="C43" s="11" t="s">
        <v>54</v>
      </c>
      <c r="D43" s="12"/>
      <c r="E43" s="13"/>
      <c r="F43" s="12"/>
      <c r="I43" s="13"/>
      <c r="L43" s="13"/>
      <c r="M43" s="13"/>
      <c r="N43" s="13"/>
    </row>
    <row r="44" spans="3:18" x14ac:dyDescent="0.25">
      <c r="C44" s="11" t="s">
        <v>55</v>
      </c>
      <c r="D44" s="19"/>
      <c r="E44" s="13"/>
      <c r="F44" s="19"/>
      <c r="I44" s="13"/>
      <c r="L44" s="13"/>
      <c r="M44" s="13"/>
      <c r="N44" s="13"/>
    </row>
    <row r="45" spans="3:18" x14ac:dyDescent="0.25">
      <c r="C45" s="11" t="s">
        <v>56</v>
      </c>
      <c r="D45" s="19"/>
      <c r="E45" s="13"/>
      <c r="F45" s="19"/>
      <c r="I45" s="13"/>
      <c r="L45" s="13"/>
      <c r="M45" s="13"/>
      <c r="N45" s="13"/>
    </row>
    <row r="46" spans="3:18" x14ac:dyDescent="0.25">
      <c r="C46" s="11" t="s">
        <v>57</v>
      </c>
      <c r="D46" s="19"/>
      <c r="E46" s="13"/>
      <c r="F46" s="19"/>
      <c r="I46" s="13"/>
      <c r="L46" s="13"/>
      <c r="M46" s="13"/>
      <c r="N46" s="13"/>
    </row>
    <row r="47" spans="3:18" x14ac:dyDescent="0.25">
      <c r="C47" s="7" t="s">
        <v>58</v>
      </c>
      <c r="D47" s="8"/>
      <c r="E47" s="9"/>
      <c r="F47" s="8">
        <f>F48+F49+F50+F51+F52+F53</f>
        <v>0</v>
      </c>
      <c r="I47" s="13"/>
      <c r="L47" s="13"/>
      <c r="M47" s="13"/>
      <c r="N47" s="13"/>
    </row>
    <row r="48" spans="3:18" x14ac:dyDescent="0.25">
      <c r="C48" s="11" t="s">
        <v>59</v>
      </c>
      <c r="D48" s="19"/>
      <c r="E48" s="13"/>
      <c r="F48" s="19"/>
      <c r="I48" s="13"/>
      <c r="L48" s="13"/>
      <c r="M48" s="13"/>
      <c r="N48" s="13"/>
    </row>
    <row r="49" spans="3:18" x14ac:dyDescent="0.25">
      <c r="C49" s="11" t="s">
        <v>60</v>
      </c>
      <c r="D49" s="19"/>
      <c r="E49" s="13"/>
      <c r="F49" s="19"/>
      <c r="I49" s="13"/>
      <c r="L49" s="13"/>
      <c r="M49" s="13"/>
      <c r="N49" s="13"/>
    </row>
    <row r="50" spans="3:18" x14ac:dyDescent="0.25">
      <c r="C50" s="11" t="s">
        <v>61</v>
      </c>
      <c r="D50" s="19"/>
      <c r="E50" s="13"/>
      <c r="F50" s="19"/>
      <c r="I50" s="13"/>
      <c r="L50" s="13"/>
      <c r="M50" s="13"/>
      <c r="N50" s="13"/>
    </row>
    <row r="51" spans="3:18" x14ac:dyDescent="0.25">
      <c r="C51" s="11" t="s">
        <v>62</v>
      </c>
      <c r="D51" s="19"/>
      <c r="E51" s="13"/>
      <c r="F51" s="19"/>
      <c r="I51" s="13"/>
      <c r="L51" s="13"/>
      <c r="M51" s="13"/>
      <c r="N51" s="13"/>
    </row>
    <row r="52" spans="3:18" x14ac:dyDescent="0.25">
      <c r="C52" s="11" t="s">
        <v>63</v>
      </c>
      <c r="D52" s="19"/>
      <c r="E52" s="13"/>
      <c r="F52" s="19"/>
      <c r="I52" s="13"/>
      <c r="L52" s="13"/>
      <c r="M52" s="13"/>
      <c r="N52" s="13"/>
    </row>
    <row r="53" spans="3:18" x14ac:dyDescent="0.25">
      <c r="C53" s="11" t="s">
        <v>64</v>
      </c>
      <c r="D53" s="19"/>
      <c r="E53" s="13"/>
      <c r="F53" s="19"/>
      <c r="I53" s="13"/>
      <c r="L53" s="13"/>
      <c r="M53" s="13"/>
      <c r="N53" s="13"/>
    </row>
    <row r="54" spans="3:18" x14ac:dyDescent="0.25">
      <c r="C54" s="7" t="s">
        <v>65</v>
      </c>
      <c r="D54" s="8"/>
      <c r="E54" s="9">
        <f>E55+E56+E57+E58+E59+E60+E61+E62+E63</f>
        <v>0</v>
      </c>
      <c r="F54" s="8">
        <f>F55+F56+F57+F58+F59+F60+F61+F62+F63</f>
        <v>2498313.7000000002</v>
      </c>
      <c r="G54" s="8">
        <f>G55+G56+G57+G58+G59+G60+G61+G62+G63</f>
        <v>578336.80000000005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</row>
    <row r="55" spans="3:18" ht="18.75" x14ac:dyDescent="0.25">
      <c r="C55" s="11" t="s">
        <v>66</v>
      </c>
      <c r="D55" s="12"/>
      <c r="E55" s="13"/>
      <c r="F55" s="12">
        <v>2264862.5</v>
      </c>
      <c r="G55" s="28">
        <f>+'[1]CONSOLIDADO FEBRERO'!$L$333</f>
        <v>0</v>
      </c>
      <c r="H55" s="16"/>
      <c r="I55" s="13"/>
      <c r="J55" s="13"/>
      <c r="K55" s="13"/>
      <c r="L55" s="13"/>
      <c r="M55" s="13"/>
      <c r="N55" s="13"/>
      <c r="O55" s="16"/>
      <c r="P55" s="13"/>
      <c r="Q55" s="13"/>
      <c r="R55" s="13"/>
    </row>
    <row r="56" spans="3:18" ht="18.75" x14ac:dyDescent="0.25">
      <c r="C56" s="11" t="s">
        <v>67</v>
      </c>
      <c r="D56" s="12"/>
      <c r="E56" s="13"/>
      <c r="F56" s="12">
        <v>0</v>
      </c>
      <c r="G56" s="12">
        <f>+'[1]CONSOLIDADO FEBRERO'!$L$344</f>
        <v>330112</v>
      </c>
      <c r="H56" s="14"/>
      <c r="I56" s="13"/>
      <c r="J56" s="13"/>
      <c r="K56" s="16"/>
      <c r="L56" s="13"/>
      <c r="M56" s="13"/>
      <c r="N56" s="13"/>
      <c r="O56" s="13"/>
      <c r="P56" s="13"/>
      <c r="Q56" s="13"/>
      <c r="R56" s="13"/>
    </row>
    <row r="57" spans="3:18" ht="18.75" x14ac:dyDescent="0.25">
      <c r="C57" s="11" t="s">
        <v>68</v>
      </c>
      <c r="D57" s="12"/>
      <c r="E57" s="13"/>
      <c r="F57" s="12">
        <v>233451.2</v>
      </c>
      <c r="G57" s="12">
        <f>+'[1]CONSOLIDADO FEBRERO'!$L$353</f>
        <v>248224.8</v>
      </c>
      <c r="H57" s="14"/>
      <c r="I57" s="13"/>
      <c r="J57" s="13"/>
      <c r="K57" s="16"/>
      <c r="L57" s="13"/>
      <c r="M57" s="13"/>
      <c r="N57" s="13"/>
      <c r="O57" s="13"/>
      <c r="P57" s="13"/>
      <c r="Q57" s="13"/>
      <c r="R57" s="13"/>
    </row>
    <row r="58" spans="3:18" ht="18.75" x14ac:dyDescent="0.25">
      <c r="C58" s="11" t="s">
        <v>69</v>
      </c>
      <c r="D58" s="12"/>
      <c r="E58" s="13"/>
      <c r="F58" s="12">
        <v>0</v>
      </c>
      <c r="G58" s="12">
        <f>+'[1]CONSOLIDADO FEBRERO'!$L$362</f>
        <v>0</v>
      </c>
      <c r="H58" s="16"/>
      <c r="I58" s="13"/>
      <c r="J58" s="13"/>
      <c r="K58" s="16"/>
      <c r="L58" s="13"/>
      <c r="M58" s="13"/>
      <c r="N58" s="13"/>
      <c r="O58" s="16"/>
      <c r="P58" s="16"/>
      <c r="Q58" s="13"/>
      <c r="R58" s="13"/>
    </row>
    <row r="59" spans="3:18" ht="18.75" x14ac:dyDescent="0.25">
      <c r="C59" s="11" t="s">
        <v>70</v>
      </c>
      <c r="D59" s="18"/>
      <c r="E59" s="13"/>
      <c r="F59" s="18">
        <v>0</v>
      </c>
      <c r="G59" s="28">
        <f>+'[1]CONSOLIDADO FEBRERO'!$L$379</f>
        <v>0</v>
      </c>
      <c r="H59" s="16"/>
      <c r="I59" s="13"/>
      <c r="J59" s="13"/>
      <c r="K59" s="16"/>
      <c r="L59" s="13"/>
      <c r="N59" s="13"/>
      <c r="O59" s="16"/>
      <c r="P59" s="16"/>
      <c r="Q59" s="13"/>
      <c r="R59" s="13"/>
    </row>
    <row r="60" spans="3:18" ht="18.75" x14ac:dyDescent="0.25">
      <c r="C60" s="11" t="s">
        <v>71</v>
      </c>
      <c r="D60" s="18"/>
      <c r="E60" s="13"/>
      <c r="F60" s="18">
        <v>0</v>
      </c>
      <c r="G60" s="28">
        <f>+'[1]CONSOLIDADO FEBRERO'!$L$396</f>
        <v>0</v>
      </c>
      <c r="H60" s="16"/>
      <c r="I60" s="13"/>
      <c r="J60" s="16"/>
      <c r="L60" s="13"/>
      <c r="N60" s="13"/>
      <c r="P60" s="16"/>
      <c r="R60" s="13"/>
    </row>
    <row r="61" spans="3:18" ht="18.75" x14ac:dyDescent="0.25">
      <c r="C61" s="11" t="s">
        <v>72</v>
      </c>
      <c r="D61" s="18"/>
      <c r="E61" s="13"/>
      <c r="F61" s="18">
        <v>0</v>
      </c>
      <c r="G61" s="28">
        <f>+'[1]CONSOLIDADO FEBRERO'!$L$401</f>
        <v>0</v>
      </c>
      <c r="H61" s="16"/>
      <c r="I61" s="13"/>
      <c r="J61" s="16"/>
      <c r="L61" s="13"/>
      <c r="N61" s="13"/>
      <c r="P61" s="16"/>
      <c r="R61" s="13"/>
    </row>
    <row r="62" spans="3:18" ht="18.75" x14ac:dyDescent="0.25">
      <c r="C62" s="11" t="s">
        <v>73</v>
      </c>
      <c r="D62" s="18"/>
      <c r="E62" s="13"/>
      <c r="F62" s="18">
        <v>0</v>
      </c>
      <c r="G62" s="28">
        <f>+'[1]CONSOLIDADO FEBRERO'!$L$420</f>
        <v>0</v>
      </c>
      <c r="H62" s="16"/>
      <c r="I62" s="13"/>
      <c r="L62" s="13"/>
      <c r="N62" s="13"/>
      <c r="P62" s="16"/>
      <c r="R62" s="13"/>
    </row>
    <row r="63" spans="3:18" ht="18.75" x14ac:dyDescent="0.25">
      <c r="C63" s="11" t="s">
        <v>74</v>
      </c>
      <c r="D63" s="18"/>
      <c r="E63" s="13"/>
      <c r="F63" s="18">
        <v>0</v>
      </c>
      <c r="G63" s="28">
        <f>+'[1]CONSOLIDADO FEBRERO'!$L$442</f>
        <v>0</v>
      </c>
      <c r="H63" s="16"/>
      <c r="I63" s="13"/>
      <c r="L63" s="13"/>
      <c r="N63" s="13"/>
      <c r="P63" s="16"/>
      <c r="R63" s="13"/>
    </row>
    <row r="64" spans="3:18" x14ac:dyDescent="0.25">
      <c r="C64" s="7" t="s">
        <v>75</v>
      </c>
      <c r="D64" s="8"/>
      <c r="E64" s="9"/>
      <c r="F64" s="8">
        <f ca="1">F65+F66+F67+F68</f>
        <v>0</v>
      </c>
      <c r="I64" s="13"/>
      <c r="L64" s="13"/>
      <c r="N64" s="13"/>
    </row>
    <row r="65" spans="3:18" x14ac:dyDescent="0.25">
      <c r="C65" s="11" t="s">
        <v>76</v>
      </c>
      <c r="D65" s="19"/>
      <c r="E65" s="13"/>
      <c r="F65" s="19">
        <f ca="1">+F65+F66+F67+F68</f>
        <v>0</v>
      </c>
      <c r="I65" s="13"/>
      <c r="L65" s="13"/>
      <c r="N65" s="13"/>
    </row>
    <row r="66" spans="3:18" x14ac:dyDescent="0.25">
      <c r="C66" s="11" t="s">
        <v>77</v>
      </c>
      <c r="D66" s="19"/>
      <c r="E66" s="13"/>
      <c r="F66" s="19"/>
      <c r="I66" s="13"/>
      <c r="L66" s="13"/>
      <c r="N66" s="13"/>
    </row>
    <row r="67" spans="3:18" x14ac:dyDescent="0.25">
      <c r="C67" s="11" t="s">
        <v>78</v>
      </c>
      <c r="D67" s="19"/>
      <c r="E67" s="13"/>
      <c r="F67" s="19"/>
      <c r="I67" s="13"/>
      <c r="L67" s="13"/>
      <c r="N67" s="13"/>
    </row>
    <row r="68" spans="3:18" x14ac:dyDescent="0.25">
      <c r="C68" s="11" t="s">
        <v>79</v>
      </c>
      <c r="D68" s="19"/>
      <c r="E68" s="13"/>
      <c r="F68" s="19"/>
      <c r="I68" s="13"/>
      <c r="L68" s="13"/>
      <c r="N68" s="13"/>
    </row>
    <row r="69" spans="3:18" x14ac:dyDescent="0.25">
      <c r="C69" s="7" t="s">
        <v>80</v>
      </c>
      <c r="D69" s="8"/>
      <c r="E69" s="9"/>
      <c r="F69" s="8">
        <f>F70+F71</f>
        <v>0</v>
      </c>
      <c r="I69" s="13"/>
      <c r="L69" s="13"/>
      <c r="N69" s="13"/>
    </row>
    <row r="70" spans="3:18" x14ac:dyDescent="0.25">
      <c r="C70" s="11" t="s">
        <v>81</v>
      </c>
      <c r="D70" s="19"/>
      <c r="E70" s="13"/>
      <c r="F70" s="19"/>
      <c r="I70" s="13"/>
      <c r="L70" s="13"/>
      <c r="N70" s="13"/>
    </row>
    <row r="71" spans="3:18" x14ac:dyDescent="0.25">
      <c r="C71" s="11" t="s">
        <v>82</v>
      </c>
      <c r="D71" s="19"/>
      <c r="E71" s="13"/>
      <c r="F71" s="19"/>
      <c r="I71" s="13"/>
      <c r="L71" s="13"/>
      <c r="N71" s="13"/>
    </row>
    <row r="72" spans="3:18" x14ac:dyDescent="0.25">
      <c r="C72" s="7" t="s">
        <v>83</v>
      </c>
      <c r="D72" s="8"/>
      <c r="E72" s="9"/>
      <c r="F72" s="8">
        <f>F73+F74+F75</f>
        <v>0</v>
      </c>
      <c r="I72" s="13"/>
      <c r="L72" s="13"/>
      <c r="N72" s="13"/>
    </row>
    <row r="73" spans="3:18" x14ac:dyDescent="0.25">
      <c r="C73" s="11" t="s">
        <v>84</v>
      </c>
      <c r="D73" s="19"/>
      <c r="E73" s="13"/>
      <c r="F73" s="19"/>
      <c r="I73" s="13"/>
      <c r="L73" s="13"/>
      <c r="N73" s="13"/>
    </row>
    <row r="74" spans="3:18" x14ac:dyDescent="0.25">
      <c r="C74" s="11" t="s">
        <v>85</v>
      </c>
      <c r="D74" s="19"/>
      <c r="E74" s="13"/>
      <c r="F74" s="19"/>
      <c r="I74" s="13"/>
      <c r="L74" s="13"/>
      <c r="N74" s="13"/>
    </row>
    <row r="75" spans="3:18" x14ac:dyDescent="0.25">
      <c r="C75" s="11" t="s">
        <v>86</v>
      </c>
      <c r="D75" s="19"/>
      <c r="E75" s="13"/>
      <c r="F75" s="19"/>
      <c r="I75" s="13"/>
      <c r="L75" s="13"/>
      <c r="N75" s="13"/>
    </row>
    <row r="76" spans="3:18" x14ac:dyDescent="0.25">
      <c r="C76" s="4" t="s">
        <v>87</v>
      </c>
      <c r="D76" s="5"/>
      <c r="E76" s="6"/>
      <c r="F76" s="5">
        <f>F78+F79</f>
        <v>0</v>
      </c>
      <c r="G76" s="6"/>
      <c r="H76" s="6"/>
      <c r="I76" s="6"/>
      <c r="J76" s="6"/>
      <c r="K76" s="6"/>
      <c r="L76" s="13"/>
      <c r="M76" s="6"/>
      <c r="N76" s="13"/>
      <c r="O76" s="6"/>
      <c r="P76" s="6"/>
      <c r="Q76" s="6"/>
      <c r="R76" s="6"/>
    </row>
    <row r="77" spans="3:18" x14ac:dyDescent="0.25">
      <c r="C77" s="7" t="s">
        <v>88</v>
      </c>
      <c r="D77" s="8"/>
      <c r="E77" s="9"/>
      <c r="F77" s="8"/>
      <c r="I77" s="13"/>
      <c r="L77" s="13"/>
      <c r="N77" s="13"/>
    </row>
    <row r="78" spans="3:18" x14ac:dyDescent="0.25">
      <c r="C78" s="11" t="s">
        <v>89</v>
      </c>
      <c r="D78" s="19"/>
      <c r="E78" s="13"/>
      <c r="F78" s="19"/>
      <c r="I78" s="13"/>
      <c r="J78" s="13"/>
      <c r="L78" s="13"/>
      <c r="N78" s="13"/>
    </row>
    <row r="79" spans="3:18" x14ac:dyDescent="0.25">
      <c r="C79" s="11" t="s">
        <v>90</v>
      </c>
      <c r="D79" s="19"/>
      <c r="E79" s="13"/>
      <c r="F79" s="19"/>
      <c r="I79" s="13"/>
      <c r="L79" s="13"/>
    </row>
    <row r="80" spans="3:18" x14ac:dyDescent="0.25">
      <c r="C80" s="7" t="s">
        <v>91</v>
      </c>
      <c r="D80" s="8">
        <f>D81+D82</f>
        <v>0</v>
      </c>
      <c r="E80" s="9"/>
      <c r="F80" s="8">
        <f>F81+F82</f>
        <v>0</v>
      </c>
      <c r="I80" s="13"/>
      <c r="L80" s="13"/>
    </row>
    <row r="81" spans="3:18" x14ac:dyDescent="0.25">
      <c r="C81" s="11" t="s">
        <v>92</v>
      </c>
      <c r="D81" s="19"/>
      <c r="E81" s="13"/>
      <c r="F81" s="19"/>
      <c r="I81" s="13"/>
      <c r="L81" s="13"/>
    </row>
    <row r="82" spans="3:18" x14ac:dyDescent="0.25">
      <c r="C82" s="11" t="s">
        <v>93</v>
      </c>
      <c r="D82" s="19"/>
      <c r="E82" s="13"/>
      <c r="F82" s="19"/>
      <c r="I82" s="13"/>
      <c r="L82" s="13"/>
    </row>
    <row r="83" spans="3:18" x14ac:dyDescent="0.25">
      <c r="C83" s="7" t="s">
        <v>94</v>
      </c>
      <c r="D83" s="8">
        <f>D84</f>
        <v>0</v>
      </c>
      <c r="E83" s="9"/>
      <c r="F83" s="8">
        <f>F84</f>
        <v>0</v>
      </c>
      <c r="I83" s="13"/>
      <c r="L83" s="13"/>
    </row>
    <row r="84" spans="3:18" x14ac:dyDescent="0.25">
      <c r="C84" s="11" t="s">
        <v>95</v>
      </c>
      <c r="D84" s="19"/>
      <c r="E84" s="13"/>
      <c r="F84" s="19"/>
      <c r="I84" s="13"/>
      <c r="L84" s="13"/>
    </row>
    <row r="85" spans="3:18" x14ac:dyDescent="0.25">
      <c r="C85" s="20" t="s">
        <v>96</v>
      </c>
      <c r="D85" s="21">
        <f>D12+D18+D28+D54+D64</f>
        <v>0</v>
      </c>
      <c r="E85" s="22"/>
      <c r="F85" s="22">
        <f t="shared" ref="F85:Q85" si="0">F12+F18+F28+F54</f>
        <v>14937910.599999998</v>
      </c>
      <c r="G85" s="22">
        <f t="shared" si="0"/>
        <v>4293626.4800000004</v>
      </c>
      <c r="H85" s="22">
        <f t="shared" si="0"/>
        <v>0</v>
      </c>
      <c r="I85" s="22">
        <f t="shared" si="0"/>
        <v>0</v>
      </c>
      <c r="J85" s="22">
        <f t="shared" si="0"/>
        <v>0</v>
      </c>
      <c r="K85" s="22">
        <f t="shared" si="0"/>
        <v>0</v>
      </c>
      <c r="L85" s="22">
        <f t="shared" si="0"/>
        <v>0</v>
      </c>
      <c r="M85" s="22">
        <f t="shared" si="0"/>
        <v>0</v>
      </c>
      <c r="N85" s="22">
        <f t="shared" si="0"/>
        <v>0</v>
      </c>
      <c r="O85" s="22">
        <f t="shared" si="0"/>
        <v>0</v>
      </c>
      <c r="P85" s="22">
        <f t="shared" si="0"/>
        <v>0</v>
      </c>
      <c r="Q85" s="22">
        <f t="shared" si="0"/>
        <v>0</v>
      </c>
      <c r="R85" s="22"/>
    </row>
    <row r="88" spans="3:18" x14ac:dyDescent="0.25">
      <c r="C88" s="23" t="s">
        <v>97</v>
      </c>
    </row>
    <row r="89" spans="3:18" ht="15.75" thickBot="1" x14ac:dyDescent="0.3">
      <c r="C89" s="24" t="s">
        <v>98</v>
      </c>
    </row>
    <row r="90" spans="3:18" ht="15.75" thickBot="1" x14ac:dyDescent="0.3">
      <c r="C90" s="25" t="s">
        <v>99</v>
      </c>
    </row>
    <row r="91" spans="3:18" ht="31.5" customHeight="1" thickBot="1" x14ac:dyDescent="0.3">
      <c r="C91" s="26" t="s">
        <v>100</v>
      </c>
    </row>
    <row r="92" spans="3:18" ht="44.25" customHeight="1" thickBot="1" x14ac:dyDescent="0.3">
      <c r="C92" s="27" t="s">
        <v>101</v>
      </c>
    </row>
  </sheetData>
  <mergeCells count="9">
    <mergeCell ref="C9:C10"/>
    <mergeCell ref="D9:D10"/>
    <mergeCell ref="E9:E10"/>
    <mergeCell ref="F9:R9"/>
    <mergeCell ref="C3:R3"/>
    <mergeCell ref="C4:R4"/>
    <mergeCell ref="C5:R5"/>
    <mergeCell ref="C6:R6"/>
    <mergeCell ref="C7:R7"/>
  </mergeCells>
  <pageMargins left="0.7" right="0.7" top="0.75" bottom="0.75" header="0.3" footer="0.3"/>
  <pageSetup paperSize="5" scale="47" orientation="landscape" r:id="rId1"/>
  <rowBreaks count="1" manualBreakCount="1">
    <brk id="63" max="17" man="1"/>
  </rowBreaks>
  <colBreaks count="1" manualBreakCount="1">
    <brk id="18" max="9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 FEBRE2</vt:lpstr>
      <vt:lpstr>'EJECUCION PRESUPUESTARIA FEBRE2'!Área_de_impresión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cp:lastPrinted>2025-03-12T16:54:20Z</cp:lastPrinted>
  <dcterms:created xsi:type="dcterms:W3CDTF">2025-02-10T16:48:12Z</dcterms:created>
  <dcterms:modified xsi:type="dcterms:W3CDTF">2025-03-12T16:54:58Z</dcterms:modified>
</cp:coreProperties>
</file>