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3B8F1BAF-2EDB-41BA-A3BE-C40B29A6BD21}" xr6:coauthVersionLast="47" xr6:coauthVersionMax="47" xr10:uidLastSave="{00000000-0000-0000-0000-000000000000}"/>
  <bookViews>
    <workbookView xWindow="-120" yWindow="-120" windowWidth="21840" windowHeight="13140" xr2:uid="{9D97E68D-3A27-4A6D-B8FA-4F546DC09D79}"/>
  </bookViews>
  <sheets>
    <sheet name="INGRESO-EGRESO AGOSTO -2024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4" i="1" l="1"/>
  <c r="F74" i="1"/>
  <c r="E74" i="1"/>
  <c r="D74" i="1"/>
  <c r="C74" i="1"/>
  <c r="B74" i="1"/>
  <c r="G73" i="1"/>
  <c r="F73" i="1"/>
  <c r="E73" i="1"/>
  <c r="D73" i="1"/>
  <c r="C73" i="1"/>
  <c r="B73" i="1"/>
  <c r="G72" i="1"/>
  <c r="F72" i="1"/>
  <c r="E72" i="1"/>
  <c r="D72" i="1"/>
  <c r="C72" i="1"/>
  <c r="B72" i="1"/>
  <c r="G71" i="1"/>
  <c r="F71" i="1"/>
  <c r="E71" i="1"/>
  <c r="D71" i="1"/>
  <c r="C71" i="1"/>
  <c r="B71" i="1"/>
  <c r="G70" i="1"/>
  <c r="F70" i="1"/>
  <c r="E70" i="1"/>
  <c r="D70" i="1"/>
  <c r="C70" i="1"/>
  <c r="B70" i="1"/>
  <c r="G69" i="1"/>
  <c r="F69" i="1"/>
  <c r="E69" i="1"/>
  <c r="D69" i="1"/>
  <c r="C69" i="1"/>
  <c r="B69" i="1"/>
  <c r="G68" i="1"/>
  <c r="F68" i="1"/>
  <c r="E68" i="1"/>
  <c r="D68" i="1"/>
  <c r="C68" i="1"/>
  <c r="B68" i="1"/>
  <c r="G67" i="1"/>
  <c r="F67" i="1"/>
  <c r="E67" i="1"/>
  <c r="D67" i="1"/>
  <c r="C67" i="1"/>
  <c r="B67" i="1"/>
  <c r="G66" i="1"/>
  <c r="F66" i="1"/>
  <c r="E66" i="1"/>
  <c r="D66" i="1"/>
  <c r="C66" i="1"/>
  <c r="B66" i="1"/>
  <c r="G65" i="1"/>
  <c r="F65" i="1"/>
  <c r="E65" i="1"/>
  <c r="D65" i="1"/>
  <c r="C65" i="1"/>
  <c r="B65" i="1"/>
  <c r="G64" i="1"/>
  <c r="F64" i="1"/>
  <c r="E64" i="1"/>
  <c r="D64" i="1"/>
  <c r="C64" i="1"/>
  <c r="B64" i="1"/>
  <c r="G63" i="1"/>
  <c r="F63" i="1"/>
  <c r="E63" i="1"/>
  <c r="D63" i="1"/>
  <c r="C63" i="1"/>
  <c r="B63" i="1"/>
  <c r="G62" i="1"/>
  <c r="F62" i="1"/>
  <c r="E62" i="1"/>
  <c r="D62" i="1"/>
  <c r="C62" i="1"/>
  <c r="B62" i="1"/>
  <c r="G61" i="1"/>
  <c r="F61" i="1"/>
  <c r="E61" i="1"/>
  <c r="D61" i="1"/>
  <c r="C61" i="1"/>
  <c r="B61" i="1"/>
  <c r="G60" i="1"/>
  <c r="F60" i="1"/>
  <c r="E60" i="1"/>
  <c r="D60" i="1"/>
  <c r="C60" i="1"/>
  <c r="B60" i="1"/>
  <c r="G59" i="1"/>
  <c r="F59" i="1"/>
  <c r="E59" i="1"/>
  <c r="D59" i="1"/>
  <c r="C59" i="1"/>
  <c r="B59" i="1"/>
  <c r="G58" i="1"/>
  <c r="F58" i="1"/>
  <c r="E58" i="1"/>
  <c r="D58" i="1"/>
  <c r="C58" i="1"/>
  <c r="B58" i="1"/>
  <c r="G57" i="1"/>
  <c r="F57" i="1"/>
  <c r="E57" i="1"/>
  <c r="D57" i="1"/>
  <c r="C57" i="1"/>
  <c r="B57" i="1"/>
  <c r="G56" i="1"/>
  <c r="F56" i="1"/>
  <c r="E56" i="1"/>
  <c r="D56" i="1"/>
  <c r="C56" i="1"/>
  <c r="B56" i="1"/>
  <c r="G55" i="1"/>
  <c r="F55" i="1"/>
  <c r="E55" i="1"/>
  <c r="D55" i="1"/>
  <c r="C55" i="1"/>
  <c r="B55" i="1"/>
  <c r="G54" i="1"/>
  <c r="F54" i="1"/>
  <c r="E54" i="1"/>
  <c r="D54" i="1"/>
  <c r="C54" i="1"/>
  <c r="B54" i="1"/>
  <c r="G53" i="1"/>
  <c r="F53" i="1"/>
  <c r="E53" i="1"/>
  <c r="D53" i="1"/>
  <c r="C53" i="1"/>
  <c r="B53" i="1"/>
  <c r="G52" i="1"/>
  <c r="F52" i="1"/>
  <c r="E52" i="1"/>
  <c r="D52" i="1"/>
  <c r="C52" i="1"/>
  <c r="B52" i="1"/>
  <c r="G51" i="1"/>
  <c r="F51" i="1"/>
  <c r="E51" i="1"/>
  <c r="D51" i="1"/>
  <c r="C51" i="1"/>
  <c r="B51" i="1"/>
  <c r="G50" i="1"/>
  <c r="F50" i="1"/>
  <c r="E50" i="1"/>
  <c r="D50" i="1"/>
  <c r="C50" i="1"/>
  <c r="B50" i="1"/>
  <c r="G49" i="1"/>
  <c r="F49" i="1"/>
  <c r="E49" i="1"/>
  <c r="D49" i="1"/>
  <c r="C49" i="1"/>
  <c r="B49" i="1"/>
  <c r="G48" i="1"/>
  <c r="F48" i="1"/>
  <c r="E48" i="1"/>
  <c r="D48" i="1"/>
  <c r="C48" i="1"/>
  <c r="B48" i="1"/>
  <c r="G47" i="1"/>
  <c r="F47" i="1"/>
  <c r="E47" i="1"/>
  <c r="D47" i="1"/>
  <c r="C47" i="1"/>
  <c r="B47" i="1"/>
  <c r="G46" i="1"/>
  <c r="F46" i="1"/>
  <c r="E46" i="1"/>
  <c r="D46" i="1"/>
  <c r="C46" i="1"/>
  <c r="B46" i="1"/>
  <c r="G45" i="1"/>
  <c r="F45" i="1"/>
  <c r="E45" i="1"/>
  <c r="D45" i="1"/>
  <c r="C45" i="1"/>
  <c r="B45" i="1"/>
  <c r="G44" i="1"/>
  <c r="F44" i="1"/>
  <c r="E44" i="1"/>
  <c r="D44" i="1"/>
  <c r="C44" i="1"/>
  <c r="B44" i="1"/>
  <c r="G43" i="1"/>
  <c r="F43" i="1"/>
  <c r="E43" i="1"/>
  <c r="D43" i="1"/>
  <c r="C43" i="1"/>
  <c r="B43" i="1"/>
  <c r="G42" i="1"/>
  <c r="F42" i="1"/>
  <c r="E42" i="1"/>
  <c r="D42" i="1"/>
  <c r="C42" i="1"/>
  <c r="B42" i="1"/>
  <c r="G41" i="1"/>
  <c r="F41" i="1"/>
  <c r="E41" i="1"/>
  <c r="D41" i="1"/>
  <c r="C41" i="1"/>
  <c r="B41" i="1"/>
  <c r="G40" i="1"/>
  <c r="F40" i="1"/>
  <c r="E40" i="1"/>
  <c r="D40" i="1"/>
  <c r="C40" i="1"/>
  <c r="B40" i="1"/>
  <c r="G39" i="1"/>
  <c r="F39" i="1"/>
  <c r="E39" i="1"/>
  <c r="D39" i="1"/>
  <c r="C39" i="1"/>
  <c r="B39" i="1"/>
  <c r="G38" i="1"/>
  <c r="F38" i="1"/>
  <c r="E38" i="1"/>
  <c r="D38" i="1"/>
  <c r="C38" i="1"/>
  <c r="B38" i="1"/>
  <c r="G37" i="1"/>
  <c r="F37" i="1"/>
  <c r="E37" i="1"/>
  <c r="D37" i="1"/>
  <c r="C37" i="1"/>
  <c r="B37" i="1"/>
  <c r="G36" i="1"/>
  <c r="F36" i="1"/>
  <c r="E36" i="1"/>
  <c r="D36" i="1"/>
  <c r="C36" i="1"/>
  <c r="B36" i="1"/>
  <c r="G35" i="1"/>
  <c r="F35" i="1"/>
  <c r="E35" i="1"/>
  <c r="D35" i="1"/>
  <c r="C35" i="1"/>
  <c r="B35" i="1"/>
  <c r="G34" i="1"/>
  <c r="F34" i="1"/>
  <c r="E34" i="1"/>
  <c r="D34" i="1"/>
  <c r="C34" i="1"/>
  <c r="B34" i="1"/>
  <c r="G33" i="1"/>
  <c r="F33" i="1"/>
  <c r="E33" i="1"/>
  <c r="D33" i="1"/>
  <c r="C33" i="1"/>
  <c r="B33" i="1"/>
  <c r="G32" i="1"/>
  <c r="F32" i="1"/>
  <c r="E32" i="1"/>
  <c r="D32" i="1"/>
  <c r="C32" i="1"/>
  <c r="B32" i="1"/>
  <c r="G31" i="1"/>
  <c r="F31" i="1"/>
  <c r="E31" i="1"/>
  <c r="D31" i="1"/>
  <c r="C31" i="1"/>
  <c r="B31" i="1"/>
  <c r="G30" i="1"/>
  <c r="F30" i="1"/>
  <c r="E30" i="1"/>
  <c r="D30" i="1"/>
  <c r="C30" i="1"/>
  <c r="B30" i="1"/>
  <c r="G29" i="1"/>
  <c r="F29" i="1"/>
  <c r="E29" i="1"/>
  <c r="D29" i="1"/>
  <c r="C29" i="1"/>
  <c r="B29" i="1"/>
  <c r="G28" i="1"/>
  <c r="F28" i="1"/>
  <c r="E28" i="1"/>
  <c r="D28" i="1"/>
  <c r="C28" i="1"/>
  <c r="B28" i="1"/>
  <c r="G27" i="1"/>
  <c r="F27" i="1"/>
  <c r="E27" i="1"/>
  <c r="D27" i="1"/>
  <c r="C27" i="1"/>
  <c r="B27" i="1"/>
  <c r="G26" i="1"/>
  <c r="F26" i="1"/>
  <c r="E26" i="1"/>
  <c r="D26" i="1"/>
  <c r="C26" i="1"/>
  <c r="B26" i="1"/>
  <c r="G25" i="1"/>
  <c r="F25" i="1"/>
  <c r="E25" i="1"/>
  <c r="D25" i="1"/>
  <c r="C25" i="1"/>
  <c r="B25" i="1"/>
  <c r="G24" i="1"/>
  <c r="F24" i="1"/>
  <c r="E24" i="1"/>
  <c r="D24" i="1"/>
  <c r="C24" i="1"/>
  <c r="B24" i="1"/>
  <c r="G23" i="1"/>
  <c r="F23" i="1"/>
  <c r="E23" i="1"/>
  <c r="D23" i="1"/>
  <c r="C23" i="1"/>
  <c r="B23" i="1"/>
  <c r="G22" i="1"/>
  <c r="F22" i="1"/>
  <c r="E22" i="1"/>
  <c r="D22" i="1"/>
  <c r="C22" i="1"/>
  <c r="B22" i="1"/>
  <c r="G21" i="1"/>
  <c r="F21" i="1"/>
  <c r="E21" i="1"/>
  <c r="D21" i="1"/>
  <c r="C21" i="1"/>
  <c r="B21" i="1"/>
  <c r="G20" i="1"/>
  <c r="F20" i="1"/>
  <c r="E20" i="1"/>
  <c r="D20" i="1"/>
  <c r="C20" i="1"/>
  <c r="B20" i="1"/>
  <c r="G19" i="1"/>
  <c r="F19" i="1"/>
  <c r="E19" i="1"/>
  <c r="D19" i="1"/>
  <c r="C19" i="1"/>
  <c r="B19" i="1"/>
  <c r="G18" i="1"/>
  <c r="F18" i="1"/>
  <c r="E18" i="1"/>
  <c r="D18" i="1"/>
  <c r="C18" i="1"/>
  <c r="B18" i="1"/>
  <c r="G17" i="1"/>
  <c r="F17" i="1"/>
  <c r="E17" i="1"/>
  <c r="D17" i="1"/>
  <c r="C17" i="1"/>
  <c r="B17" i="1"/>
  <c r="G16" i="1"/>
  <c r="F16" i="1"/>
  <c r="E16" i="1"/>
  <c r="D16" i="1"/>
  <c r="C16" i="1"/>
  <c r="B16" i="1"/>
  <c r="G15" i="1"/>
  <c r="F15" i="1"/>
  <c r="E15" i="1"/>
  <c r="D15" i="1"/>
  <c r="C15" i="1"/>
  <c r="B15" i="1"/>
  <c r="G14" i="1"/>
  <c r="F14" i="1"/>
  <c r="E14" i="1"/>
  <c r="D14" i="1"/>
  <c r="C14" i="1"/>
  <c r="B14" i="1"/>
  <c r="G13" i="1"/>
  <c r="F13" i="1"/>
  <c r="E13" i="1"/>
  <c r="D13" i="1"/>
  <c r="C13" i="1"/>
  <c r="B13" i="1"/>
  <c r="G12" i="1"/>
  <c r="F12" i="1"/>
  <c r="E12" i="1"/>
  <c r="D12" i="1"/>
  <c r="C12" i="1"/>
  <c r="B12" i="1"/>
  <c r="G11" i="1"/>
  <c r="F11" i="1"/>
  <c r="E11" i="1"/>
  <c r="D11" i="1"/>
  <c r="C11" i="1"/>
  <c r="B11" i="1"/>
  <c r="G10" i="1"/>
  <c r="F10" i="1"/>
  <c r="E10" i="1"/>
  <c r="D10" i="1"/>
  <c r="C10" i="1"/>
  <c r="B10" i="1"/>
  <c r="G9" i="1"/>
  <c r="F9" i="1"/>
  <c r="E9" i="1"/>
  <c r="D9" i="1"/>
  <c r="C9" i="1"/>
  <c r="B9" i="1"/>
  <c r="H8" i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G8" i="1"/>
  <c r="G75" i="1" s="1"/>
  <c r="F8" i="1"/>
  <c r="F77" i="1" s="1"/>
  <c r="E8" i="1"/>
  <c r="D8" i="1"/>
  <c r="C8" i="1"/>
  <c r="B8" i="1"/>
  <c r="H7" i="1"/>
  <c r="F75" i="1" s="1"/>
  <c r="H75" i="1" s="1"/>
  <c r="B5" i="1"/>
  <c r="B4" i="1"/>
  <c r="B2" i="1"/>
  <c r="F76" i="1" l="1"/>
  <c r="F78" i="1" s="1"/>
</calcChain>
</file>

<file path=xl/sharedStrings.xml><?xml version="1.0" encoding="utf-8"?>
<sst xmlns="http://schemas.openxmlformats.org/spreadsheetml/2006/main" count="20" uniqueCount="20">
  <si>
    <t>SERVICIO NACIONAL DE SALUD</t>
  </si>
  <si>
    <t>LIBRO DE BANCO</t>
  </si>
  <si>
    <t>FECHA</t>
  </si>
  <si>
    <t>No. CHEQUE/TRANSACION NO.</t>
  </si>
  <si>
    <t xml:space="preserve">BENEFICIARIO </t>
  </si>
  <si>
    <t>CONCEPTO</t>
  </si>
  <si>
    <t>DEBITO</t>
  </si>
  <si>
    <t>CREDITO</t>
  </si>
  <si>
    <t>BALANCE</t>
  </si>
  <si>
    <t>ESTADO DEL BANCO</t>
  </si>
  <si>
    <t>BALANCE AL 1 DE AGOSTO 2024</t>
  </si>
  <si>
    <t>BALANCE AL PRIMER DIA DEL MES</t>
  </si>
  <si>
    <t>Licda. Estervina Calderon</t>
  </si>
  <si>
    <t>INGRESOS DEL MES</t>
  </si>
  <si>
    <t>Licda. Francina A.Nova</t>
  </si>
  <si>
    <t>Preparado Por</t>
  </si>
  <si>
    <t>BALANCE AL FINALIZAR EL MES</t>
  </si>
  <si>
    <t>Revisado Por</t>
  </si>
  <si>
    <t>Contadora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</si>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</sst>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#,##0.00_ ;\-#,##0.00\ "/>
    <numFmt numFmtId="166" formatCode="_-* #,##0.00\ _P_t_s_-;\-* #,##0.00\ _P_t_s_-;_-* &quot;-&quot;??\ _P_t_s_-;_-@_-"/>
  </numFmts>
  <fonts count="1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8"/>
      <color theme="6" tint="-0.499984740745262"/>
      <name val="Arial"/>
      <family val="2"/>
    </font>
    <font>
      <b/>
      <sz val="18"/>
      <name val="Tahoma"/>
      <family val="2"/>
    </font>
    <font>
      <b/>
      <sz val="14"/>
      <name val="Segoe UI"/>
      <family val="2"/>
    </font>
    <font>
      <b/>
      <sz val="8"/>
      <color theme="9" tint="0.39997558519241921"/>
      <name val="Arial"/>
      <family val="2"/>
    </font>
    <font>
      <b/>
      <sz val="12"/>
      <color theme="2" tint="-0.89999084444715716"/>
      <name val="Arial"/>
      <family val="2"/>
    </font>
    <font>
      <b/>
      <sz val="12"/>
      <color theme="1" tint="4.9989318521683403E-2"/>
      <name val="Arial"/>
      <family val="2"/>
    </font>
    <font>
      <sz val="8"/>
      <color theme="9" tint="0.39997558519241921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0"/>
      <color theme="0"/>
      <name val="Arial"/>
      <family val="2"/>
    </font>
    <font>
      <b/>
      <sz val="10"/>
      <name val="Segoe UI"/>
      <family val="2"/>
    </font>
    <font>
      <sz val="10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39">
    <xf numFmtId="0" fontId="0" fillId="0" borderId="0" xfId="0"/>
    <xf numFmtId="0" fontId="3" fillId="0" borderId="0" xfId="2" applyFont="1" applyAlignment="1">
      <alignment horizontal="right"/>
    </xf>
    <xf numFmtId="0" fontId="4" fillId="0" borderId="0" xfId="2" applyFont="1" applyAlignment="1">
      <alignment horizontal="center" wrapText="1"/>
    </xf>
    <xf numFmtId="0" fontId="3" fillId="0" borderId="0" xfId="2" applyFont="1"/>
    <xf numFmtId="0" fontId="5" fillId="0" borderId="0" xfId="2" applyFont="1" applyAlignment="1">
      <alignment horizontal="center" wrapText="1"/>
    </xf>
    <xf numFmtId="0" fontId="5" fillId="0" borderId="0" xfId="2" applyFont="1" applyAlignment="1">
      <alignment horizontal="center" wrapText="1"/>
    </xf>
    <xf numFmtId="0" fontId="5" fillId="0" borderId="0" xfId="2" applyFont="1" applyAlignment="1">
      <alignment horizontal="center" vertical="center" wrapText="1"/>
    </xf>
    <xf numFmtId="0" fontId="6" fillId="2" borderId="0" xfId="2" applyFont="1" applyFill="1" applyAlignment="1">
      <alignment horizontal="center"/>
    </xf>
    <xf numFmtId="0" fontId="7" fillId="3" borderId="1" xfId="2" applyFont="1" applyFill="1" applyBorder="1" applyAlignment="1">
      <alignment horizontal="center" wrapText="1"/>
    </xf>
    <xf numFmtId="4" fontId="7" fillId="3" borderId="1" xfId="2" applyNumberFormat="1" applyFont="1" applyFill="1" applyBorder="1" applyAlignment="1">
      <alignment horizontal="center" wrapText="1"/>
    </xf>
    <xf numFmtId="4" fontId="8" fillId="3" borderId="1" xfId="2" applyNumberFormat="1" applyFont="1" applyFill="1" applyBorder="1" applyAlignment="1">
      <alignment horizontal="center" wrapText="1"/>
    </xf>
    <xf numFmtId="0" fontId="9" fillId="0" borderId="0" xfId="2" applyFont="1"/>
    <xf numFmtId="0" fontId="6" fillId="0" borderId="0" xfId="2" applyFont="1" applyAlignment="1">
      <alignment horizontal="center"/>
    </xf>
    <xf numFmtId="14" fontId="10" fillId="0" borderId="1" xfId="2" applyNumberFormat="1" applyFont="1" applyBorder="1" applyAlignment="1">
      <alignment horizontal="left" wrapText="1"/>
    </xf>
    <xf numFmtId="1" fontId="10" fillId="0" borderId="1" xfId="2" applyNumberFormat="1" applyFont="1" applyBorder="1" applyAlignment="1">
      <alignment horizontal="left" wrapText="1"/>
    </xf>
    <xf numFmtId="2" fontId="10" fillId="0" borderId="1" xfId="2" applyNumberFormat="1" applyFont="1" applyBorder="1" applyAlignment="1">
      <alignment horizontal="left" wrapText="1"/>
    </xf>
    <xf numFmtId="4" fontId="10" fillId="0" borderId="1" xfId="2" applyNumberFormat="1" applyFont="1" applyBorder="1" applyAlignment="1">
      <alignment horizontal="center" wrapText="1"/>
    </xf>
    <xf numFmtId="165" fontId="10" fillId="0" borderId="1" xfId="1" applyNumberFormat="1" applyFont="1" applyFill="1" applyBorder="1" applyAlignment="1">
      <alignment horizontal="right" wrapText="1"/>
    </xf>
    <xf numFmtId="164" fontId="10" fillId="0" borderId="1" xfId="3" applyNumberFormat="1" applyFont="1" applyFill="1" applyBorder="1" applyAlignment="1">
      <alignment horizontal="right" wrapText="1"/>
    </xf>
    <xf numFmtId="0" fontId="6" fillId="4" borderId="0" xfId="2" applyFont="1" applyFill="1" applyAlignment="1">
      <alignment horizontal="center"/>
    </xf>
    <xf numFmtId="0" fontId="9" fillId="4" borderId="0" xfId="2" applyFont="1" applyFill="1"/>
    <xf numFmtId="1" fontId="11" fillId="0" borderId="0" xfId="2" applyNumberFormat="1" applyFont="1" applyAlignment="1">
      <alignment horizontal="right"/>
    </xf>
    <xf numFmtId="0" fontId="12" fillId="3" borderId="1" xfId="2" applyFont="1" applyFill="1" applyBorder="1"/>
    <xf numFmtId="0" fontId="12" fillId="3" borderId="1" xfId="2" applyFont="1" applyFill="1" applyBorder="1" applyAlignment="1">
      <alignment horizontal="left" wrapText="1"/>
    </xf>
    <xf numFmtId="1" fontId="12" fillId="3" borderId="1" xfId="2" applyNumberFormat="1" applyFont="1" applyFill="1" applyBorder="1" applyAlignment="1">
      <alignment horizontal="center" wrapText="1"/>
    </xf>
    <xf numFmtId="4" fontId="12" fillId="3" borderId="1" xfId="2" applyNumberFormat="1" applyFont="1" applyFill="1" applyBorder="1" applyAlignment="1">
      <alignment horizontal="center" wrapText="1"/>
    </xf>
    <xf numFmtId="164" fontId="12" fillId="3" borderId="1" xfId="3" applyNumberFormat="1" applyFont="1" applyFill="1" applyBorder="1" applyAlignment="1">
      <alignment horizontal="right" wrapText="1"/>
    </xf>
    <xf numFmtId="0" fontId="11" fillId="0" borderId="0" xfId="2" applyFont="1"/>
    <xf numFmtId="0" fontId="11" fillId="0" borderId="0" xfId="2" applyFont="1" applyAlignment="1">
      <alignment horizontal="left" wrapText="1"/>
    </xf>
    <xf numFmtId="1" fontId="13" fillId="5" borderId="1" xfId="2" applyNumberFormat="1" applyFont="1" applyFill="1" applyBorder="1" applyAlignment="1">
      <alignment horizontal="center"/>
    </xf>
    <xf numFmtId="4" fontId="13" fillId="5" borderId="1" xfId="2" applyNumberFormat="1" applyFont="1" applyFill="1" applyBorder="1" applyAlignment="1">
      <alignment horizontal="center"/>
    </xf>
    <xf numFmtId="4" fontId="11" fillId="0" borderId="0" xfId="4" applyNumberFormat="1" applyFont="1" applyFill="1" applyBorder="1" applyAlignment="1">
      <alignment horizontal="right"/>
    </xf>
    <xf numFmtId="1" fontId="14" fillId="0" borderId="2" xfId="2" applyNumberFormat="1" applyFont="1" applyBorder="1" applyAlignment="1">
      <alignment horizontal="center" wrapText="1"/>
    </xf>
    <xf numFmtId="1" fontId="14" fillId="0" borderId="0" xfId="2" applyNumberFormat="1" applyFont="1" applyAlignment="1">
      <alignment wrapText="1"/>
    </xf>
    <xf numFmtId="1" fontId="13" fillId="5" borderId="3" xfId="2" applyNumberFormat="1" applyFont="1" applyFill="1" applyBorder="1" applyAlignment="1">
      <alignment horizontal="center"/>
    </xf>
    <xf numFmtId="1" fontId="14" fillId="0" borderId="0" xfId="2" applyNumberFormat="1" applyFont="1" applyAlignment="1">
      <alignment horizontal="center" wrapText="1"/>
    </xf>
    <xf numFmtId="1" fontId="15" fillId="0" borderId="0" xfId="2" applyNumberFormat="1" applyFont="1" applyAlignment="1">
      <alignment horizontal="center" wrapText="1"/>
    </xf>
    <xf numFmtId="1" fontId="15" fillId="0" borderId="0" xfId="2" applyNumberFormat="1" applyFont="1" applyAlignment="1">
      <alignment wrapText="1"/>
    </xf>
    <xf numFmtId="1" fontId="11" fillId="0" borderId="0" xfId="2" applyNumberFormat="1" applyFont="1" applyAlignment="1">
      <alignment horizontal="center"/>
    </xf>
  </cellXfs>
  <cellStyles count="5">
    <cellStyle name="Millares" xfId="1" builtinId="3"/>
    <cellStyle name="Millares 4" xfId="3" xr:uid="{506C2B0D-1B37-4CB9-BF4E-D3D18D50A0E2}"/>
    <cellStyle name="Millares_29 feb DESEMBOLSO2004" xfId="4" xr:uid="{4ADBDE8A-3C88-4E6B-96EA-8BDD6ABF15EA}"/>
    <cellStyle name="Normal" xfId="0" builtinId="0"/>
    <cellStyle name="Normal 3" xfId="2" xr:uid="{44899161-9230-4ACC-B68B-B72C3F0BD0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PORTADA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287734</xdr:colOff>
      <xdr:row>4</xdr:row>
      <xdr:rowOff>218282</xdr:rowOff>
    </xdr:from>
    <xdr:to>
      <xdr:col>12</xdr:col>
      <xdr:colOff>524646</xdr:colOff>
      <xdr:row>6</xdr:row>
      <xdr:rowOff>103003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D831E2F-C954-4512-A0DF-BEB35964ECE6}"/>
            </a:ext>
          </a:extLst>
        </xdr:cNvPr>
        <xdr:cNvSpPr/>
      </xdr:nvSpPr>
      <xdr:spPr>
        <a:xfrm>
          <a:off x="12146359" y="1304132"/>
          <a:ext cx="3284912" cy="741971"/>
        </a:xfrm>
        <a:prstGeom prst="round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DO" sz="2000" b="1"/>
            <a:t>INICIO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SRS%20EL%20VALLE%20MODULO%20DE%20CONTABILIDAD%20-%20VS2%20(enero%20dic2024%20(1).xlsx" TargetMode="External"/><Relationship Id="rId1" Type="http://schemas.openxmlformats.org/officeDocument/2006/relationships/externalLinkPath" Target="/Users/fnova/Downloads/SRS%20EL%20VALLE%20MODULO%20DE%20CONTABILIDAD%20-%20VS2%20(enero%20dic2024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>
        <row r="11">
          <cell r="A11" t="str">
            <v>SERVICIO REGIONAL  DE SALUD VI EL VALLE</v>
          </cell>
        </row>
        <row r="14">
          <cell r="A14" t="str">
            <v>BANCO DE RESERVAS CUENTA VENTA DE SERVICIOS (100-202867-9)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5">
          <cell r="B5" t="str">
            <v>DEL 1 AL 31 DE AGOSTO 2024</v>
          </cell>
        </row>
        <row r="7">
          <cell r="C7" t="str">
            <v>JOSE LUIS RODRIGUEZ VALDEZ</v>
          </cell>
          <cell r="D7">
            <v>36546689618</v>
          </cell>
          <cell r="E7" t="str">
            <v>01/08/2024</v>
          </cell>
          <cell r="L7">
            <v>97406.43</v>
          </cell>
          <cell r="M7" t="str">
            <v>PAGO 50% RESTANTE POR SERVICIO PRESTADO REPARACION CPN YABONICO LAS MATAS DE FARFAN POR  TRABAJO DE PINTURA  Y BRILLADO DE PISO EN FECHA 17/06/2024 HASTA EL 17/07/2024</v>
          </cell>
        </row>
        <row r="8">
          <cell r="C8" t="str">
            <v>DEMOSTENES SANTANA RAMIREZ.</v>
          </cell>
          <cell r="D8" t="str">
            <v>36546720563</v>
          </cell>
          <cell r="E8" t="str">
            <v>01/08/2024</v>
          </cell>
          <cell r="L8">
            <v>4900</v>
          </cell>
          <cell r="M8" t="str">
            <v>PAGO POR SERVICIOS PRESTADO COMO  AYUDANTE  DE CARGA PARA LA MOVILIZACION DE MOVILIARIOS Y ELECTRODOMESTICOS A LOS DIFERENTES CPN DEL SRS EL VALLE CORRESPONDIENTE A JULIO 2024, VER ANEXO.</v>
          </cell>
        </row>
        <row r="9">
          <cell r="C9" t="str">
            <v>TA BUENO CAFETERIA</v>
          </cell>
          <cell r="D9" t="str">
            <v>36550136634</v>
          </cell>
          <cell r="E9" t="str">
            <v>01/08/2024</v>
          </cell>
          <cell r="L9">
            <v>59155.520000000004</v>
          </cell>
          <cell r="M9" t="str">
            <v>PAGO FACTURA NO. B1500000223, SERVICIO DE ALMUERZO TIPO BUFFET Y CAFÉ CON LECHE PARA CAPACITACION MANEJO DE EMBARAZADA POR EL DEPARTAMENTO DE ODONTOLOGIA Y EL SERVCIO NACIONAL DE SALUD VER ANEXO.</v>
          </cell>
        </row>
        <row r="10">
          <cell r="C10" t="str">
            <v>ROBERTO MERALDO BAUTISTA</v>
          </cell>
          <cell r="D10" t="str">
            <v>36550256961</v>
          </cell>
          <cell r="E10" t="str">
            <v>01/08/2024</v>
          </cell>
          <cell r="L10">
            <v>519251.73</v>
          </cell>
          <cell r="M10" t="str">
            <v>PAGO FACTURA NO. B1500000022, CORESPONDIENTE AL 20% DE AVANCE PARA LA CONTRATACION DE SERVICIO PARA REMOSAMIENTO DE CENTRO DE ATENCION PRIMARIA LAS CHARCAS DE MARIA NOVA.</v>
          </cell>
        </row>
        <row r="11">
          <cell r="C11" t="str">
            <v xml:space="preserve">TRANSFERENCIA </v>
          </cell>
          <cell r="E11" t="str">
            <v>02/8/2024</v>
          </cell>
          <cell r="F11">
            <v>739966.8</v>
          </cell>
          <cell r="L11">
            <v>0</v>
          </cell>
          <cell r="M11" t="str">
            <v>TRANSFERENCIA FACTURACION DE LOS CENTROS DE DIAGNOSTICO AZUA, SAN JUAN Y LAS MATAS DE FARFAN.</v>
          </cell>
        </row>
        <row r="12">
          <cell r="C12" t="str">
            <v>EDESUR</v>
          </cell>
          <cell r="D12" t="str">
            <v>36575396421</v>
          </cell>
          <cell r="E12" t="str">
            <v>02/8/2024</v>
          </cell>
          <cell r="L12">
            <v>41885.69</v>
          </cell>
          <cell r="M12" t="str">
            <v>PAGO SERVICIO ENERGETICO ALMACEN DE MEDICAMENOS.</v>
          </cell>
        </row>
        <row r="13">
          <cell r="C13" t="str">
            <v>EDESUR</v>
          </cell>
          <cell r="D13" t="str">
            <v>36575449450</v>
          </cell>
          <cell r="E13" t="str">
            <v>02/8/2024</v>
          </cell>
          <cell r="L13">
            <v>1206.46</v>
          </cell>
          <cell r="M13" t="str">
            <v>PAGO SERVICIO ENERGETICO  UNAP MIRADOR NORTE.</v>
          </cell>
        </row>
        <row r="14">
          <cell r="C14" t="str">
            <v>EDESUR</v>
          </cell>
          <cell r="D14" t="str">
            <v>36575485079</v>
          </cell>
          <cell r="E14" t="str">
            <v>02/8/2024</v>
          </cell>
          <cell r="L14">
            <v>495.85</v>
          </cell>
          <cell r="M14" t="str">
            <v>PAGO SERVICIO ENERGETICO  UNAP LOA CARTONES.</v>
          </cell>
        </row>
        <row r="15">
          <cell r="C15" t="str">
            <v>EDESUR</v>
          </cell>
          <cell r="D15" t="str">
            <v>36575528616</v>
          </cell>
          <cell r="E15" t="str">
            <v>02/8/2024</v>
          </cell>
          <cell r="L15">
            <v>393</v>
          </cell>
          <cell r="M15" t="str">
            <v>PAGO SERVICIO ENERGETICO  UNAP VILLA OCOA.</v>
          </cell>
        </row>
        <row r="16">
          <cell r="C16" t="str">
            <v>EDESUR</v>
          </cell>
          <cell r="D16" t="str">
            <v>36575582207</v>
          </cell>
          <cell r="E16" t="str">
            <v>02/8/2024</v>
          </cell>
          <cell r="L16">
            <v>2390.94</v>
          </cell>
          <cell r="M16" t="str">
            <v>PAGO SERVICIO ENERGETICO  UNAP LA CUCHILLA.</v>
          </cell>
        </row>
        <row r="17">
          <cell r="C17" t="str">
            <v>EDESUR</v>
          </cell>
          <cell r="D17" t="str">
            <v>36575623825</v>
          </cell>
          <cell r="E17" t="str">
            <v>02/8/2024</v>
          </cell>
          <cell r="L17">
            <v>853.04</v>
          </cell>
          <cell r="M17" t="str">
            <v>PAGO SERVICIO ENERGETICO  UNAP SANTA ANA.</v>
          </cell>
        </row>
        <row r="18">
          <cell r="C18" t="str">
            <v>EDESUR</v>
          </cell>
          <cell r="D18" t="str">
            <v>36575679234</v>
          </cell>
          <cell r="E18" t="str">
            <v>02/8/2024</v>
          </cell>
          <cell r="L18">
            <v>126.8</v>
          </cell>
          <cell r="M18" t="str">
            <v>PAGO SERVICIO ENERGETICO  UNAP LAS YAYAS VIAJMA.</v>
          </cell>
        </row>
        <row r="19">
          <cell r="C19" t="str">
            <v>EDESUR</v>
          </cell>
          <cell r="D19" t="str">
            <v>36575704817</v>
          </cell>
          <cell r="E19" t="str">
            <v>02/8/2024</v>
          </cell>
          <cell r="L19">
            <v>302.25</v>
          </cell>
          <cell r="M19" t="str">
            <v>PAGO SERVICIO ENERGETICO  UNAP  EL JOVITO.</v>
          </cell>
        </row>
        <row r="20">
          <cell r="C20" t="str">
            <v>EDESUR</v>
          </cell>
          <cell r="D20" t="str">
            <v>36575781388</v>
          </cell>
          <cell r="E20" t="str">
            <v>02/8/2024</v>
          </cell>
          <cell r="L20">
            <v>396.18</v>
          </cell>
          <cell r="M20" t="str">
            <v>PAGO SERVICIO ENERGETICO  APARTAMENTO BANICA.</v>
          </cell>
        </row>
        <row r="21">
          <cell r="C21" t="str">
            <v>EDESUR</v>
          </cell>
          <cell r="D21" t="str">
            <v>36575810051</v>
          </cell>
          <cell r="E21" t="str">
            <v>02/8/2024</v>
          </cell>
          <cell r="L21">
            <v>13330.65</v>
          </cell>
          <cell r="M21" t="str">
            <v>PAGO SERVICIO ENERGETICO  GERENCIA DE AREA II SAN JUAN.</v>
          </cell>
        </row>
        <row r="22">
          <cell r="C22" t="str">
            <v>DEILIS DE OLEO MONTERO</v>
          </cell>
          <cell r="D22" t="str">
            <v>36575924455</v>
          </cell>
          <cell r="E22" t="str">
            <v>02/8/2024</v>
          </cell>
          <cell r="L22">
            <v>22500</v>
          </cell>
          <cell r="M22" t="str">
            <v>PAGO POR SERVIVIO PRESTADO COMO ANALISTA DE RELACIONES LABORALES EN SERVICIO REGIONAL DE SALUD EL VALLE CORRESPONDIENTE AL MES DE JULIO 2024.</v>
          </cell>
        </row>
        <row r="23">
          <cell r="C23" t="str">
            <v>JULIO MATEO CABRAL</v>
          </cell>
          <cell r="D23" t="str">
            <v>36576151721</v>
          </cell>
          <cell r="E23" t="str">
            <v>02/8/2024</v>
          </cell>
          <cell r="L23">
            <v>98305.08</v>
          </cell>
          <cell r="M23" t="str">
            <v xml:space="preserve">PAGO POR SERVICIO PRESTADO EN FUMIGACION DE LAS PLAGAS INVERTEBRADAS,QUEMA DE MALEZA, Y TRAMPA DE RATONES , EN LA UNAP  Y CPN DEL SRS EL VALLE REALIZADOS DURANTE EL MES DE JULIO DESDE EL 15/72024 HASTA EL 29/7/2024. VER ANEXO. </v>
          </cell>
        </row>
        <row r="24">
          <cell r="C24" t="str">
            <v>MELVIN  VALENTIN RAMIREZ RAMIREZ.</v>
          </cell>
          <cell r="D24" t="str">
            <v>36610659536</v>
          </cell>
          <cell r="E24" t="str">
            <v>05/8/2024</v>
          </cell>
          <cell r="L24">
            <v>4900</v>
          </cell>
          <cell r="M24" t="str">
            <v>PAGO POR SERVICIOS PRETADO S COMO AYUDANTE DE CARGA PARA LA MOVILIZACION DE MOBILIARIOS Y ELECTRODOMESTICO A LOS DIFERENTES CPN DEL SRSEV  CORRESPONDIENTE AL MES DE JULIO 2024, VER ANEXO.</v>
          </cell>
        </row>
        <row r="25">
          <cell r="C25" t="str">
            <v xml:space="preserve">DEPOSITO </v>
          </cell>
          <cell r="D25" t="str">
            <v>2408060036400</v>
          </cell>
          <cell r="E25" t="str">
            <v>06/8/2025</v>
          </cell>
          <cell r="F25">
            <v>4800</v>
          </cell>
          <cell r="L25">
            <v>0</v>
          </cell>
          <cell r="M25" t="str">
            <v xml:space="preserve">DEPOSITO ODONTOLOGIA </v>
          </cell>
        </row>
        <row r="26">
          <cell r="C26" t="str">
            <v>RAMON ANTONIO LIMIER SUERO</v>
          </cell>
          <cell r="D26" t="str">
            <v>36631186059</v>
          </cell>
          <cell r="E26" t="str">
            <v>06/8/2026</v>
          </cell>
          <cell r="L26">
            <v>11760</v>
          </cell>
          <cell r="M26" t="str">
            <v>PAGO POR SERVICIO PRESTADO EN MECANICO GENERAL, CAMBIO Y RECTIFICACION DE DISCO DE CLOCHET A LA CAMIONETA CHEVROLET, PLACA EL397131Y REVISION DE SISTEMA DE FRENOS CAMBIO DE CUELLO Y RECTIFICACION DE TAMBORES CAMIONETA PLACA NO. EL05514</v>
          </cell>
        </row>
        <row r="27">
          <cell r="C27" t="str">
            <v>DANILO MESA RODRIGUEZ</v>
          </cell>
          <cell r="D27" t="str">
            <v>36631239965</v>
          </cell>
          <cell r="E27" t="str">
            <v>06/8/2027</v>
          </cell>
          <cell r="L27">
            <v>7350</v>
          </cell>
          <cell r="M27" t="str">
            <v>PAGO POR SERVICIOS PRESTADO COMO ELECTRICISTAS EN ARREGLOS DE LUCES DE TABLERO A LA CAMIONETA MITSHUBISHI, PLACA PX012704,Y VARIAS REPARACIONES MAS A VARIOS VEHICULOS DE LA DEPENDENCIA DEL AREA DE TRANSPORTACION, VER ANEXO.</v>
          </cell>
        </row>
        <row r="28">
          <cell r="C28" t="str">
            <v>JOSE FRANCISCO SOLIS CABRAL</v>
          </cell>
          <cell r="D28" t="str">
            <v>36631289464</v>
          </cell>
          <cell r="E28" t="str">
            <v>06/7/2027</v>
          </cell>
          <cell r="L28">
            <v>86654.54</v>
          </cell>
          <cell r="M28" t="str">
            <v>PAGO POR SERVICIO PRESTADO COMO MAESTRO CONSTRUCTOR EN TRABAJOS REALIZADOS DE PINTURA DE ACERA,SUMISTRO DE GRAVA ORNAMENTAL, Y MANT. DE MAYA CICLONICA, REMOSAMIENTO UNAP LOS NEGROS DE AZUA DEL SRSEV DEL 28/6/2024 AL 29/7/2024.</v>
          </cell>
        </row>
        <row r="29">
          <cell r="C29" t="str">
            <v>TESORERIA DE LA SEGURIDAD SOCIAL</v>
          </cell>
          <cell r="D29" t="str">
            <v>36632822174</v>
          </cell>
          <cell r="E29" t="str">
            <v>06/8/2027</v>
          </cell>
          <cell r="L29">
            <v>238764.12</v>
          </cell>
          <cell r="M29" t="str">
            <v>PAGO TESORERIA DE LA SEGURIDAD SOCIAL A COLABORADORES DEL SERVICIO REGIONAL DE SALUD EL VALLE CORRESPONDIENTE AL MES DE JULIO 2024.</v>
          </cell>
        </row>
        <row r="30">
          <cell r="C30" t="str">
            <v>ORLANDO MENDEZ PI;A</v>
          </cell>
          <cell r="D30">
            <v>36632864333</v>
          </cell>
          <cell r="E30" t="str">
            <v>06/8/2027</v>
          </cell>
          <cell r="L30">
            <v>6664</v>
          </cell>
          <cell r="M30" t="str">
            <v>PAGO POR SERVICIO PRESTADO COMO ELECTRICISTA EN COLOCACION DE JUEGO DE LUCES SUPER LED, UN JUEGO WHAT PARA LA CAMIONETA CHOVROLET BLACA PLACA NO. L-397136 FICHA NO.003 VER ANEXO.</v>
          </cell>
        </row>
        <row r="31">
          <cell r="C31" t="str">
            <v>JOSE ADRIANO MONTES DE OCA</v>
          </cell>
          <cell r="D31" t="str">
            <v>36647530340</v>
          </cell>
          <cell r="E31" t="str">
            <v>07/8/2027</v>
          </cell>
          <cell r="L31">
            <v>458203.92</v>
          </cell>
          <cell r="M31" t="str">
            <v>PAGO FACTURA NO. B1500006753, COMBUSTIBLES PARA USO EN LOS VEHICULOS DE LA REGIONAL EL VALLE DURANTE EL MES DE MAYO 2024, VER ANEXO.</v>
          </cell>
        </row>
        <row r="32">
          <cell r="C32" t="str">
            <v>VIOLA REYES COMERIAL SRL</v>
          </cell>
          <cell r="D32" t="str">
            <v>36660367520</v>
          </cell>
          <cell r="E32" t="str">
            <v>08/8/2027</v>
          </cell>
          <cell r="L32">
            <v>90201.29</v>
          </cell>
          <cell r="M32" t="str">
            <v>PAGO FACTUA NO. B150000679,  B1500000681 Y B1500000687, MATERIALES FERRERTEROS PARA USO EN EL CPN DE MIRADOR NORTE Y VARIOS CPN BAJO LA DEPENDENCIA DEL SERVICIO REGIONAL DE SALUD EL VALLE , VER ANEXO.</v>
          </cell>
        </row>
        <row r="33">
          <cell r="C33" t="str">
            <v>VIOLA REYES COMERIAL SRL</v>
          </cell>
          <cell r="D33" t="str">
            <v>36660410511</v>
          </cell>
          <cell r="E33" t="str">
            <v>08/8/2027</v>
          </cell>
          <cell r="L33">
            <v>96385.17</v>
          </cell>
          <cell r="M33" t="str">
            <v>PAGO FACTURA  NO. B1500000688, MATERIALES FERRETEROS PARA USO EN LOS DIFERENTES CPN BAJO LA DEPENDENCIA DEL SERVICIO REGIONAL DE SALUD EL VALLE,</v>
          </cell>
        </row>
        <row r="34">
          <cell r="C34" t="str">
            <v>PATRONATO DE CENTRO DE DIAGNOSTICO Y MEDICINA AVANZADA CEDIMAT</v>
          </cell>
          <cell r="D34" t="str">
            <v>366663416034</v>
          </cell>
          <cell r="E34" t="str">
            <v>08/8/2027</v>
          </cell>
          <cell r="L34">
            <v>17091.55</v>
          </cell>
          <cell r="M34" t="str">
            <v>PAGO FACTURA NO. B1500020269, ESTUDIO MEDICO PARA PACIENTE THONY MONTERO DE LOS SANTOS CD.402-21280515-0, VER ANEXO.</v>
          </cell>
        </row>
        <row r="35">
          <cell r="C35" t="str">
            <v>MARCOS COMAS ABREU</v>
          </cell>
          <cell r="D35" t="str">
            <v>366665669677</v>
          </cell>
          <cell r="E35" t="str">
            <v>08/8/2027</v>
          </cell>
          <cell r="L35">
            <v>83300</v>
          </cell>
          <cell r="M35" t="str">
            <v>PAGO POR SERVICIOS PRESTADOS COMO ELECTRICISTA EN INSTALACION DE 28 INVERSORES D 3.6 K .60 BATERIAS DE GEL. 200 AMPERES Y ARREGLOS EN LOS Y ARREGLO DE CIRCUITOS ELECTRICOS EN 28 CPN Y UNAP DEL SERVICIO REGIONAL DE SALUD EL VALLE, VER ANEXO</v>
          </cell>
        </row>
        <row r="36">
          <cell r="C36" t="str">
            <v>JUAN OSCAR FAMILIA</v>
          </cell>
          <cell r="D36" t="str">
            <v>36668472604</v>
          </cell>
          <cell r="E36" t="str">
            <v>08/8/2027</v>
          </cell>
          <cell r="L36">
            <v>51975</v>
          </cell>
          <cell r="M36" t="str">
            <v>PAGO FACTURA NO. B1500000128, DE TRANSPORTE PARA VIAJE NAGUA IDA Y VUELTA ACTIVIDAD DE RETENCION CLIMA LABORAL VER ANEXOS.</v>
          </cell>
        </row>
        <row r="37">
          <cell r="C37" t="str">
            <v xml:space="preserve">DEPOSITO </v>
          </cell>
          <cell r="D37" t="str">
            <v>240813005260010308</v>
          </cell>
          <cell r="E37" t="str">
            <v>13/8/2027</v>
          </cell>
          <cell r="F37">
            <v>21600</v>
          </cell>
          <cell r="L37">
            <v>0</v>
          </cell>
          <cell r="M37" t="str">
            <v xml:space="preserve"> TRANFERENCIA SEGURIDAD SOCIAL.ODONTOLOGIA.</v>
          </cell>
        </row>
        <row r="38">
          <cell r="C38" t="str">
            <v>TELELITE NETWORKS,SRL</v>
          </cell>
          <cell r="D38" t="str">
            <v>36737959206</v>
          </cell>
          <cell r="E38" t="str">
            <v>13/8/2027</v>
          </cell>
          <cell r="L38">
            <v>29323.5</v>
          </cell>
          <cell r="M38" t="str">
            <v>PAGO FACTURA NO. B15000000130, SERVICIO DE INTERNET SATELITAL 150 MBPS E INSTALACION KIT STARLIN, DEL SRSEV, VER ANEXO.</v>
          </cell>
        </row>
        <row r="39">
          <cell r="C39" t="str">
            <v>INVERSIONES TOLEDO MARTE SRL</v>
          </cell>
          <cell r="D39" t="str">
            <v>36738047802</v>
          </cell>
          <cell r="E39" t="str">
            <v>13/8/2027</v>
          </cell>
          <cell r="L39">
            <v>10855.66</v>
          </cell>
          <cell r="M39" t="str">
            <v>PAGO FACTURA NO. B1500000752, UTENCILO COCINA  PARA USO EN LA REGIONAL DE SALUD EL VALLE VER ANEXO.</v>
          </cell>
        </row>
        <row r="40">
          <cell r="C40" t="str">
            <v>ALTICE DOMINICANA</v>
          </cell>
          <cell r="D40" t="str">
            <v>36738078178</v>
          </cell>
          <cell r="E40" t="str">
            <v>13/8/2027</v>
          </cell>
          <cell r="L40">
            <v>51274.3</v>
          </cell>
          <cell r="M40" t="str">
            <v>PAGO FACTURA NO. E450000006181, SERVICIO DE INTERNET EN EL CENTRO DE DIAGNOSTICO AZUA DURANTE EL MES DE JULIO 2024.</v>
          </cell>
        </row>
        <row r="41">
          <cell r="C41" t="str">
            <v>ALTICE DOMINICANA</v>
          </cell>
          <cell r="D41" t="str">
            <v>36738100722</v>
          </cell>
          <cell r="E41" t="str">
            <v>13/8/2027</v>
          </cell>
          <cell r="L41">
            <v>139680.20000000001</v>
          </cell>
          <cell r="M41" t="str">
            <v>PAGO FACTURA E450000006022, SERVICIO DE INTERNET MOVIL PARA DIFERENTES UNIDADES DE ATENCION PRIMARIA DEL SERVICIO REGIONAL DE SALUD EL VALLE CORRESPONDIENTE AL MES DE JULIO 2024.</v>
          </cell>
        </row>
        <row r="42">
          <cell r="C42" t="str">
            <v>CANDY ROSARIO MARTE</v>
          </cell>
          <cell r="D42" t="str">
            <v>36739321486</v>
          </cell>
          <cell r="E42" t="str">
            <v>13/8/2027</v>
          </cell>
          <cell r="L42">
            <v>347700</v>
          </cell>
          <cell r="M42" t="str">
            <v xml:space="preserve">PAGO FACTURA NO. B1500000231, Y B1500000230, LICENCIA POR UN ANO DESDE EL 31/5/2024 HASTA 31/5/2025 DEL SIST. ADMT. DE GESTION FINANCIERA.(SARS) Y DE SIST. PARA MANEJO DE INFOR. DE LABORATORIO(LABLUX) PARA USO EN LOS C. D. AZUA, SAN JUAN Y ELIAS PI;A </v>
          </cell>
        </row>
        <row r="43">
          <cell r="C43" t="str">
            <v xml:space="preserve">TRANSFERENCIA </v>
          </cell>
          <cell r="D43" t="str">
            <v>4524000000006</v>
          </cell>
          <cell r="E43" t="str">
            <v>15/8/2027</v>
          </cell>
          <cell r="F43">
            <v>12627130.01</v>
          </cell>
          <cell r="L43">
            <v>0</v>
          </cell>
          <cell r="M43" t="str">
            <v>TRAMO FIJO CORRESPONDIENTE AL MES DE JULIO 2024</v>
          </cell>
        </row>
        <row r="44">
          <cell r="C44" t="str">
            <v>CAPELLAN DENTAL</v>
          </cell>
          <cell r="D44" t="str">
            <v>36827140698</v>
          </cell>
          <cell r="E44" t="str">
            <v>19/8/2024</v>
          </cell>
          <cell r="L44">
            <v>385665.17</v>
          </cell>
          <cell r="M44" t="str">
            <v>PAGO FACTURA NO. B1500002245, UNIDADES DENTALES, CAVITRON WOODPREKER, LAMPARA Y COMPRESOR Y PARTE DE ESTE EQUIPO, PARA SER UBICADO EN LAS AREAS DE ODONTOLOGIA DEL SRSEV</v>
          </cell>
        </row>
        <row r="45">
          <cell r="C45" t="str">
            <v>MARITZA DEL CARMEN VINAS</v>
          </cell>
          <cell r="D45" t="str">
            <v>36827205730</v>
          </cell>
          <cell r="E45" t="str">
            <v>19/8/2024</v>
          </cell>
          <cell r="L45">
            <v>60879.75</v>
          </cell>
          <cell r="M45" t="str">
            <v>PAGO FACTURA NO. B1500000246, COMPRA DE TRES CARRO PARA USO EN EL ALMACEN SRS VI EL VALLE. VER ANEXO</v>
          </cell>
        </row>
        <row r="46">
          <cell r="C46" t="str">
            <v>FARMACIA MEDICAR ,G B C S</v>
          </cell>
          <cell r="D46" t="str">
            <v>36908712284</v>
          </cell>
          <cell r="E46" t="str">
            <v>23/8/2024</v>
          </cell>
          <cell r="L46">
            <v>6767.41</v>
          </cell>
          <cell r="M46" t="str">
            <v xml:space="preserve">PAGO MEDICAMENTOS PARA PACIENTE DEL REGIMEN SUBSIDIADO DE SENASA </v>
          </cell>
        </row>
        <row r="47">
          <cell r="C47" t="str">
            <v>ISIDRO SOSA RAMON</v>
          </cell>
          <cell r="D47" t="str">
            <v>36909692548</v>
          </cell>
          <cell r="E47" t="str">
            <v>23/8/2024</v>
          </cell>
          <cell r="L47">
            <v>162000</v>
          </cell>
          <cell r="M47" t="str">
            <v>PAGO  FACTURA NO. B1500000012, ALQUILER CORRESPONDIENTE AL MES DE JUNIO 2024 DONDE FUNCIONA EL ALMACEN DE MEDICAMENTOS SAN JUAN, VER ANEXO.</v>
          </cell>
        </row>
        <row r="48">
          <cell r="C48" t="str">
            <v>FRANKLIN RODRIGUEZ TURBI.</v>
          </cell>
          <cell r="D48" t="str">
            <v>36916718610</v>
          </cell>
          <cell r="E48" t="str">
            <v>23/8/2024</v>
          </cell>
          <cell r="L48">
            <v>9800</v>
          </cell>
          <cell r="M48" t="str">
            <v>PAGO POR SERVICIO PRESTADO COMO PLOMERO DE LA REGIONAL DE SALUD EL VALLE DURANTE EL MES DE JULIO 29/6/2024 AL 31/7/2024.</v>
          </cell>
        </row>
        <row r="49">
          <cell r="C49" t="str">
            <v xml:space="preserve">AYUNTAMIENTO MUNICIPAL SAN JUAN DE LA MAGUANA </v>
          </cell>
          <cell r="D49" t="str">
            <v>27414</v>
          </cell>
          <cell r="E49" t="str">
            <v>23/8/2024</v>
          </cell>
          <cell r="L49">
            <v>150000</v>
          </cell>
          <cell r="M49" t="str">
            <v>PAGO FACTURA NO. B1500000825, PAGO DE CERTIFICACION DE OBJECCION A USO DE SUELO, PARA LA INSTALCION DE UN TANQUE DE COMBUSTIBLE PARA GASOLINA Y GASOIL EN EL SRSEV, VER ANEXO.</v>
          </cell>
        </row>
        <row r="50">
          <cell r="C50" t="str">
            <v xml:space="preserve">CUERPO DE BOMBEROS SAN JUAN DE LA MAGUANA </v>
          </cell>
          <cell r="D50" t="str">
            <v>27415</v>
          </cell>
          <cell r="E50" t="str">
            <v>23/8/2024</v>
          </cell>
          <cell r="L50">
            <v>200000</v>
          </cell>
          <cell r="M50" t="str">
            <v>PAGO FACTURA NO. B1500000001, PAGO DE CERTIFICACION DE NO OGJECCION A USO DE SUELO, PARA LA INSTALCION DE UN TAMQUE DE COMBUSTIBLE PARA GASOLINA Y GASOIL, EN EL SRSEV, VER ANEXO.</v>
          </cell>
        </row>
        <row r="51">
          <cell r="C51" t="str">
            <v>ARIEL REYES MATEO</v>
          </cell>
          <cell r="D51" t="str">
            <v>37005273116</v>
          </cell>
          <cell r="E51" t="str">
            <v>28/8/2024</v>
          </cell>
          <cell r="L51">
            <v>10800</v>
          </cell>
          <cell r="M51" t="str">
            <v>PAGO POR SERVICIO PRSTADOS COMO CHOFER DE LA DIVICION DE ABASTECIMIENTOS DE MEDICAMENTOS DEL SRSEV, CUBRIENDO LA LICENCIA  MEDICA DE ERNESTO OGANDO FECHA 01/7/2024 HASTA 31/7/2024</v>
          </cell>
        </row>
        <row r="52">
          <cell r="C52" t="str">
            <v>ORLANDO MENDEZ PI;A</v>
          </cell>
          <cell r="D52" t="str">
            <v>37005298789</v>
          </cell>
          <cell r="E52" t="str">
            <v>28/8/2024</v>
          </cell>
          <cell r="L52">
            <v>3136</v>
          </cell>
          <cell r="M52" t="str">
            <v>PAGO COMO ELECTRICISTA COLOCAR JUEGO DE BOMBILLA, JUEGO DE BOCINA ALAMBRE ELECTRICOS PARA CAMIONETA MAZDA SIN PLACA REALIZADO EN FECHA 24/7/2024.</v>
          </cell>
        </row>
        <row r="53">
          <cell r="C53" t="str">
            <v>BIO- NOVA SRL</v>
          </cell>
          <cell r="D53" t="str">
            <v>37005343772</v>
          </cell>
          <cell r="E53" t="str">
            <v>28/8/2024</v>
          </cell>
          <cell r="L53">
            <v>126393.25</v>
          </cell>
          <cell r="M53" t="str">
            <v>PAGO FACTURA NO. B1500015020, INSUMOS DE LABORATORIOS PARA USO EN LOS CENTROS DIAGONOSTICO AZUA, SAN JUAN Y LAS MATAS DE FARFAN DEL SERVICIO REGIONAL DE SALUD EL VALLE VER ANEXO.</v>
          </cell>
        </row>
        <row r="54">
          <cell r="C54" t="str">
            <v>EMPREAS MILTIN SRL</v>
          </cell>
          <cell r="D54" t="str">
            <v>37005655465</v>
          </cell>
          <cell r="E54" t="str">
            <v>28/8/2024</v>
          </cell>
          <cell r="L54">
            <v>69753.56</v>
          </cell>
          <cell r="M54" t="str">
            <v>PAGO FACTURAS NO. B1500009551, B1500009680, ADQUISICION DE REPUESTOS VARIOS PARA USO EN LOS VEHICULOS DEL SERVICIO REGIONAL DE SALUD EL VALLE, VER ANEXO.</v>
          </cell>
        </row>
        <row r="55">
          <cell r="C55" t="str">
            <v>BIO-NUCLEAR,SA.</v>
          </cell>
          <cell r="D55" t="str">
            <v>37005728553</v>
          </cell>
          <cell r="E55" t="str">
            <v>28/8/2024</v>
          </cell>
          <cell r="L55">
            <v>189001</v>
          </cell>
          <cell r="M55" t="str">
            <v>PAGO FACTURA NO. E450000001268, ADQUISICION DE INSUMOS DE LABORATORIOS PARA USO EN LOS CENTROS DIAGNOSTICOS DE AZUA Y LAS MATAS DE FARFAN VER ANEXO.</v>
          </cell>
        </row>
        <row r="56">
          <cell r="C56" t="str">
            <v>RALANSA EIRL</v>
          </cell>
          <cell r="D56">
            <v>37005764643</v>
          </cell>
          <cell r="E56" t="str">
            <v>28/8/2024</v>
          </cell>
          <cell r="L56">
            <v>3241.87</v>
          </cell>
          <cell r="M56" t="str">
            <v>PAGO FACTURA NO. B1500001248, REACTIVOS PARA USO EN LOS CENTROS DE DIAGNOSTICO AZUA, SAN JUAN Y LAS MATAS DE FARFAN DEL SRSEV VER ANEXO.</v>
          </cell>
        </row>
        <row r="57">
          <cell r="C57" t="str">
            <v>RALANSA EIRL</v>
          </cell>
          <cell r="D57" t="str">
            <v>37005805956</v>
          </cell>
          <cell r="E57" t="str">
            <v>28/8/2024</v>
          </cell>
          <cell r="L57">
            <v>613182.07000000007</v>
          </cell>
          <cell r="M57" t="str">
            <v>PAGO FACTURA NO.B1500001247, INSUMOS DE LABORATORIOS PARA USO EN LOS CENTROS DIAGNOSTICOS AZUA, SAN JUAN, Y LAS MATAS DE FARFAN DEL SRSEV., VER ANEXO.</v>
          </cell>
        </row>
        <row r="58">
          <cell r="C58" t="str">
            <v>MARITZA DEL CARMEN VINAS GIL</v>
          </cell>
          <cell r="D58" t="str">
            <v>37005875215</v>
          </cell>
          <cell r="E58" t="str">
            <v>28/8/2024</v>
          </cell>
          <cell r="L58">
            <v>157635</v>
          </cell>
          <cell r="M58" t="str">
            <v>PAGO FACTURA NO. B1500000248, ADQUISICION DE MANGUERAS PARA USO EN EL SERVICIO REGIONAL DE SALUD, CPN CENTROS DIGANOTICOS, GERENCIA DE AREAS, VER ANEXO.</v>
          </cell>
        </row>
        <row r="59">
          <cell r="C59" t="str">
            <v>NEGOCIO DOMACI DN SRL.</v>
          </cell>
          <cell r="D59" t="str">
            <v>37005948591</v>
          </cell>
          <cell r="E59" t="str">
            <v>28/8/2024</v>
          </cell>
          <cell r="L59">
            <v>8312.5</v>
          </cell>
          <cell r="M59" t="str">
            <v>PAGO FACTURA NO. B1500000317, ADQUISICION DE UNGUENTO EN GEL PARA USO EN LAS UNIDADES DE TERAPIA FISICA DEL SERVICIO REGIONAL DE SALUD EL VALLE, VER ANEXO.</v>
          </cell>
        </row>
        <row r="60">
          <cell r="C60" t="str">
            <v>CODETEL</v>
          </cell>
          <cell r="D60" t="str">
            <v>37010421481</v>
          </cell>
          <cell r="E60" t="str">
            <v>29/8/2024</v>
          </cell>
          <cell r="L60">
            <v>27972.23</v>
          </cell>
          <cell r="M60" t="str">
            <v>PAGO SERVICIO TELEFONICO, OFICINA REGIONAL CENTRO DE DIAGNOSTICO LAS MATASCENTRAL TELFONICA</v>
          </cell>
        </row>
        <row r="61">
          <cell r="C61" t="str">
            <v>CODETEL</v>
          </cell>
          <cell r="D61" t="str">
            <v>37010434860</v>
          </cell>
          <cell r="E61" t="str">
            <v>29/8/2024</v>
          </cell>
          <cell r="L61">
            <v>5972.2</v>
          </cell>
          <cell r="M61" t="str">
            <v>PAGO SERVICIO TELEFONICO, CENTRO DE DIAGNOSTICO SAN JUAN.</v>
          </cell>
        </row>
        <row r="62">
          <cell r="C62" t="str">
            <v>CODETEL</v>
          </cell>
          <cell r="D62" t="str">
            <v>37010476574</v>
          </cell>
          <cell r="E62" t="str">
            <v>29/8/2024</v>
          </cell>
          <cell r="L62">
            <v>10249.73</v>
          </cell>
          <cell r="M62" t="str">
            <v xml:space="preserve">PAGO SERVICIO TELEFONICO. GERENCIA DE AREA  I AZUA </v>
          </cell>
        </row>
        <row r="63">
          <cell r="C63" t="str">
            <v>CODETEL</v>
          </cell>
          <cell r="D63" t="str">
            <v>37010527767</v>
          </cell>
          <cell r="E63" t="str">
            <v>29/8/2024</v>
          </cell>
          <cell r="L63">
            <v>4758</v>
          </cell>
          <cell r="M63" t="str">
            <v>PAGO SERVICIO TELEFONICO. GERENCIA DE AREA  II SAN JUAN , ALMACEN MEDICAMENTOS SAN JUAN INTERNET Y TELEFONO.</v>
          </cell>
        </row>
        <row r="64">
          <cell r="C64" t="str">
            <v>CODETEL</v>
          </cell>
          <cell r="D64" t="str">
            <v>37010539208</v>
          </cell>
          <cell r="E64" t="str">
            <v>29/8/2024</v>
          </cell>
          <cell r="L64">
            <v>12226.5</v>
          </cell>
          <cell r="M64" t="str">
            <v>PAGO SERVICIO DE INTERNET VARIOS ESTABLCIMIENTOS DEL SRSEV.</v>
          </cell>
        </row>
        <row r="65">
          <cell r="C65" t="str">
            <v>CODETEL</v>
          </cell>
          <cell r="D65" t="str">
            <v>37010545848</v>
          </cell>
          <cell r="E65" t="str">
            <v>29/8/2024</v>
          </cell>
          <cell r="L65">
            <v>3064.49</v>
          </cell>
          <cell r="M65" t="str">
            <v>PAGO SERVICIO DE INTERNET CENTRO DE DIAGNOSTICO AZUA.</v>
          </cell>
        </row>
        <row r="66">
          <cell r="C66" t="str">
            <v>CODETEL</v>
          </cell>
          <cell r="D66" t="str">
            <v>37010622556</v>
          </cell>
          <cell r="E66" t="str">
            <v>29/8/2024</v>
          </cell>
          <cell r="L66">
            <v>148779.92000000001</v>
          </cell>
          <cell r="M66" t="str">
            <v>PAGO SERVICIO DE FLOTA.</v>
          </cell>
        </row>
        <row r="67">
          <cell r="C67" t="str">
            <v>CODETEL</v>
          </cell>
          <cell r="D67" t="str">
            <v>37010626805</v>
          </cell>
          <cell r="E67" t="str">
            <v>29/8/2024</v>
          </cell>
          <cell r="L67">
            <v>67411.179999999993</v>
          </cell>
          <cell r="M67" t="str">
            <v>PAGO SERVICIO FIBRA OPTICA Y SEGURIDAD.</v>
          </cell>
        </row>
        <row r="68">
          <cell r="C68" t="str">
            <v xml:space="preserve"> NOMINA ELECTRONICA </v>
          </cell>
          <cell r="D68">
            <v>4524000000212</v>
          </cell>
          <cell r="E68" t="str">
            <v>30/8/2024</v>
          </cell>
          <cell r="L68">
            <v>1812140.94</v>
          </cell>
          <cell r="M68" t="str">
            <v>PAGO NOMIMA INTERNA A  COLABORADORES DEL SERVICIO REGIONAL DE SALUD EL VALLE CORRESPONDIENTE AL MES DE AGOSTO 2024 VER ANEXOS.</v>
          </cell>
        </row>
        <row r="69">
          <cell r="C69" t="str">
            <v>COMERCIAL FENIX  ESPINAL SRSL</v>
          </cell>
          <cell r="D69" t="str">
            <v>37036625707</v>
          </cell>
          <cell r="E69" t="str">
            <v>30/8/2024</v>
          </cell>
          <cell r="L69">
            <v>141348.99</v>
          </cell>
          <cell r="M69" t="str">
            <v>PAGO FACTURA NO. B1500000148, PAGO FACTURA NO. B1500000034 ADQUISICION DE INSUMOS Y ARTICULOS DE LIMPIEZAS PARA USO EN LOS CENTROS DE ATENCION PRIMARIA CPN, GERENCIA DE AREAS, Y CENTROS DIAGNOSTICO AZUA , SAN JUAN Y LAS MATAS, VER ANEXO.</v>
          </cell>
        </row>
        <row r="70">
          <cell r="C70" t="str">
            <v>ALQUILE ELECTRONICO</v>
          </cell>
          <cell r="D70" t="str">
            <v>0</v>
          </cell>
          <cell r="E70" t="str">
            <v>30/8/2024</v>
          </cell>
          <cell r="L70">
            <v>261108.75999999998</v>
          </cell>
          <cell r="M70" t="str">
            <v>PAGO (ALQUILER ELECTRONICO) NOMINA INTERNA DE DIFERENTES LOCALES DONDE FUNCIONAN VARIOS ESTABLECIMIENTO DE LAE SRSEV.</v>
          </cell>
        </row>
        <row r="71">
          <cell r="C71" t="str">
            <v xml:space="preserve">CORRECCION  DE TRANSFERENCIA </v>
          </cell>
          <cell r="E71" t="str">
            <v>30/8/2024</v>
          </cell>
          <cell r="F71">
            <v>180</v>
          </cell>
          <cell r="L71">
            <v>0</v>
          </cell>
          <cell r="M71" t="str">
            <v>CORRECCION DE TRANFERENCIA DOMACI SU VLOR REAL ES  DE $ 8,312.50, Y SE EFECTUO POR , 8,132.50 DIFERENCIA DE 180.00</v>
          </cell>
        </row>
        <row r="72">
          <cell r="C72" t="str">
            <v>CARGO BANCARIO</v>
          </cell>
          <cell r="E72" t="str">
            <v>30/8/2024</v>
          </cell>
          <cell r="L72">
            <v>10247.450000000001</v>
          </cell>
          <cell r="M72" t="str">
            <v>COMISION BANCARIA CORRESPONDIENTE AL MES DE AGOSTO 2024.</v>
          </cell>
        </row>
        <row r="73">
          <cell r="C73" t="str">
            <v>MENOS DEDUCION A EMPLEADOS DE TSS</v>
          </cell>
          <cell r="E73" t="str">
            <v>30/8/2024</v>
          </cell>
          <cell r="M73" t="str">
            <v>DEDUCIONES A EMPLEADOS DE LA TSS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44">
          <cell r="F44">
            <v>56121663.79999999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6FA9A-3718-495C-ABE0-79A2DE4A31F5}">
  <dimension ref="A1:H79"/>
  <sheetViews>
    <sheetView tabSelected="1" topLeftCell="A70" workbookViewId="0">
      <selection activeCell="D71" sqref="D71"/>
    </sheetView>
  </sheetViews>
  <sheetFormatPr baseColWidth="10" defaultColWidth="11.42578125" defaultRowHeight="11.25" x14ac:dyDescent="0.2"/>
  <cols>
    <col min="1" max="1" width="0.28515625" style="21" customWidth="1"/>
    <col min="2" max="3" width="17" style="27" customWidth="1"/>
    <col min="4" max="4" width="35.85546875" style="28" customWidth="1"/>
    <col min="5" max="5" width="42.140625" style="38" customWidth="1"/>
    <col min="6" max="6" width="22" style="38" customWidth="1"/>
    <col min="7" max="7" width="21.7109375" style="31" customWidth="1"/>
    <col min="8" max="8" width="21.85546875" style="31" customWidth="1"/>
    <col min="9" max="16384" width="11.42578125" style="27"/>
  </cols>
  <sheetData>
    <row r="1" spans="1:8" s="3" customFormat="1" ht="22.5" x14ac:dyDescent="0.3">
      <c r="A1" s="1"/>
      <c r="B1" s="2" t="s">
        <v>0</v>
      </c>
      <c r="C1" s="2"/>
      <c r="D1" s="2"/>
      <c r="E1" s="2"/>
      <c r="F1" s="2"/>
      <c r="G1" s="2"/>
      <c r="H1" s="2"/>
    </row>
    <row r="2" spans="1:8" s="3" customFormat="1" ht="22.5" x14ac:dyDescent="0.3">
      <c r="A2" s="1"/>
      <c r="B2" s="2" t="str">
        <f>[1]PORTADA!A11</f>
        <v>SERVICIO REGIONAL  DE SALUD VI EL VALLE</v>
      </c>
      <c r="C2" s="2"/>
      <c r="D2" s="2"/>
      <c r="E2" s="2"/>
      <c r="F2" s="2"/>
      <c r="G2" s="2"/>
      <c r="H2" s="2"/>
    </row>
    <row r="3" spans="1:8" s="3" customFormat="1" ht="20.25" x14ac:dyDescent="0.35">
      <c r="A3" s="4" t="s">
        <v>1</v>
      </c>
      <c r="B3" s="4"/>
      <c r="C3" s="4"/>
      <c r="D3" s="4"/>
      <c r="E3" s="4"/>
      <c r="F3" s="4"/>
      <c r="G3" s="4"/>
      <c r="H3" s="4"/>
    </row>
    <row r="4" spans="1:8" s="3" customFormat="1" ht="20.25" x14ac:dyDescent="0.35">
      <c r="A4" s="5"/>
      <c r="B4" s="6" t="str">
        <f>[1]PORTADA!A14</f>
        <v>BANCO DE RESERVAS CUENTA VENTA DE SERVICIOS (100-202867-9)</v>
      </c>
      <c r="C4" s="6"/>
      <c r="D4" s="6"/>
      <c r="E4" s="6"/>
      <c r="F4" s="6"/>
      <c r="G4" s="6"/>
      <c r="H4" s="6"/>
    </row>
    <row r="5" spans="1:8" s="3" customFormat="1" ht="20.25" x14ac:dyDescent="0.35">
      <c r="A5" s="1"/>
      <c r="B5" s="4" t="str">
        <f>'[1]CHEQUE-TRANSF AGOSTO'!B5:O5</f>
        <v>DEL 1 AL 31 DE AGOSTO 2024</v>
      </c>
      <c r="C5" s="4"/>
      <c r="D5" s="4"/>
      <c r="E5" s="4"/>
      <c r="F5" s="4"/>
      <c r="G5" s="4"/>
      <c r="H5" s="4"/>
    </row>
    <row r="6" spans="1:8" s="11" customFormat="1" ht="47.25" x14ac:dyDescent="0.25">
      <c r="A6" s="7"/>
      <c r="B6" s="8" t="s">
        <v>2</v>
      </c>
      <c r="C6" s="8" t="s">
        <v>3</v>
      </c>
      <c r="D6" s="8" t="s">
        <v>4</v>
      </c>
      <c r="E6" s="8" t="s">
        <v>5</v>
      </c>
      <c r="F6" s="9" t="s">
        <v>6</v>
      </c>
      <c r="G6" s="10" t="s">
        <v>7</v>
      </c>
      <c r="H6" s="9" t="s">
        <v>8</v>
      </c>
    </row>
    <row r="7" spans="1:8" s="11" customFormat="1" ht="15" x14ac:dyDescent="0.2">
      <c r="A7" s="12"/>
      <c r="B7" s="13"/>
      <c r="C7" s="14"/>
      <c r="D7" s="15" t="s">
        <v>9</v>
      </c>
      <c r="E7" s="14" t="s">
        <v>10</v>
      </c>
      <c r="F7" s="16"/>
      <c r="G7" s="17"/>
      <c r="H7" s="18">
        <f>+'[1](VS)LIBRO BANCO JULIO'!F44</f>
        <v>56121663.79999999</v>
      </c>
    </row>
    <row r="8" spans="1:8" s="11" customFormat="1" ht="105" x14ac:dyDescent="0.2">
      <c r="A8" s="12"/>
      <c r="B8" s="13" t="str">
        <f>+'[1]CHEQUE-TRANSF AGOSTO'!E7</f>
        <v>01/08/2024</v>
      </c>
      <c r="C8" s="14">
        <f>+'[1]CHEQUE-TRANSF AGOSTO'!D7</f>
        <v>36546689618</v>
      </c>
      <c r="D8" s="15" t="str">
        <f>'[1]CHEQUE-TRANSF AGOSTO'!C7</f>
        <v>JOSE LUIS RODRIGUEZ VALDEZ</v>
      </c>
      <c r="E8" s="14" t="str">
        <f>'[1]CHEQUE-TRANSF AGOSTO'!M7</f>
        <v>PAGO 50% RESTANTE POR SERVICIO PRESTADO REPARACION CPN YABONICO LAS MATAS DE FARFAN POR  TRABAJO DE PINTURA  Y BRILLADO DE PISO EN FECHA 17/06/2024 HASTA EL 17/07/2024</v>
      </c>
      <c r="F8" s="16">
        <f>'[1]CHEQUE-TRANSF AGOSTO'!F7</f>
        <v>0</v>
      </c>
      <c r="G8" s="17">
        <f>+'[1]CHEQUE-TRANSF AGOSTO'!L7</f>
        <v>97406.43</v>
      </c>
      <c r="H8" s="18">
        <f>+H7+F8-G8</f>
        <v>56024257.36999999</v>
      </c>
    </row>
    <row r="9" spans="1:8" s="11" customFormat="1" ht="120" x14ac:dyDescent="0.2">
      <c r="A9" s="12"/>
      <c r="B9" s="13" t="str">
        <f>+'[1]CHEQUE-TRANSF AGOSTO'!E8</f>
        <v>01/08/2024</v>
      </c>
      <c r="C9" s="14" t="str">
        <f>+'[1]CHEQUE-TRANSF AGOSTO'!D8</f>
        <v>36546720563</v>
      </c>
      <c r="D9" s="15" t="str">
        <f>'[1]CHEQUE-TRANSF AGOSTO'!C8</f>
        <v>DEMOSTENES SANTANA RAMIREZ.</v>
      </c>
      <c r="E9" s="14" t="str">
        <f>'[1]CHEQUE-TRANSF AGOSTO'!M8</f>
        <v>PAGO POR SERVICIOS PRESTADO COMO  AYUDANTE  DE CARGA PARA LA MOVILIZACION DE MOVILIARIOS Y ELECTRODOMESTICOS A LOS DIFERENTES CPN DEL SRS EL VALLE CORRESPONDIENTE A JULIO 2024, VER ANEXO.</v>
      </c>
      <c r="F9" s="16">
        <f>'[1]CHEQUE-TRANSF AGOSTO'!F8</f>
        <v>0</v>
      </c>
      <c r="G9" s="17">
        <f>+'[1]CHEQUE-TRANSF AGOSTO'!L8</f>
        <v>4900</v>
      </c>
      <c r="H9" s="18">
        <f t="shared" ref="H9:H72" si="0">+H8+F9-G9</f>
        <v>56019357.36999999</v>
      </c>
    </row>
    <row r="10" spans="1:8" s="11" customFormat="1" ht="120" x14ac:dyDescent="0.2">
      <c r="A10" s="12"/>
      <c r="B10" s="13" t="str">
        <f>+'[1]CHEQUE-TRANSF AGOSTO'!E9</f>
        <v>01/08/2024</v>
      </c>
      <c r="C10" s="14" t="str">
        <f>+'[1]CHEQUE-TRANSF AGOSTO'!D9</f>
        <v>36550136634</v>
      </c>
      <c r="D10" s="15" t="str">
        <f>'[1]CHEQUE-TRANSF AGOSTO'!C9</f>
        <v>TA BUENO CAFETERIA</v>
      </c>
      <c r="E10" s="14" t="str">
        <f>'[1]CHEQUE-TRANSF AGOSTO'!M9</f>
        <v>PAGO FACTURA NO. B1500000223, SERVICIO DE ALMUERZO TIPO BUFFET Y CAFÉ CON LECHE PARA CAPACITACION MANEJO DE EMBARAZADA POR EL DEPARTAMENTO DE ODONTOLOGIA Y EL SERVCIO NACIONAL DE SALUD VER ANEXO.</v>
      </c>
      <c r="F10" s="16">
        <f>'[1]CHEQUE-TRANSF AGOSTO'!F9</f>
        <v>0</v>
      </c>
      <c r="G10" s="17">
        <f>+'[1]CHEQUE-TRANSF AGOSTO'!L9</f>
        <v>59155.520000000004</v>
      </c>
      <c r="H10" s="18">
        <f t="shared" si="0"/>
        <v>55960201.849999987</v>
      </c>
    </row>
    <row r="11" spans="1:8" s="11" customFormat="1" ht="105" x14ac:dyDescent="0.2">
      <c r="A11" s="12"/>
      <c r="B11" s="13" t="str">
        <f>+'[1]CHEQUE-TRANSF AGOSTO'!E10</f>
        <v>01/08/2024</v>
      </c>
      <c r="C11" s="14" t="str">
        <f>+'[1]CHEQUE-TRANSF AGOSTO'!D10</f>
        <v>36550256961</v>
      </c>
      <c r="D11" s="15" t="str">
        <f>'[1]CHEQUE-TRANSF AGOSTO'!C10</f>
        <v>ROBERTO MERALDO BAUTISTA</v>
      </c>
      <c r="E11" s="14" t="str">
        <f>'[1]CHEQUE-TRANSF AGOSTO'!M10</f>
        <v>PAGO FACTURA NO. B1500000022, CORESPONDIENTE AL 20% DE AVANCE PARA LA CONTRATACION DE SERVICIO PARA REMOSAMIENTO DE CENTRO DE ATENCION PRIMARIA LAS CHARCAS DE MARIA NOVA.</v>
      </c>
      <c r="F11" s="16">
        <f>'[1]CHEQUE-TRANSF AGOSTO'!F10</f>
        <v>0</v>
      </c>
      <c r="G11" s="17">
        <f>+'[1]CHEQUE-TRANSF AGOSTO'!L10</f>
        <v>519251.73</v>
      </c>
      <c r="H11" s="18">
        <f t="shared" si="0"/>
        <v>55440950.11999999</v>
      </c>
    </row>
    <row r="12" spans="1:8" s="11" customFormat="1" ht="60" x14ac:dyDescent="0.2">
      <c r="A12" s="12"/>
      <c r="B12" s="13" t="str">
        <f>+'[1]CHEQUE-TRANSF AGOSTO'!E11</f>
        <v>02/8/2024</v>
      </c>
      <c r="C12" s="14">
        <f>+'[1]CHEQUE-TRANSF AGOSTO'!D11</f>
        <v>0</v>
      </c>
      <c r="D12" s="15" t="str">
        <f>'[1]CHEQUE-TRANSF AGOSTO'!C11</f>
        <v xml:space="preserve">TRANSFERENCIA </v>
      </c>
      <c r="E12" s="14" t="str">
        <f>'[1]CHEQUE-TRANSF AGOSTO'!M11</f>
        <v>TRANSFERENCIA FACTURACION DE LOS CENTROS DE DIAGNOSTICO AZUA, SAN JUAN Y LAS MATAS DE FARFAN.</v>
      </c>
      <c r="F12" s="16">
        <f>'[1]CHEQUE-TRANSF AGOSTO'!F11</f>
        <v>739966.8</v>
      </c>
      <c r="G12" s="17">
        <f>+'[1]CHEQUE-TRANSF AGOSTO'!L11</f>
        <v>0</v>
      </c>
      <c r="H12" s="18">
        <f t="shared" si="0"/>
        <v>56180916.919999987</v>
      </c>
    </row>
    <row r="13" spans="1:8" s="11" customFormat="1" ht="30" x14ac:dyDescent="0.2">
      <c r="A13" s="12"/>
      <c r="B13" s="13" t="str">
        <f>+'[1]CHEQUE-TRANSF AGOSTO'!E12</f>
        <v>02/8/2024</v>
      </c>
      <c r="C13" s="14" t="str">
        <f>+'[1]CHEQUE-TRANSF AGOSTO'!D12</f>
        <v>36575396421</v>
      </c>
      <c r="D13" s="15" t="str">
        <f>'[1]CHEQUE-TRANSF AGOSTO'!C12</f>
        <v>EDESUR</v>
      </c>
      <c r="E13" s="14" t="str">
        <f>'[1]CHEQUE-TRANSF AGOSTO'!M12</f>
        <v>PAGO SERVICIO ENERGETICO ALMACEN DE MEDICAMENOS.</v>
      </c>
      <c r="F13" s="16">
        <f>'[1]CHEQUE-TRANSF AGOSTO'!F12</f>
        <v>0</v>
      </c>
      <c r="G13" s="17">
        <f>+'[1]CHEQUE-TRANSF AGOSTO'!L12</f>
        <v>41885.69</v>
      </c>
      <c r="H13" s="18">
        <f t="shared" si="0"/>
        <v>56139031.229999989</v>
      </c>
    </row>
    <row r="14" spans="1:8" s="11" customFormat="1" ht="30" x14ac:dyDescent="0.2">
      <c r="A14" s="12"/>
      <c r="B14" s="13" t="str">
        <f>+'[1]CHEQUE-TRANSF AGOSTO'!E13</f>
        <v>02/8/2024</v>
      </c>
      <c r="C14" s="14" t="str">
        <f>+'[1]CHEQUE-TRANSF AGOSTO'!D13</f>
        <v>36575449450</v>
      </c>
      <c r="D14" s="15" t="str">
        <f>'[1]CHEQUE-TRANSF AGOSTO'!C13</f>
        <v>EDESUR</v>
      </c>
      <c r="E14" s="14" t="str">
        <f>'[1]CHEQUE-TRANSF AGOSTO'!M13</f>
        <v>PAGO SERVICIO ENERGETICO  UNAP MIRADOR NORTE.</v>
      </c>
      <c r="F14" s="16">
        <f>'[1]CHEQUE-TRANSF AGOSTO'!F13</f>
        <v>0</v>
      </c>
      <c r="G14" s="17">
        <f>+'[1]CHEQUE-TRANSF AGOSTO'!L13</f>
        <v>1206.46</v>
      </c>
      <c r="H14" s="18">
        <f t="shared" si="0"/>
        <v>56137824.769999988</v>
      </c>
    </row>
    <row r="15" spans="1:8" s="11" customFormat="1" ht="30" x14ac:dyDescent="0.2">
      <c r="A15" s="12"/>
      <c r="B15" s="13" t="str">
        <f>+'[1]CHEQUE-TRANSF AGOSTO'!E14</f>
        <v>02/8/2024</v>
      </c>
      <c r="C15" s="14" t="str">
        <f>+'[1]CHEQUE-TRANSF AGOSTO'!D14</f>
        <v>36575485079</v>
      </c>
      <c r="D15" s="15" t="str">
        <f>'[1]CHEQUE-TRANSF AGOSTO'!C14</f>
        <v>EDESUR</v>
      </c>
      <c r="E15" s="14" t="str">
        <f>'[1]CHEQUE-TRANSF AGOSTO'!M14</f>
        <v>PAGO SERVICIO ENERGETICO  UNAP LOA CARTONES.</v>
      </c>
      <c r="F15" s="16">
        <f>'[1]CHEQUE-TRANSF AGOSTO'!F14</f>
        <v>0</v>
      </c>
      <c r="G15" s="17">
        <f>+'[1]CHEQUE-TRANSF AGOSTO'!L14</f>
        <v>495.85</v>
      </c>
      <c r="H15" s="18">
        <f t="shared" si="0"/>
        <v>56137328.919999987</v>
      </c>
    </row>
    <row r="16" spans="1:8" s="11" customFormat="1" ht="30" x14ac:dyDescent="0.2">
      <c r="A16" s="12"/>
      <c r="B16" s="13" t="str">
        <f>+'[1]CHEQUE-TRANSF AGOSTO'!E15</f>
        <v>02/8/2024</v>
      </c>
      <c r="C16" s="14" t="str">
        <f>+'[1]CHEQUE-TRANSF AGOSTO'!D15</f>
        <v>36575528616</v>
      </c>
      <c r="D16" s="15" t="str">
        <f>'[1]CHEQUE-TRANSF AGOSTO'!C15</f>
        <v>EDESUR</v>
      </c>
      <c r="E16" s="14" t="str">
        <f>'[1]CHEQUE-TRANSF AGOSTO'!M15</f>
        <v>PAGO SERVICIO ENERGETICO  UNAP VILLA OCOA.</v>
      </c>
      <c r="F16" s="16">
        <f>'[1]CHEQUE-TRANSF AGOSTO'!F15</f>
        <v>0</v>
      </c>
      <c r="G16" s="17">
        <f>+'[1]CHEQUE-TRANSF AGOSTO'!L15</f>
        <v>393</v>
      </c>
      <c r="H16" s="18">
        <f t="shared" si="0"/>
        <v>56136935.919999987</v>
      </c>
    </row>
    <row r="17" spans="1:8" s="11" customFormat="1" ht="30" x14ac:dyDescent="0.2">
      <c r="A17" s="12"/>
      <c r="B17" s="13" t="str">
        <f>+'[1]CHEQUE-TRANSF AGOSTO'!E16</f>
        <v>02/8/2024</v>
      </c>
      <c r="C17" s="14" t="str">
        <f>+'[1]CHEQUE-TRANSF AGOSTO'!D16</f>
        <v>36575582207</v>
      </c>
      <c r="D17" s="15" t="str">
        <f>'[1]CHEQUE-TRANSF AGOSTO'!C16</f>
        <v>EDESUR</v>
      </c>
      <c r="E17" s="14" t="str">
        <f>'[1]CHEQUE-TRANSF AGOSTO'!M16</f>
        <v>PAGO SERVICIO ENERGETICO  UNAP LA CUCHILLA.</v>
      </c>
      <c r="F17" s="16">
        <f>'[1]CHEQUE-TRANSF AGOSTO'!F16</f>
        <v>0</v>
      </c>
      <c r="G17" s="17">
        <f>+'[1]CHEQUE-TRANSF AGOSTO'!L16</f>
        <v>2390.94</v>
      </c>
      <c r="H17" s="18">
        <f t="shared" si="0"/>
        <v>56134544.979999989</v>
      </c>
    </row>
    <row r="18" spans="1:8" s="11" customFormat="1" ht="30" x14ac:dyDescent="0.2">
      <c r="A18" s="12"/>
      <c r="B18" s="13" t="str">
        <f>+'[1]CHEQUE-TRANSF AGOSTO'!E17</f>
        <v>02/8/2024</v>
      </c>
      <c r="C18" s="14" t="str">
        <f>+'[1]CHEQUE-TRANSF AGOSTO'!D17</f>
        <v>36575623825</v>
      </c>
      <c r="D18" s="15" t="str">
        <f>'[1]CHEQUE-TRANSF AGOSTO'!C17</f>
        <v>EDESUR</v>
      </c>
      <c r="E18" s="14" t="str">
        <f>'[1]CHEQUE-TRANSF AGOSTO'!M17</f>
        <v>PAGO SERVICIO ENERGETICO  UNAP SANTA ANA.</v>
      </c>
      <c r="F18" s="16">
        <f>'[1]CHEQUE-TRANSF AGOSTO'!F17</f>
        <v>0</v>
      </c>
      <c r="G18" s="17">
        <f>+'[1]CHEQUE-TRANSF AGOSTO'!L17</f>
        <v>853.04</v>
      </c>
      <c r="H18" s="18">
        <f t="shared" si="0"/>
        <v>56133691.93999999</v>
      </c>
    </row>
    <row r="19" spans="1:8" s="11" customFormat="1" ht="30" x14ac:dyDescent="0.2">
      <c r="A19" s="12"/>
      <c r="B19" s="13" t="str">
        <f>+'[1]CHEQUE-TRANSF AGOSTO'!E18</f>
        <v>02/8/2024</v>
      </c>
      <c r="C19" s="14" t="str">
        <f>+'[1]CHEQUE-TRANSF AGOSTO'!D18</f>
        <v>36575679234</v>
      </c>
      <c r="D19" s="15" t="str">
        <f>'[1]CHEQUE-TRANSF AGOSTO'!C18</f>
        <v>EDESUR</v>
      </c>
      <c r="E19" s="14" t="str">
        <f>'[1]CHEQUE-TRANSF AGOSTO'!M18</f>
        <v>PAGO SERVICIO ENERGETICO  UNAP LAS YAYAS VIAJMA.</v>
      </c>
      <c r="F19" s="16">
        <f>'[1]CHEQUE-TRANSF AGOSTO'!F18</f>
        <v>0</v>
      </c>
      <c r="G19" s="17">
        <f>+'[1]CHEQUE-TRANSF AGOSTO'!L18</f>
        <v>126.8</v>
      </c>
      <c r="H19" s="18">
        <f t="shared" si="0"/>
        <v>56133565.139999993</v>
      </c>
    </row>
    <row r="20" spans="1:8" s="11" customFormat="1" ht="30" x14ac:dyDescent="0.2">
      <c r="A20" s="12"/>
      <c r="B20" s="13" t="str">
        <f>+'[1]CHEQUE-TRANSF AGOSTO'!E19</f>
        <v>02/8/2024</v>
      </c>
      <c r="C20" s="14" t="str">
        <f>+'[1]CHEQUE-TRANSF AGOSTO'!D19</f>
        <v>36575704817</v>
      </c>
      <c r="D20" s="15" t="str">
        <f>'[1]CHEQUE-TRANSF AGOSTO'!C19</f>
        <v>EDESUR</v>
      </c>
      <c r="E20" s="14" t="str">
        <f>'[1]CHEQUE-TRANSF AGOSTO'!M19</f>
        <v>PAGO SERVICIO ENERGETICO  UNAP  EL JOVITO.</v>
      </c>
      <c r="F20" s="16">
        <f>'[1]CHEQUE-TRANSF AGOSTO'!F19</f>
        <v>0</v>
      </c>
      <c r="G20" s="17">
        <f>+'[1]CHEQUE-TRANSF AGOSTO'!L19</f>
        <v>302.25</v>
      </c>
      <c r="H20" s="18">
        <f t="shared" si="0"/>
        <v>56133262.889999993</v>
      </c>
    </row>
    <row r="21" spans="1:8" s="11" customFormat="1" ht="30" x14ac:dyDescent="0.2">
      <c r="A21" s="12"/>
      <c r="B21" s="13" t="str">
        <f>+'[1]CHEQUE-TRANSF AGOSTO'!E20</f>
        <v>02/8/2024</v>
      </c>
      <c r="C21" s="14" t="str">
        <f>+'[1]CHEQUE-TRANSF AGOSTO'!D20</f>
        <v>36575781388</v>
      </c>
      <c r="D21" s="15" t="str">
        <f>'[1]CHEQUE-TRANSF AGOSTO'!C20</f>
        <v>EDESUR</v>
      </c>
      <c r="E21" s="14" t="str">
        <f>'[1]CHEQUE-TRANSF AGOSTO'!M20</f>
        <v>PAGO SERVICIO ENERGETICO  APARTAMENTO BANICA.</v>
      </c>
      <c r="F21" s="16">
        <f>'[1]CHEQUE-TRANSF AGOSTO'!F20</f>
        <v>0</v>
      </c>
      <c r="G21" s="17">
        <f>+'[1]CHEQUE-TRANSF AGOSTO'!L20</f>
        <v>396.18</v>
      </c>
      <c r="H21" s="18">
        <f t="shared" si="0"/>
        <v>56132866.709999993</v>
      </c>
    </row>
    <row r="22" spans="1:8" s="11" customFormat="1" ht="30" x14ac:dyDescent="0.2">
      <c r="A22" s="12"/>
      <c r="B22" s="13" t="str">
        <f>+'[1]CHEQUE-TRANSF AGOSTO'!E21</f>
        <v>02/8/2024</v>
      </c>
      <c r="C22" s="14" t="str">
        <f>+'[1]CHEQUE-TRANSF AGOSTO'!D21</f>
        <v>36575810051</v>
      </c>
      <c r="D22" s="15" t="str">
        <f>'[1]CHEQUE-TRANSF AGOSTO'!C21</f>
        <v>EDESUR</v>
      </c>
      <c r="E22" s="14" t="str">
        <f>'[1]CHEQUE-TRANSF AGOSTO'!M21</f>
        <v>PAGO SERVICIO ENERGETICO  GERENCIA DE AREA II SAN JUAN.</v>
      </c>
      <c r="F22" s="16">
        <f>'[1]CHEQUE-TRANSF AGOSTO'!F21</f>
        <v>0</v>
      </c>
      <c r="G22" s="17">
        <f>+'[1]CHEQUE-TRANSF AGOSTO'!L21</f>
        <v>13330.65</v>
      </c>
      <c r="H22" s="18">
        <f t="shared" si="0"/>
        <v>56119536.059999995</v>
      </c>
    </row>
    <row r="23" spans="1:8" s="11" customFormat="1" ht="90" x14ac:dyDescent="0.2">
      <c r="A23" s="12"/>
      <c r="B23" s="13" t="str">
        <f>+'[1]CHEQUE-TRANSF AGOSTO'!E22</f>
        <v>02/8/2024</v>
      </c>
      <c r="C23" s="14" t="str">
        <f>+'[1]CHEQUE-TRANSF AGOSTO'!D22</f>
        <v>36575924455</v>
      </c>
      <c r="D23" s="15" t="str">
        <f>'[1]CHEQUE-TRANSF AGOSTO'!C22</f>
        <v>DEILIS DE OLEO MONTERO</v>
      </c>
      <c r="E23" s="14" t="str">
        <f>'[1]CHEQUE-TRANSF AGOSTO'!M22</f>
        <v>PAGO POR SERVIVIO PRESTADO COMO ANALISTA DE RELACIONES LABORALES EN SERVICIO REGIONAL DE SALUD EL VALLE CORRESPONDIENTE AL MES DE JULIO 2024.</v>
      </c>
      <c r="F23" s="16">
        <f>'[1]CHEQUE-TRANSF AGOSTO'!F22</f>
        <v>0</v>
      </c>
      <c r="G23" s="17">
        <f>+'[1]CHEQUE-TRANSF AGOSTO'!L22</f>
        <v>22500</v>
      </c>
      <c r="H23" s="18">
        <f t="shared" si="0"/>
        <v>56097036.059999995</v>
      </c>
    </row>
    <row r="24" spans="1:8" s="11" customFormat="1" ht="120" x14ac:dyDescent="0.2">
      <c r="A24" s="12"/>
      <c r="B24" s="13" t="str">
        <f>+'[1]CHEQUE-TRANSF AGOSTO'!E23</f>
        <v>02/8/2024</v>
      </c>
      <c r="C24" s="14" t="str">
        <f>+'[1]CHEQUE-TRANSF AGOSTO'!D23</f>
        <v>36576151721</v>
      </c>
      <c r="D24" s="15" t="str">
        <f>'[1]CHEQUE-TRANSF AGOSTO'!C23</f>
        <v>JULIO MATEO CABRAL</v>
      </c>
      <c r="E24" s="14" t="str">
        <f>'[1]CHEQUE-TRANSF AGOSTO'!M23</f>
        <v xml:space="preserve">PAGO POR SERVICIO PRESTADO EN FUMIGACION DE LAS PLAGAS INVERTEBRADAS,QUEMA DE MALEZA, Y TRAMPA DE RATONES , EN LA UNAP  Y CPN DEL SRS EL VALLE REALIZADOS DURANTE EL MES DE JULIO DESDE EL 15/72024 HASTA EL 29/7/2024. VER ANEXO. </v>
      </c>
      <c r="F24" s="16">
        <f>'[1]CHEQUE-TRANSF AGOSTO'!F23</f>
        <v>0</v>
      </c>
      <c r="G24" s="17">
        <f>+'[1]CHEQUE-TRANSF AGOSTO'!L23</f>
        <v>98305.08</v>
      </c>
      <c r="H24" s="18">
        <f t="shared" si="0"/>
        <v>55998730.979999997</v>
      </c>
    </row>
    <row r="25" spans="1:8" s="11" customFormat="1" ht="105" x14ac:dyDescent="0.2">
      <c r="A25" s="12"/>
      <c r="B25" s="13" t="str">
        <f>+'[1]CHEQUE-TRANSF AGOSTO'!E24</f>
        <v>05/8/2024</v>
      </c>
      <c r="C25" s="14" t="str">
        <f>+'[1]CHEQUE-TRANSF AGOSTO'!D24</f>
        <v>36610659536</v>
      </c>
      <c r="D25" s="15" t="str">
        <f>'[1]CHEQUE-TRANSF AGOSTO'!C24</f>
        <v>MELVIN  VALENTIN RAMIREZ RAMIREZ.</v>
      </c>
      <c r="E25" s="14" t="str">
        <f>'[1]CHEQUE-TRANSF AGOSTO'!M24</f>
        <v>PAGO POR SERVICIOS PRETADO S COMO AYUDANTE DE CARGA PARA LA MOVILIZACION DE MOBILIARIOS Y ELECTRODOMESTICO A LOS DIFERENTES CPN DEL SRSEV  CORRESPONDIENTE AL MES DE JULIO 2024, VER ANEXO.</v>
      </c>
      <c r="F25" s="16">
        <f>'[1]CHEQUE-TRANSF AGOSTO'!F24</f>
        <v>0</v>
      </c>
      <c r="G25" s="17">
        <f>+'[1]CHEQUE-TRANSF AGOSTO'!L24</f>
        <v>4900</v>
      </c>
      <c r="H25" s="18">
        <f t="shared" si="0"/>
        <v>55993830.979999997</v>
      </c>
    </row>
    <row r="26" spans="1:8" s="11" customFormat="1" ht="30" x14ac:dyDescent="0.2">
      <c r="A26" s="12"/>
      <c r="B26" s="13" t="str">
        <f>+'[1]CHEQUE-TRANSF AGOSTO'!E25</f>
        <v>06/8/2025</v>
      </c>
      <c r="C26" s="14" t="str">
        <f>+'[1]CHEQUE-TRANSF AGOSTO'!D25</f>
        <v>2408060036400</v>
      </c>
      <c r="D26" s="15" t="str">
        <f>'[1]CHEQUE-TRANSF AGOSTO'!C25</f>
        <v xml:space="preserve">DEPOSITO </v>
      </c>
      <c r="E26" s="14" t="str">
        <f>'[1]CHEQUE-TRANSF AGOSTO'!M25</f>
        <v xml:space="preserve">DEPOSITO ODONTOLOGIA </v>
      </c>
      <c r="F26" s="16">
        <f>'[1]CHEQUE-TRANSF AGOSTO'!F25</f>
        <v>4800</v>
      </c>
      <c r="G26" s="17">
        <f>+'[1]CHEQUE-TRANSF AGOSTO'!L25</f>
        <v>0</v>
      </c>
      <c r="H26" s="18">
        <f t="shared" si="0"/>
        <v>55998630.979999997</v>
      </c>
    </row>
    <row r="27" spans="1:8" s="11" customFormat="1" ht="135" x14ac:dyDescent="0.2">
      <c r="A27" s="12"/>
      <c r="B27" s="13" t="str">
        <f>+'[1]CHEQUE-TRANSF AGOSTO'!E26</f>
        <v>06/8/2026</v>
      </c>
      <c r="C27" s="14" t="str">
        <f>+'[1]CHEQUE-TRANSF AGOSTO'!D26</f>
        <v>36631186059</v>
      </c>
      <c r="D27" s="15" t="str">
        <f>'[1]CHEQUE-TRANSF AGOSTO'!C26</f>
        <v>RAMON ANTONIO LIMIER SUERO</v>
      </c>
      <c r="E27" s="14" t="str">
        <f>'[1]CHEQUE-TRANSF AGOSTO'!M26</f>
        <v>PAGO POR SERVICIO PRESTADO EN MECANICO GENERAL, CAMBIO Y RECTIFICACION DE DISCO DE CLOCHET A LA CAMIONETA CHEVROLET, PLACA EL397131Y REVISION DE SISTEMA DE FRENOS CAMBIO DE CUELLO Y RECTIFICACION DE TAMBORES CAMIONETA PLACA NO. EL05514</v>
      </c>
      <c r="F27" s="16">
        <f>'[1]CHEQUE-TRANSF AGOSTO'!F26</f>
        <v>0</v>
      </c>
      <c r="G27" s="17">
        <f>+'[1]CHEQUE-TRANSF AGOSTO'!L26</f>
        <v>11760</v>
      </c>
      <c r="H27" s="18">
        <f t="shared" si="0"/>
        <v>55986870.979999997</v>
      </c>
    </row>
    <row r="28" spans="1:8" s="11" customFormat="1" ht="135" x14ac:dyDescent="0.2">
      <c r="A28" s="12"/>
      <c r="B28" s="13" t="str">
        <f>+'[1]CHEQUE-TRANSF AGOSTO'!E27</f>
        <v>06/8/2027</v>
      </c>
      <c r="C28" s="14" t="str">
        <f>+'[1]CHEQUE-TRANSF AGOSTO'!D27</f>
        <v>36631239965</v>
      </c>
      <c r="D28" s="15" t="str">
        <f>'[1]CHEQUE-TRANSF AGOSTO'!C27</f>
        <v>DANILO MESA RODRIGUEZ</v>
      </c>
      <c r="E28" s="14" t="str">
        <f>'[1]CHEQUE-TRANSF AGOSTO'!M27</f>
        <v>PAGO POR SERVICIOS PRESTADO COMO ELECTRICISTAS EN ARREGLOS DE LUCES DE TABLERO A LA CAMIONETA MITSHUBISHI, PLACA PX012704,Y VARIAS REPARACIONES MAS A VARIOS VEHICULOS DE LA DEPENDENCIA DEL AREA DE TRANSPORTACION, VER ANEXO.</v>
      </c>
      <c r="F28" s="16">
        <f>'[1]CHEQUE-TRANSF AGOSTO'!F27</f>
        <v>0</v>
      </c>
      <c r="G28" s="17">
        <f>+'[1]CHEQUE-TRANSF AGOSTO'!L27</f>
        <v>7350</v>
      </c>
      <c r="H28" s="18">
        <f t="shared" si="0"/>
        <v>55979520.979999997</v>
      </c>
    </row>
    <row r="29" spans="1:8" s="11" customFormat="1" ht="120" x14ac:dyDescent="0.2">
      <c r="A29" s="12"/>
      <c r="B29" s="13" t="str">
        <f>+'[1]CHEQUE-TRANSF AGOSTO'!E28</f>
        <v>06/7/2027</v>
      </c>
      <c r="C29" s="14" t="str">
        <f>+'[1]CHEQUE-TRANSF AGOSTO'!D28</f>
        <v>36631289464</v>
      </c>
      <c r="D29" s="15" t="str">
        <f>'[1]CHEQUE-TRANSF AGOSTO'!C28</f>
        <v>JOSE FRANCISCO SOLIS CABRAL</v>
      </c>
      <c r="E29" s="14" t="str">
        <f>'[1]CHEQUE-TRANSF AGOSTO'!M28</f>
        <v>PAGO POR SERVICIO PRESTADO COMO MAESTRO CONSTRUCTOR EN TRABAJOS REALIZADOS DE PINTURA DE ACERA,SUMISTRO DE GRAVA ORNAMENTAL, Y MANT. DE MAYA CICLONICA, REMOSAMIENTO UNAP LOS NEGROS DE AZUA DEL SRSEV DEL 28/6/2024 AL 29/7/2024.</v>
      </c>
      <c r="F29" s="16">
        <f>'[1]CHEQUE-TRANSF AGOSTO'!F28</f>
        <v>0</v>
      </c>
      <c r="G29" s="17">
        <f>+'[1]CHEQUE-TRANSF AGOSTO'!L28</f>
        <v>86654.54</v>
      </c>
      <c r="H29" s="18">
        <f t="shared" si="0"/>
        <v>55892866.439999998</v>
      </c>
    </row>
    <row r="30" spans="1:8" s="11" customFormat="1" ht="90" x14ac:dyDescent="0.2">
      <c r="A30" s="12"/>
      <c r="B30" s="13" t="str">
        <f>+'[1]CHEQUE-TRANSF AGOSTO'!E29</f>
        <v>06/8/2027</v>
      </c>
      <c r="C30" s="14" t="str">
        <f>+'[1]CHEQUE-TRANSF AGOSTO'!D29</f>
        <v>36632822174</v>
      </c>
      <c r="D30" s="15" t="str">
        <f>'[1]CHEQUE-TRANSF AGOSTO'!C29</f>
        <v>TESORERIA DE LA SEGURIDAD SOCIAL</v>
      </c>
      <c r="E30" s="14" t="str">
        <f>'[1]CHEQUE-TRANSF AGOSTO'!M29</f>
        <v>PAGO TESORERIA DE LA SEGURIDAD SOCIAL A COLABORADORES DEL SERVICIO REGIONAL DE SALUD EL VALLE CORRESPONDIENTE AL MES DE JULIO 2024.</v>
      </c>
      <c r="F30" s="16">
        <f>'[1]CHEQUE-TRANSF AGOSTO'!F29</f>
        <v>0</v>
      </c>
      <c r="G30" s="17">
        <f>+'[1]CHEQUE-TRANSF AGOSTO'!L29</f>
        <v>238764.12</v>
      </c>
      <c r="H30" s="18">
        <f t="shared" si="0"/>
        <v>55654102.32</v>
      </c>
    </row>
    <row r="31" spans="1:8" s="11" customFormat="1" ht="105" x14ac:dyDescent="0.2">
      <c r="A31" s="12"/>
      <c r="B31" s="13" t="str">
        <f>+'[1]CHEQUE-TRANSF AGOSTO'!E30</f>
        <v>06/8/2027</v>
      </c>
      <c r="C31" s="14">
        <f>+'[1]CHEQUE-TRANSF AGOSTO'!D30</f>
        <v>36632864333</v>
      </c>
      <c r="D31" s="15" t="str">
        <f>'[1]CHEQUE-TRANSF AGOSTO'!C30</f>
        <v>ORLANDO MENDEZ PI;A</v>
      </c>
      <c r="E31" s="14" t="str">
        <f>'[1]CHEQUE-TRANSF AGOSTO'!M30</f>
        <v>PAGO POR SERVICIO PRESTADO COMO ELECTRICISTA EN COLOCACION DE JUEGO DE LUCES SUPER LED, UN JUEGO WHAT PARA LA CAMIONETA CHOVROLET BLACA PLACA NO. L-397136 FICHA NO.003 VER ANEXO.</v>
      </c>
      <c r="F31" s="16">
        <f>'[1]CHEQUE-TRANSF AGOSTO'!F30</f>
        <v>0</v>
      </c>
      <c r="G31" s="17">
        <f>+'[1]CHEQUE-TRANSF AGOSTO'!L30</f>
        <v>6664</v>
      </c>
      <c r="H31" s="18">
        <f t="shared" si="0"/>
        <v>55647438.32</v>
      </c>
    </row>
    <row r="32" spans="1:8" s="11" customFormat="1" ht="75" x14ac:dyDescent="0.2">
      <c r="A32" s="12"/>
      <c r="B32" s="13" t="str">
        <f>+'[1]CHEQUE-TRANSF AGOSTO'!E31</f>
        <v>07/8/2027</v>
      </c>
      <c r="C32" s="14" t="str">
        <f>+'[1]CHEQUE-TRANSF AGOSTO'!D31</f>
        <v>36647530340</v>
      </c>
      <c r="D32" s="15" t="str">
        <f>'[1]CHEQUE-TRANSF AGOSTO'!C31</f>
        <v>JOSE ADRIANO MONTES DE OCA</v>
      </c>
      <c r="E32" s="14" t="str">
        <f>'[1]CHEQUE-TRANSF AGOSTO'!M31</f>
        <v>PAGO FACTURA NO. B1500006753, COMBUSTIBLES PARA USO EN LOS VEHICULOS DE LA REGIONAL EL VALLE DURANTE EL MES DE MAYO 2024, VER ANEXO.</v>
      </c>
      <c r="F32" s="16">
        <f>'[1]CHEQUE-TRANSF AGOSTO'!F31</f>
        <v>0</v>
      </c>
      <c r="G32" s="17">
        <f>+'[1]CHEQUE-TRANSF AGOSTO'!L31</f>
        <v>458203.92</v>
      </c>
      <c r="H32" s="18">
        <f t="shared" si="0"/>
        <v>55189234.399999999</v>
      </c>
    </row>
    <row r="33" spans="1:8" s="11" customFormat="1" ht="120" x14ac:dyDescent="0.2">
      <c r="A33" s="12"/>
      <c r="B33" s="13" t="str">
        <f>+'[1]CHEQUE-TRANSF AGOSTO'!E32</f>
        <v>08/8/2027</v>
      </c>
      <c r="C33" s="14" t="str">
        <f>+'[1]CHEQUE-TRANSF AGOSTO'!D32</f>
        <v>36660367520</v>
      </c>
      <c r="D33" s="15" t="str">
        <f>'[1]CHEQUE-TRANSF AGOSTO'!C32</f>
        <v>VIOLA REYES COMERIAL SRL</v>
      </c>
      <c r="E33" s="14" t="str">
        <f>'[1]CHEQUE-TRANSF AGOSTO'!M32</f>
        <v>PAGO FACTUA NO. B150000679,  B1500000681 Y B1500000687, MATERIALES FERRERTEROS PARA USO EN EL CPN DE MIRADOR NORTE Y VARIOS CPN BAJO LA DEPENDENCIA DEL SERVICIO REGIONAL DE SALUD EL VALLE , VER ANEXO.</v>
      </c>
      <c r="F33" s="16">
        <f>'[1]CHEQUE-TRANSF AGOSTO'!F32</f>
        <v>0</v>
      </c>
      <c r="G33" s="17">
        <f>+'[1]CHEQUE-TRANSF AGOSTO'!L32</f>
        <v>90201.29</v>
      </c>
      <c r="H33" s="18">
        <f t="shared" si="0"/>
        <v>55099033.109999999</v>
      </c>
    </row>
    <row r="34" spans="1:8" s="11" customFormat="1" ht="90" x14ac:dyDescent="0.2">
      <c r="A34" s="12"/>
      <c r="B34" s="13" t="str">
        <f>+'[1]CHEQUE-TRANSF AGOSTO'!E33</f>
        <v>08/8/2027</v>
      </c>
      <c r="C34" s="14" t="str">
        <f>+'[1]CHEQUE-TRANSF AGOSTO'!D33</f>
        <v>36660410511</v>
      </c>
      <c r="D34" s="15" t="str">
        <f>'[1]CHEQUE-TRANSF AGOSTO'!C33</f>
        <v>VIOLA REYES COMERIAL SRL</v>
      </c>
      <c r="E34" s="14" t="str">
        <f>'[1]CHEQUE-TRANSF AGOSTO'!M33</f>
        <v>PAGO FACTURA  NO. B1500000688, MATERIALES FERRETEROS PARA USO EN LOS DIFERENTES CPN BAJO LA DEPENDENCIA DEL SERVICIO REGIONAL DE SALUD EL VALLE,</v>
      </c>
      <c r="F34" s="16">
        <f>'[1]CHEQUE-TRANSF AGOSTO'!F33</f>
        <v>0</v>
      </c>
      <c r="G34" s="17">
        <f>+'[1]CHEQUE-TRANSF AGOSTO'!L33</f>
        <v>96385.17</v>
      </c>
      <c r="H34" s="18">
        <f t="shared" si="0"/>
        <v>55002647.939999998</v>
      </c>
    </row>
    <row r="35" spans="1:8" s="11" customFormat="1" ht="60" x14ac:dyDescent="0.2">
      <c r="A35" s="12"/>
      <c r="B35" s="13" t="str">
        <f>+'[1]CHEQUE-TRANSF AGOSTO'!E34</f>
        <v>08/8/2027</v>
      </c>
      <c r="C35" s="14" t="str">
        <f>+'[1]CHEQUE-TRANSF AGOSTO'!D34</f>
        <v>366663416034</v>
      </c>
      <c r="D35" s="15" t="str">
        <f>'[1]CHEQUE-TRANSF AGOSTO'!C34</f>
        <v>PATRONATO DE CENTRO DE DIAGNOSTICO Y MEDICINA AVANZADA CEDIMAT</v>
      </c>
      <c r="E35" s="14" t="str">
        <f>'[1]CHEQUE-TRANSF AGOSTO'!M34</f>
        <v>PAGO FACTURA NO. B1500020269, ESTUDIO MEDICO PARA PACIENTE THONY MONTERO DE LOS SANTOS CD.402-21280515-0, VER ANEXO.</v>
      </c>
      <c r="F35" s="16">
        <f>'[1]CHEQUE-TRANSF AGOSTO'!F34</f>
        <v>0</v>
      </c>
      <c r="G35" s="17">
        <f>+'[1]CHEQUE-TRANSF AGOSTO'!L34</f>
        <v>17091.55</v>
      </c>
      <c r="H35" s="18">
        <f t="shared" si="0"/>
        <v>54985556.390000001</v>
      </c>
    </row>
    <row r="36" spans="1:8" s="11" customFormat="1" ht="135" x14ac:dyDescent="0.2">
      <c r="A36" s="12"/>
      <c r="B36" s="13" t="str">
        <f>+'[1]CHEQUE-TRANSF AGOSTO'!E35</f>
        <v>08/8/2027</v>
      </c>
      <c r="C36" s="14" t="str">
        <f>+'[1]CHEQUE-TRANSF AGOSTO'!D35</f>
        <v>366665669677</v>
      </c>
      <c r="D36" s="15" t="str">
        <f>'[1]CHEQUE-TRANSF AGOSTO'!C35</f>
        <v>MARCOS COMAS ABREU</v>
      </c>
      <c r="E36" s="14" t="str">
        <f>'[1]CHEQUE-TRANSF AGOSTO'!M35</f>
        <v>PAGO POR SERVICIOS PRESTADOS COMO ELECTRICISTA EN INSTALACION DE 28 INVERSORES D 3.6 K .60 BATERIAS DE GEL. 200 AMPERES Y ARREGLOS EN LOS Y ARREGLO DE CIRCUITOS ELECTRICOS EN 28 CPN Y UNAP DEL SERVICIO REGIONAL DE SALUD EL VALLE, VER ANEXO</v>
      </c>
      <c r="F36" s="16">
        <f>'[1]CHEQUE-TRANSF AGOSTO'!F35</f>
        <v>0</v>
      </c>
      <c r="G36" s="17">
        <f>+'[1]CHEQUE-TRANSF AGOSTO'!L35</f>
        <v>83300</v>
      </c>
      <c r="H36" s="18">
        <f t="shared" si="0"/>
        <v>54902256.390000001</v>
      </c>
    </row>
    <row r="37" spans="1:8" s="11" customFormat="1" ht="75" x14ac:dyDescent="0.2">
      <c r="A37" s="12"/>
      <c r="B37" s="13" t="str">
        <f>+'[1]CHEQUE-TRANSF AGOSTO'!E36</f>
        <v>08/8/2027</v>
      </c>
      <c r="C37" s="14" t="str">
        <f>+'[1]CHEQUE-TRANSF AGOSTO'!D36</f>
        <v>36668472604</v>
      </c>
      <c r="D37" s="15" t="str">
        <f>'[1]CHEQUE-TRANSF AGOSTO'!C36</f>
        <v>JUAN OSCAR FAMILIA</v>
      </c>
      <c r="E37" s="14" t="str">
        <f>'[1]CHEQUE-TRANSF AGOSTO'!M36</f>
        <v>PAGO FACTURA NO. B1500000128, DE TRANSPORTE PARA VIAJE NAGUA IDA Y VUELTA ACTIVIDAD DE RETENCION CLIMA LABORAL VER ANEXOS.</v>
      </c>
      <c r="F37" s="16">
        <f>'[1]CHEQUE-TRANSF AGOSTO'!F36</f>
        <v>0</v>
      </c>
      <c r="G37" s="17">
        <f>+'[1]CHEQUE-TRANSF AGOSTO'!L36</f>
        <v>51975</v>
      </c>
      <c r="H37" s="18">
        <f t="shared" si="0"/>
        <v>54850281.390000001</v>
      </c>
    </row>
    <row r="38" spans="1:8" s="11" customFormat="1" ht="30" x14ac:dyDescent="0.2">
      <c r="A38" s="12"/>
      <c r="B38" s="13" t="str">
        <f>+'[1]CHEQUE-TRANSF AGOSTO'!E37</f>
        <v>13/8/2027</v>
      </c>
      <c r="C38" s="14" t="str">
        <f>+'[1]CHEQUE-TRANSF AGOSTO'!D37</f>
        <v>240813005260010308</v>
      </c>
      <c r="D38" s="15" t="str">
        <f>'[1]CHEQUE-TRANSF AGOSTO'!C37</f>
        <v xml:space="preserve">DEPOSITO </v>
      </c>
      <c r="E38" s="14" t="str">
        <f>'[1]CHEQUE-TRANSF AGOSTO'!M37</f>
        <v xml:space="preserve"> TRANFERENCIA SEGURIDAD SOCIAL.ODONTOLOGIA.</v>
      </c>
      <c r="F38" s="16">
        <f>'[1]CHEQUE-TRANSF AGOSTO'!F37</f>
        <v>21600</v>
      </c>
      <c r="G38" s="17">
        <f>+'[1]CHEQUE-TRANSF AGOSTO'!L37</f>
        <v>0</v>
      </c>
      <c r="H38" s="18">
        <f t="shared" si="0"/>
        <v>54871881.390000001</v>
      </c>
    </row>
    <row r="39" spans="1:8" s="11" customFormat="1" ht="60" x14ac:dyDescent="0.2">
      <c r="A39" s="12"/>
      <c r="B39" s="13" t="str">
        <f>+'[1]CHEQUE-TRANSF AGOSTO'!E38</f>
        <v>13/8/2027</v>
      </c>
      <c r="C39" s="14" t="str">
        <f>+'[1]CHEQUE-TRANSF AGOSTO'!D38</f>
        <v>36737959206</v>
      </c>
      <c r="D39" s="15" t="str">
        <f>'[1]CHEQUE-TRANSF AGOSTO'!C38</f>
        <v>TELELITE NETWORKS,SRL</v>
      </c>
      <c r="E39" s="14" t="str">
        <f>'[1]CHEQUE-TRANSF AGOSTO'!M38</f>
        <v>PAGO FACTURA NO. B15000000130, SERVICIO DE INTERNET SATELITAL 150 MBPS E INSTALACION KIT STARLIN, DEL SRSEV, VER ANEXO.</v>
      </c>
      <c r="F39" s="16">
        <f>'[1]CHEQUE-TRANSF AGOSTO'!F38</f>
        <v>0</v>
      </c>
      <c r="G39" s="17">
        <f>+'[1]CHEQUE-TRANSF AGOSTO'!L38</f>
        <v>29323.5</v>
      </c>
      <c r="H39" s="18">
        <f t="shared" si="0"/>
        <v>54842557.890000001</v>
      </c>
    </row>
    <row r="40" spans="1:8" s="20" customFormat="1" ht="60" x14ac:dyDescent="0.2">
      <c r="A40" s="19"/>
      <c r="B40" s="13" t="str">
        <f>+'[1]CHEQUE-TRANSF AGOSTO'!E39</f>
        <v>13/8/2027</v>
      </c>
      <c r="C40" s="14" t="str">
        <f>+'[1]CHEQUE-TRANSF AGOSTO'!D39</f>
        <v>36738047802</v>
      </c>
      <c r="D40" s="15" t="str">
        <f>'[1]CHEQUE-TRANSF AGOSTO'!C39</f>
        <v>INVERSIONES TOLEDO MARTE SRL</v>
      </c>
      <c r="E40" s="14" t="str">
        <f>'[1]CHEQUE-TRANSF AGOSTO'!M39</f>
        <v>PAGO FACTURA NO. B1500000752, UTENCILO COCINA  PARA USO EN LA REGIONAL DE SALUD EL VALLE VER ANEXO.</v>
      </c>
      <c r="F40" s="16">
        <f>'[1]CHEQUE-TRANSF AGOSTO'!F39</f>
        <v>0</v>
      </c>
      <c r="G40" s="17">
        <f>+'[1]CHEQUE-TRANSF AGOSTO'!L39</f>
        <v>10855.66</v>
      </c>
      <c r="H40" s="18">
        <f t="shared" si="0"/>
        <v>54831702.230000004</v>
      </c>
    </row>
    <row r="41" spans="1:8" s="11" customFormat="1" ht="75" x14ac:dyDescent="0.2">
      <c r="A41" s="12"/>
      <c r="B41" s="13" t="str">
        <f>+'[1]CHEQUE-TRANSF AGOSTO'!E40</f>
        <v>13/8/2027</v>
      </c>
      <c r="C41" s="14" t="str">
        <f>+'[1]CHEQUE-TRANSF AGOSTO'!D40</f>
        <v>36738078178</v>
      </c>
      <c r="D41" s="15" t="str">
        <f>'[1]CHEQUE-TRANSF AGOSTO'!C40</f>
        <v>ALTICE DOMINICANA</v>
      </c>
      <c r="E41" s="14" t="str">
        <f>'[1]CHEQUE-TRANSF AGOSTO'!M40</f>
        <v>PAGO FACTURA NO. E450000006181, SERVICIO DE INTERNET EN EL CENTRO DE DIAGNOSTICO AZUA DURANTE EL MES DE JULIO 2024.</v>
      </c>
      <c r="F41" s="16">
        <f>'[1]CHEQUE-TRANSF AGOSTO'!F40</f>
        <v>0</v>
      </c>
      <c r="G41" s="17">
        <f>+'[1]CHEQUE-TRANSF AGOSTO'!L40</f>
        <v>51274.3</v>
      </c>
      <c r="H41" s="18">
        <f t="shared" si="0"/>
        <v>54780427.930000007</v>
      </c>
    </row>
    <row r="42" spans="1:8" s="11" customFormat="1" ht="105" x14ac:dyDescent="0.2">
      <c r="A42" s="12"/>
      <c r="B42" s="13" t="str">
        <f>+'[1]CHEQUE-TRANSF AGOSTO'!E41</f>
        <v>13/8/2027</v>
      </c>
      <c r="C42" s="14" t="str">
        <f>+'[1]CHEQUE-TRANSF AGOSTO'!D41</f>
        <v>36738100722</v>
      </c>
      <c r="D42" s="15" t="str">
        <f>'[1]CHEQUE-TRANSF AGOSTO'!C41</f>
        <v>ALTICE DOMINICANA</v>
      </c>
      <c r="E42" s="14" t="str">
        <f>'[1]CHEQUE-TRANSF AGOSTO'!M41</f>
        <v>PAGO FACTURA E450000006022, SERVICIO DE INTERNET MOVIL PARA DIFERENTES UNIDADES DE ATENCION PRIMARIA DEL SERVICIO REGIONAL DE SALUD EL VALLE CORRESPONDIENTE AL MES DE JULIO 2024.</v>
      </c>
      <c r="F42" s="16">
        <f>'[1]CHEQUE-TRANSF AGOSTO'!F41</f>
        <v>0</v>
      </c>
      <c r="G42" s="17">
        <f>+'[1]CHEQUE-TRANSF AGOSTO'!L41</f>
        <v>139680.20000000001</v>
      </c>
      <c r="H42" s="18">
        <f t="shared" si="0"/>
        <v>54640747.730000004</v>
      </c>
    </row>
    <row r="43" spans="1:8" s="11" customFormat="1" ht="135" x14ac:dyDescent="0.2">
      <c r="A43" s="12"/>
      <c r="B43" s="13" t="str">
        <f>+'[1]CHEQUE-TRANSF AGOSTO'!E42</f>
        <v>13/8/2027</v>
      </c>
      <c r="C43" s="14" t="str">
        <f>+'[1]CHEQUE-TRANSF AGOSTO'!D42</f>
        <v>36739321486</v>
      </c>
      <c r="D43" s="15" t="str">
        <f>'[1]CHEQUE-TRANSF AGOSTO'!C42</f>
        <v>CANDY ROSARIO MARTE</v>
      </c>
      <c r="E43" s="14" t="str">
        <f>'[1]CHEQUE-TRANSF AGOSTO'!M42</f>
        <v xml:space="preserve">PAGO FACTURA NO. B1500000231, Y B1500000230, LICENCIA POR UN ANO DESDE EL 31/5/2024 HASTA 31/5/2025 DEL SIST. ADMT. DE GESTION FINANCIERA.(SARS) Y DE SIST. PARA MANEJO DE INFOR. DE LABORATORIO(LABLUX) PARA USO EN LOS C. D. AZUA, SAN JUAN Y ELIAS PI;A </v>
      </c>
      <c r="F43" s="16">
        <f>'[1]CHEQUE-TRANSF AGOSTO'!F42</f>
        <v>0</v>
      </c>
      <c r="G43" s="17">
        <f>+'[1]CHEQUE-TRANSF AGOSTO'!L42</f>
        <v>347700</v>
      </c>
      <c r="H43" s="18">
        <f t="shared" si="0"/>
        <v>54293047.730000004</v>
      </c>
    </row>
    <row r="44" spans="1:8" s="11" customFormat="1" ht="30" x14ac:dyDescent="0.2">
      <c r="A44" s="12"/>
      <c r="B44" s="13" t="str">
        <f>+'[1]CHEQUE-TRANSF AGOSTO'!E43</f>
        <v>15/8/2027</v>
      </c>
      <c r="C44" s="14" t="str">
        <f>+'[1]CHEQUE-TRANSF AGOSTO'!D43</f>
        <v>4524000000006</v>
      </c>
      <c r="D44" s="15" t="str">
        <f>'[1]CHEQUE-TRANSF AGOSTO'!C43</f>
        <v xml:space="preserve">TRANSFERENCIA </v>
      </c>
      <c r="E44" s="14" t="str">
        <f>'[1]CHEQUE-TRANSF AGOSTO'!M43</f>
        <v>TRAMO FIJO CORRESPONDIENTE AL MES DE JULIO 2024</v>
      </c>
      <c r="F44" s="16">
        <f>'[1]CHEQUE-TRANSF AGOSTO'!F43</f>
        <v>12627130.01</v>
      </c>
      <c r="G44" s="17">
        <f>+'[1]CHEQUE-TRANSF AGOSTO'!L43</f>
        <v>0</v>
      </c>
      <c r="H44" s="18">
        <f t="shared" si="0"/>
        <v>66920177.740000002</v>
      </c>
    </row>
    <row r="45" spans="1:8" s="11" customFormat="1" ht="105" x14ac:dyDescent="0.2">
      <c r="A45" s="12"/>
      <c r="B45" s="13" t="str">
        <f>+'[1]CHEQUE-TRANSF AGOSTO'!E44</f>
        <v>19/8/2024</v>
      </c>
      <c r="C45" s="14" t="str">
        <f>+'[1]CHEQUE-TRANSF AGOSTO'!D44</f>
        <v>36827140698</v>
      </c>
      <c r="D45" s="15" t="str">
        <f>'[1]CHEQUE-TRANSF AGOSTO'!C44</f>
        <v>CAPELLAN DENTAL</v>
      </c>
      <c r="E45" s="14" t="str">
        <f>'[1]CHEQUE-TRANSF AGOSTO'!M44</f>
        <v>PAGO FACTURA NO. B1500002245, UNIDADES DENTALES, CAVITRON WOODPREKER, LAMPARA Y COMPRESOR Y PARTE DE ESTE EQUIPO, PARA SER UBICADO EN LAS AREAS DE ODONTOLOGIA DEL SRSEV</v>
      </c>
      <c r="F45" s="16">
        <f>'[1]CHEQUE-TRANSF AGOSTO'!F44</f>
        <v>0</v>
      </c>
      <c r="G45" s="17">
        <f>+'[1]CHEQUE-TRANSF AGOSTO'!L44</f>
        <v>385665.17</v>
      </c>
      <c r="H45" s="18">
        <f t="shared" si="0"/>
        <v>66534512.57</v>
      </c>
    </row>
    <row r="46" spans="1:8" s="11" customFormat="1" ht="60" x14ac:dyDescent="0.2">
      <c r="A46" s="12"/>
      <c r="B46" s="13" t="str">
        <f>+'[1]CHEQUE-TRANSF AGOSTO'!E45</f>
        <v>19/8/2024</v>
      </c>
      <c r="C46" s="14" t="str">
        <f>+'[1]CHEQUE-TRANSF AGOSTO'!D45</f>
        <v>36827205730</v>
      </c>
      <c r="D46" s="15" t="str">
        <f>'[1]CHEQUE-TRANSF AGOSTO'!C45</f>
        <v>MARITZA DEL CARMEN VINAS</v>
      </c>
      <c r="E46" s="14" t="str">
        <f>'[1]CHEQUE-TRANSF AGOSTO'!M45</f>
        <v>PAGO FACTURA NO. B1500000246, COMPRA DE TRES CARRO PARA USO EN EL ALMACEN SRS VI EL VALLE. VER ANEXO</v>
      </c>
      <c r="F46" s="16">
        <f>'[1]CHEQUE-TRANSF AGOSTO'!F45</f>
        <v>0</v>
      </c>
      <c r="G46" s="17">
        <f>+'[1]CHEQUE-TRANSF AGOSTO'!L45</f>
        <v>60879.75</v>
      </c>
      <c r="H46" s="18">
        <f t="shared" si="0"/>
        <v>66473632.82</v>
      </c>
    </row>
    <row r="47" spans="1:8" s="11" customFormat="1" ht="45" x14ac:dyDescent="0.2">
      <c r="A47" s="12"/>
      <c r="B47" s="13" t="str">
        <f>+'[1]CHEQUE-TRANSF AGOSTO'!E46</f>
        <v>23/8/2024</v>
      </c>
      <c r="C47" s="14" t="str">
        <f>+'[1]CHEQUE-TRANSF AGOSTO'!D46</f>
        <v>36908712284</v>
      </c>
      <c r="D47" s="15" t="str">
        <f>'[1]CHEQUE-TRANSF AGOSTO'!C46</f>
        <v>FARMACIA MEDICAR ,G B C S</v>
      </c>
      <c r="E47" s="14" t="str">
        <f>'[1]CHEQUE-TRANSF AGOSTO'!M46</f>
        <v xml:space="preserve">PAGO MEDICAMENTOS PARA PACIENTE DEL REGIMEN SUBSIDIADO DE SENASA </v>
      </c>
      <c r="F47" s="16">
        <f>'[1]CHEQUE-TRANSF AGOSTO'!F46</f>
        <v>0</v>
      </c>
      <c r="G47" s="17">
        <f>+'[1]CHEQUE-TRANSF AGOSTO'!L46</f>
        <v>6767.41</v>
      </c>
      <c r="H47" s="18">
        <f t="shared" si="0"/>
        <v>66466865.410000004</v>
      </c>
    </row>
    <row r="48" spans="1:8" s="11" customFormat="1" ht="90" x14ac:dyDescent="0.2">
      <c r="A48" s="12"/>
      <c r="B48" s="13" t="str">
        <f>+'[1]CHEQUE-TRANSF AGOSTO'!E47</f>
        <v>23/8/2024</v>
      </c>
      <c r="C48" s="14" t="str">
        <f>+'[1]CHEQUE-TRANSF AGOSTO'!D47</f>
        <v>36909692548</v>
      </c>
      <c r="D48" s="15" t="str">
        <f>'[1]CHEQUE-TRANSF AGOSTO'!C47</f>
        <v>ISIDRO SOSA RAMON</v>
      </c>
      <c r="E48" s="14" t="str">
        <f>'[1]CHEQUE-TRANSF AGOSTO'!M47</f>
        <v>PAGO  FACTURA NO. B1500000012, ALQUILER CORRESPONDIENTE AL MES DE JUNIO 2024 DONDE FUNCIONA EL ALMACEN DE MEDICAMENTOS SAN JUAN, VER ANEXO.</v>
      </c>
      <c r="F48" s="16">
        <f>'[1]CHEQUE-TRANSF AGOSTO'!F47</f>
        <v>0</v>
      </c>
      <c r="G48" s="17">
        <f>+'[1]CHEQUE-TRANSF AGOSTO'!L47</f>
        <v>162000</v>
      </c>
      <c r="H48" s="18">
        <f t="shared" si="0"/>
        <v>66304865.410000004</v>
      </c>
    </row>
    <row r="49" spans="1:8" s="11" customFormat="1" ht="75" x14ac:dyDescent="0.2">
      <c r="A49" s="12"/>
      <c r="B49" s="13" t="str">
        <f>+'[1]CHEQUE-TRANSF AGOSTO'!E48</f>
        <v>23/8/2024</v>
      </c>
      <c r="C49" s="14" t="str">
        <f>+'[1]CHEQUE-TRANSF AGOSTO'!D48</f>
        <v>36916718610</v>
      </c>
      <c r="D49" s="15" t="str">
        <f>'[1]CHEQUE-TRANSF AGOSTO'!C48</f>
        <v>FRANKLIN RODRIGUEZ TURBI.</v>
      </c>
      <c r="E49" s="14" t="str">
        <f>'[1]CHEQUE-TRANSF AGOSTO'!M48</f>
        <v>PAGO POR SERVICIO PRESTADO COMO PLOMERO DE LA REGIONAL DE SALUD EL VALLE DURANTE EL MES DE JULIO 29/6/2024 AL 31/7/2024.</v>
      </c>
      <c r="F49" s="16">
        <f>'[1]CHEQUE-TRANSF AGOSTO'!F48</f>
        <v>0</v>
      </c>
      <c r="G49" s="17">
        <f>+'[1]CHEQUE-TRANSF AGOSTO'!L48</f>
        <v>9800</v>
      </c>
      <c r="H49" s="18">
        <f t="shared" si="0"/>
        <v>66295065.410000004</v>
      </c>
    </row>
    <row r="50" spans="1:8" s="11" customFormat="1" ht="105" x14ac:dyDescent="0.2">
      <c r="A50" s="12"/>
      <c r="B50" s="13" t="str">
        <f>+'[1]CHEQUE-TRANSF AGOSTO'!E49</f>
        <v>23/8/2024</v>
      </c>
      <c r="C50" s="14" t="str">
        <f>+'[1]CHEQUE-TRANSF AGOSTO'!D49</f>
        <v>27414</v>
      </c>
      <c r="D50" s="15" t="str">
        <f>'[1]CHEQUE-TRANSF AGOSTO'!C49</f>
        <v xml:space="preserve">AYUNTAMIENTO MUNICIPAL SAN JUAN DE LA MAGUANA </v>
      </c>
      <c r="E50" s="14" t="str">
        <f>'[1]CHEQUE-TRANSF AGOSTO'!M49</f>
        <v>PAGO FACTURA NO. B1500000825, PAGO DE CERTIFICACION DE OBJECCION A USO DE SUELO, PARA LA INSTALCION DE UN TANQUE DE COMBUSTIBLE PARA GASOLINA Y GASOIL EN EL SRSEV, VER ANEXO.</v>
      </c>
      <c r="F50" s="16">
        <f>'[1]CHEQUE-TRANSF AGOSTO'!F49</f>
        <v>0</v>
      </c>
      <c r="G50" s="17">
        <f>+'[1]CHEQUE-TRANSF AGOSTO'!L49</f>
        <v>150000</v>
      </c>
      <c r="H50" s="18">
        <f t="shared" si="0"/>
        <v>66145065.410000004</v>
      </c>
    </row>
    <row r="51" spans="1:8" s="11" customFormat="1" ht="105" x14ac:dyDescent="0.2">
      <c r="A51" s="12"/>
      <c r="B51" s="13" t="str">
        <f>+'[1]CHEQUE-TRANSF AGOSTO'!E50</f>
        <v>23/8/2024</v>
      </c>
      <c r="C51" s="14" t="str">
        <f>+'[1]CHEQUE-TRANSF AGOSTO'!D50</f>
        <v>27415</v>
      </c>
      <c r="D51" s="15" t="str">
        <f>'[1]CHEQUE-TRANSF AGOSTO'!C50</f>
        <v xml:space="preserve">CUERPO DE BOMBEROS SAN JUAN DE LA MAGUANA </v>
      </c>
      <c r="E51" s="14" t="str">
        <f>'[1]CHEQUE-TRANSF AGOSTO'!M50</f>
        <v>PAGO FACTURA NO. B1500000001, PAGO DE CERTIFICACION DE NO OGJECCION A USO DE SUELO, PARA LA INSTALCION DE UN TAMQUE DE COMBUSTIBLE PARA GASOLINA Y GASOIL, EN EL SRSEV, VER ANEXO.</v>
      </c>
      <c r="F51" s="16">
        <f>'[1]CHEQUE-TRANSF AGOSTO'!F50</f>
        <v>0</v>
      </c>
      <c r="G51" s="17">
        <f>+'[1]CHEQUE-TRANSF AGOSTO'!L50</f>
        <v>200000</v>
      </c>
      <c r="H51" s="18">
        <f t="shared" si="0"/>
        <v>65945065.410000004</v>
      </c>
    </row>
    <row r="52" spans="1:8" s="11" customFormat="1" ht="105" x14ac:dyDescent="0.2">
      <c r="A52" s="12"/>
      <c r="B52" s="13" t="str">
        <f>+'[1]CHEQUE-TRANSF AGOSTO'!E51</f>
        <v>28/8/2024</v>
      </c>
      <c r="C52" s="14" t="str">
        <f>+'[1]CHEQUE-TRANSF AGOSTO'!D51</f>
        <v>37005273116</v>
      </c>
      <c r="D52" s="15" t="str">
        <f>'[1]CHEQUE-TRANSF AGOSTO'!C51</f>
        <v>ARIEL REYES MATEO</v>
      </c>
      <c r="E52" s="14" t="str">
        <f>'[1]CHEQUE-TRANSF AGOSTO'!M51</f>
        <v>PAGO POR SERVICIO PRSTADOS COMO CHOFER DE LA DIVICION DE ABASTECIMIENTOS DE MEDICAMENTOS DEL SRSEV, CUBRIENDO LA LICENCIA  MEDICA DE ERNESTO OGANDO FECHA 01/7/2024 HASTA 31/7/2024</v>
      </c>
      <c r="F52" s="16">
        <f>'[1]CHEQUE-TRANSF AGOSTO'!F51</f>
        <v>0</v>
      </c>
      <c r="G52" s="17">
        <f>+'[1]CHEQUE-TRANSF AGOSTO'!L51</f>
        <v>10800</v>
      </c>
      <c r="H52" s="18">
        <f t="shared" si="0"/>
        <v>65934265.410000004</v>
      </c>
    </row>
    <row r="53" spans="1:8" s="11" customFormat="1" ht="90" x14ac:dyDescent="0.2">
      <c r="A53" s="12"/>
      <c r="B53" s="13" t="str">
        <f>+'[1]CHEQUE-TRANSF AGOSTO'!E52</f>
        <v>28/8/2024</v>
      </c>
      <c r="C53" s="14" t="str">
        <f>+'[1]CHEQUE-TRANSF AGOSTO'!D52</f>
        <v>37005298789</v>
      </c>
      <c r="D53" s="15" t="str">
        <f>'[1]CHEQUE-TRANSF AGOSTO'!C52</f>
        <v>ORLANDO MENDEZ PI;A</v>
      </c>
      <c r="E53" s="14" t="str">
        <f>'[1]CHEQUE-TRANSF AGOSTO'!M52</f>
        <v>PAGO COMO ELECTRICISTA COLOCAR JUEGO DE BOMBILLA, JUEGO DE BOCINA ALAMBRE ELECTRICOS PARA CAMIONETA MAZDA SIN PLACA REALIZADO EN FECHA 24/7/2024.</v>
      </c>
      <c r="F53" s="16">
        <f>'[1]CHEQUE-TRANSF AGOSTO'!F52</f>
        <v>0</v>
      </c>
      <c r="G53" s="17">
        <f>+'[1]CHEQUE-TRANSF AGOSTO'!L52</f>
        <v>3136</v>
      </c>
      <c r="H53" s="18">
        <f t="shared" si="0"/>
        <v>65931129.410000004</v>
      </c>
    </row>
    <row r="54" spans="1:8" s="11" customFormat="1" ht="105" x14ac:dyDescent="0.2">
      <c r="A54" s="12"/>
      <c r="B54" s="13" t="str">
        <f>+'[1]CHEQUE-TRANSF AGOSTO'!E53</f>
        <v>28/8/2024</v>
      </c>
      <c r="C54" s="14" t="str">
        <f>+'[1]CHEQUE-TRANSF AGOSTO'!D53</f>
        <v>37005343772</v>
      </c>
      <c r="D54" s="15" t="str">
        <f>'[1]CHEQUE-TRANSF AGOSTO'!C53</f>
        <v>BIO- NOVA SRL</v>
      </c>
      <c r="E54" s="14" t="str">
        <f>'[1]CHEQUE-TRANSF AGOSTO'!M53</f>
        <v>PAGO FACTURA NO. B1500015020, INSUMOS DE LABORATORIOS PARA USO EN LOS CENTROS DIAGONOSTICO AZUA, SAN JUAN Y LAS MATAS DE FARFAN DEL SERVICIO REGIONAL DE SALUD EL VALLE VER ANEXO.</v>
      </c>
      <c r="F54" s="16">
        <f>'[1]CHEQUE-TRANSF AGOSTO'!F53</f>
        <v>0</v>
      </c>
      <c r="G54" s="17">
        <f>+'[1]CHEQUE-TRANSF AGOSTO'!L53</f>
        <v>126393.25</v>
      </c>
      <c r="H54" s="18">
        <f t="shared" si="0"/>
        <v>65804736.160000004</v>
      </c>
    </row>
    <row r="55" spans="1:8" s="11" customFormat="1" ht="90" x14ac:dyDescent="0.2">
      <c r="A55" s="12"/>
      <c r="B55" s="13" t="str">
        <f>+'[1]CHEQUE-TRANSF AGOSTO'!E54</f>
        <v>28/8/2024</v>
      </c>
      <c r="C55" s="14" t="str">
        <f>+'[1]CHEQUE-TRANSF AGOSTO'!D54</f>
        <v>37005655465</v>
      </c>
      <c r="D55" s="15" t="str">
        <f>'[1]CHEQUE-TRANSF AGOSTO'!C54</f>
        <v>EMPREAS MILTIN SRL</v>
      </c>
      <c r="E55" s="14" t="str">
        <f>'[1]CHEQUE-TRANSF AGOSTO'!M54</f>
        <v>PAGO FACTURAS NO. B1500009551, B1500009680, ADQUISICION DE REPUESTOS VARIOS PARA USO EN LOS VEHICULOS DEL SERVICIO REGIONAL DE SALUD EL VALLE, VER ANEXO.</v>
      </c>
      <c r="F55" s="16">
        <f>'[1]CHEQUE-TRANSF AGOSTO'!F54</f>
        <v>0</v>
      </c>
      <c r="G55" s="17">
        <f>+'[1]CHEQUE-TRANSF AGOSTO'!L54</f>
        <v>69753.56</v>
      </c>
      <c r="H55" s="18">
        <f t="shared" si="0"/>
        <v>65734982.600000001</v>
      </c>
    </row>
    <row r="56" spans="1:8" s="11" customFormat="1" ht="90" x14ac:dyDescent="0.2">
      <c r="A56" s="12"/>
      <c r="B56" s="13" t="str">
        <f>+'[1]CHEQUE-TRANSF AGOSTO'!E55</f>
        <v>28/8/2024</v>
      </c>
      <c r="C56" s="14" t="str">
        <f>+'[1]CHEQUE-TRANSF AGOSTO'!D55</f>
        <v>37005728553</v>
      </c>
      <c r="D56" s="15" t="str">
        <f>'[1]CHEQUE-TRANSF AGOSTO'!C55</f>
        <v>BIO-NUCLEAR,SA.</v>
      </c>
      <c r="E56" s="14" t="str">
        <f>'[1]CHEQUE-TRANSF AGOSTO'!M55</f>
        <v>PAGO FACTURA NO. E450000001268, ADQUISICION DE INSUMOS DE LABORATORIOS PARA USO EN LOS CENTROS DIAGNOSTICOS DE AZUA Y LAS MATAS DE FARFAN VER ANEXO.</v>
      </c>
      <c r="F56" s="16">
        <f>'[1]CHEQUE-TRANSF AGOSTO'!F55</f>
        <v>0</v>
      </c>
      <c r="G56" s="17">
        <f>+'[1]CHEQUE-TRANSF AGOSTO'!L55</f>
        <v>189001</v>
      </c>
      <c r="H56" s="18">
        <f t="shared" si="0"/>
        <v>65545981.600000001</v>
      </c>
    </row>
    <row r="57" spans="1:8" s="11" customFormat="1" ht="75" x14ac:dyDescent="0.2">
      <c r="A57" s="12"/>
      <c r="B57" s="13" t="str">
        <f>+'[1]CHEQUE-TRANSF AGOSTO'!E56</f>
        <v>28/8/2024</v>
      </c>
      <c r="C57" s="14">
        <f>+'[1]CHEQUE-TRANSF AGOSTO'!D56</f>
        <v>37005764643</v>
      </c>
      <c r="D57" s="15" t="str">
        <f>'[1]CHEQUE-TRANSF AGOSTO'!C56</f>
        <v>RALANSA EIRL</v>
      </c>
      <c r="E57" s="14" t="str">
        <f>'[1]CHEQUE-TRANSF AGOSTO'!M56</f>
        <v>PAGO FACTURA NO. B1500001248, REACTIVOS PARA USO EN LOS CENTROS DE DIAGNOSTICO AZUA, SAN JUAN Y LAS MATAS DE FARFAN DEL SRSEV VER ANEXO.</v>
      </c>
      <c r="F57" s="16">
        <f>'[1]CHEQUE-TRANSF AGOSTO'!F56</f>
        <v>0</v>
      </c>
      <c r="G57" s="17">
        <f>+'[1]CHEQUE-TRANSF AGOSTO'!L56</f>
        <v>3241.87</v>
      </c>
      <c r="H57" s="18">
        <f t="shared" si="0"/>
        <v>65542739.730000004</v>
      </c>
    </row>
    <row r="58" spans="1:8" s="11" customFormat="1" ht="90" x14ac:dyDescent="0.2">
      <c r="A58" s="12"/>
      <c r="B58" s="13" t="str">
        <f>+'[1]CHEQUE-TRANSF AGOSTO'!E57</f>
        <v>28/8/2024</v>
      </c>
      <c r="C58" s="14" t="str">
        <f>+'[1]CHEQUE-TRANSF AGOSTO'!D57</f>
        <v>37005805956</v>
      </c>
      <c r="D58" s="15" t="str">
        <f>'[1]CHEQUE-TRANSF AGOSTO'!C57</f>
        <v>RALANSA EIRL</v>
      </c>
      <c r="E58" s="14" t="str">
        <f>'[1]CHEQUE-TRANSF AGOSTO'!M57</f>
        <v>PAGO FACTURA NO.B1500001247, INSUMOS DE LABORATORIOS PARA USO EN LOS CENTROS DIAGNOSTICOS AZUA, SAN JUAN, Y LAS MATAS DE FARFAN DEL SRSEV., VER ANEXO.</v>
      </c>
      <c r="F58" s="16">
        <f>'[1]CHEQUE-TRANSF AGOSTO'!F57</f>
        <v>0</v>
      </c>
      <c r="G58" s="17">
        <f>+'[1]CHEQUE-TRANSF AGOSTO'!L57</f>
        <v>613182.07000000007</v>
      </c>
      <c r="H58" s="18">
        <f t="shared" si="0"/>
        <v>64929557.660000004</v>
      </c>
    </row>
    <row r="59" spans="1:8" s="11" customFormat="1" ht="90" x14ac:dyDescent="0.2">
      <c r="A59" s="12"/>
      <c r="B59" s="13" t="str">
        <f>+'[1]CHEQUE-TRANSF AGOSTO'!E58</f>
        <v>28/8/2024</v>
      </c>
      <c r="C59" s="14" t="str">
        <f>+'[1]CHEQUE-TRANSF AGOSTO'!D58</f>
        <v>37005875215</v>
      </c>
      <c r="D59" s="15" t="str">
        <f>'[1]CHEQUE-TRANSF AGOSTO'!C58</f>
        <v>MARITZA DEL CARMEN VINAS GIL</v>
      </c>
      <c r="E59" s="14" t="str">
        <f>'[1]CHEQUE-TRANSF AGOSTO'!M58</f>
        <v>PAGO FACTURA NO. B1500000248, ADQUISICION DE MANGUERAS PARA USO EN EL SERVICIO REGIONAL DE SALUD, CPN CENTROS DIGANOTICOS, GERENCIA DE AREAS, VER ANEXO.</v>
      </c>
      <c r="F59" s="16">
        <f>'[1]CHEQUE-TRANSF AGOSTO'!F58</f>
        <v>0</v>
      </c>
      <c r="G59" s="17">
        <f>+'[1]CHEQUE-TRANSF AGOSTO'!L58</f>
        <v>157635</v>
      </c>
      <c r="H59" s="18">
        <f t="shared" si="0"/>
        <v>64771922.660000004</v>
      </c>
    </row>
    <row r="60" spans="1:8" s="11" customFormat="1" ht="90" x14ac:dyDescent="0.2">
      <c r="A60" s="12"/>
      <c r="B60" s="13" t="str">
        <f>+'[1]CHEQUE-TRANSF AGOSTO'!E59</f>
        <v>28/8/2024</v>
      </c>
      <c r="C60" s="14" t="str">
        <f>+'[1]CHEQUE-TRANSF AGOSTO'!D59</f>
        <v>37005948591</v>
      </c>
      <c r="D60" s="15" t="str">
        <f>'[1]CHEQUE-TRANSF AGOSTO'!C59</f>
        <v>NEGOCIO DOMACI DN SRL.</v>
      </c>
      <c r="E60" s="14" t="str">
        <f>'[1]CHEQUE-TRANSF AGOSTO'!M59</f>
        <v>PAGO FACTURA NO. B1500000317, ADQUISICION DE UNGUENTO EN GEL PARA USO EN LAS UNIDADES DE TERAPIA FISICA DEL SERVICIO REGIONAL DE SALUD EL VALLE, VER ANEXO.</v>
      </c>
      <c r="F60" s="16">
        <f>'[1]CHEQUE-TRANSF AGOSTO'!F59</f>
        <v>0</v>
      </c>
      <c r="G60" s="17">
        <f>+'[1]CHEQUE-TRANSF AGOSTO'!L59</f>
        <v>8312.5</v>
      </c>
      <c r="H60" s="18">
        <f t="shared" si="0"/>
        <v>64763610.160000004</v>
      </c>
    </row>
    <row r="61" spans="1:8" s="11" customFormat="1" ht="60" x14ac:dyDescent="0.2">
      <c r="A61" s="12"/>
      <c r="B61" s="13" t="str">
        <f>+'[1]CHEQUE-TRANSF AGOSTO'!E60</f>
        <v>29/8/2024</v>
      </c>
      <c r="C61" s="14" t="str">
        <f>+'[1]CHEQUE-TRANSF AGOSTO'!D60</f>
        <v>37010421481</v>
      </c>
      <c r="D61" s="15" t="str">
        <f>'[1]CHEQUE-TRANSF AGOSTO'!C60</f>
        <v>CODETEL</v>
      </c>
      <c r="E61" s="14" t="str">
        <f>'[1]CHEQUE-TRANSF AGOSTO'!M60</f>
        <v>PAGO SERVICIO TELEFONICO, OFICINA REGIONAL CENTRO DE DIAGNOSTICO LAS MATASCENTRAL TELFONICA</v>
      </c>
      <c r="F61" s="16">
        <f>'[1]CHEQUE-TRANSF AGOSTO'!F60</f>
        <v>0</v>
      </c>
      <c r="G61" s="17">
        <f>+'[1]CHEQUE-TRANSF AGOSTO'!L60</f>
        <v>27972.23</v>
      </c>
      <c r="H61" s="18">
        <f t="shared" si="0"/>
        <v>64735637.930000007</v>
      </c>
    </row>
    <row r="62" spans="1:8" s="11" customFormat="1" ht="45" x14ac:dyDescent="0.2">
      <c r="A62" s="12"/>
      <c r="B62" s="13" t="str">
        <f>+'[1]CHEQUE-TRANSF AGOSTO'!E61</f>
        <v>29/8/2024</v>
      </c>
      <c r="C62" s="14" t="str">
        <f>+'[1]CHEQUE-TRANSF AGOSTO'!D61</f>
        <v>37010434860</v>
      </c>
      <c r="D62" s="15" t="str">
        <f>'[1]CHEQUE-TRANSF AGOSTO'!C61</f>
        <v>CODETEL</v>
      </c>
      <c r="E62" s="14" t="str">
        <f>'[1]CHEQUE-TRANSF AGOSTO'!M61</f>
        <v>PAGO SERVICIO TELEFONICO, CENTRO DE DIAGNOSTICO SAN JUAN.</v>
      </c>
      <c r="F62" s="16">
        <f>'[1]CHEQUE-TRANSF AGOSTO'!F61</f>
        <v>0</v>
      </c>
      <c r="G62" s="17">
        <f>+'[1]CHEQUE-TRANSF AGOSTO'!L61</f>
        <v>5972.2</v>
      </c>
      <c r="H62" s="18">
        <f t="shared" si="0"/>
        <v>64729665.730000004</v>
      </c>
    </row>
    <row r="63" spans="1:8" s="11" customFormat="1" ht="30" x14ac:dyDescent="0.2">
      <c r="A63" s="12"/>
      <c r="B63" s="13" t="str">
        <f>+'[1]CHEQUE-TRANSF AGOSTO'!E62</f>
        <v>29/8/2024</v>
      </c>
      <c r="C63" s="14" t="str">
        <f>+'[1]CHEQUE-TRANSF AGOSTO'!D62</f>
        <v>37010476574</v>
      </c>
      <c r="D63" s="15" t="str">
        <f>'[1]CHEQUE-TRANSF AGOSTO'!C62</f>
        <v>CODETEL</v>
      </c>
      <c r="E63" s="14" t="str">
        <f>'[1]CHEQUE-TRANSF AGOSTO'!M62</f>
        <v xml:space="preserve">PAGO SERVICIO TELEFONICO. GERENCIA DE AREA  I AZUA </v>
      </c>
      <c r="F63" s="16">
        <f>'[1]CHEQUE-TRANSF AGOSTO'!F62</f>
        <v>0</v>
      </c>
      <c r="G63" s="17">
        <f>+'[1]CHEQUE-TRANSF AGOSTO'!L62</f>
        <v>10249.73</v>
      </c>
      <c r="H63" s="18">
        <f t="shared" si="0"/>
        <v>64719416.000000007</v>
      </c>
    </row>
    <row r="64" spans="1:8" s="11" customFormat="1" ht="60" x14ac:dyDescent="0.2">
      <c r="A64" s="12"/>
      <c r="B64" s="13" t="str">
        <f>+'[1]CHEQUE-TRANSF AGOSTO'!E63</f>
        <v>29/8/2024</v>
      </c>
      <c r="C64" s="14" t="str">
        <f>+'[1]CHEQUE-TRANSF AGOSTO'!D63</f>
        <v>37010527767</v>
      </c>
      <c r="D64" s="15" t="str">
        <f>'[1]CHEQUE-TRANSF AGOSTO'!C63</f>
        <v>CODETEL</v>
      </c>
      <c r="E64" s="14" t="str">
        <f>'[1]CHEQUE-TRANSF AGOSTO'!M63</f>
        <v>PAGO SERVICIO TELEFONICO. GERENCIA DE AREA  II SAN JUAN , ALMACEN MEDICAMENTOS SAN JUAN INTERNET Y TELEFONO.</v>
      </c>
      <c r="F64" s="16">
        <f>'[1]CHEQUE-TRANSF AGOSTO'!F63</f>
        <v>0</v>
      </c>
      <c r="G64" s="17">
        <f>+'[1]CHEQUE-TRANSF AGOSTO'!L63</f>
        <v>4758</v>
      </c>
      <c r="H64" s="18">
        <f t="shared" si="0"/>
        <v>64714658.000000007</v>
      </c>
    </row>
    <row r="65" spans="1:8" s="11" customFormat="1" ht="45" x14ac:dyDescent="0.2">
      <c r="A65" s="12"/>
      <c r="B65" s="13" t="str">
        <f>+'[1]CHEQUE-TRANSF AGOSTO'!E64</f>
        <v>29/8/2024</v>
      </c>
      <c r="C65" s="14" t="str">
        <f>+'[1]CHEQUE-TRANSF AGOSTO'!D64</f>
        <v>37010539208</v>
      </c>
      <c r="D65" s="15" t="str">
        <f>'[1]CHEQUE-TRANSF AGOSTO'!C64</f>
        <v>CODETEL</v>
      </c>
      <c r="E65" s="14" t="str">
        <f>'[1]CHEQUE-TRANSF AGOSTO'!M64</f>
        <v>PAGO SERVICIO DE INTERNET VARIOS ESTABLCIMIENTOS DEL SRSEV.</v>
      </c>
      <c r="F65" s="16">
        <f>'[1]CHEQUE-TRANSF AGOSTO'!F64</f>
        <v>0</v>
      </c>
      <c r="G65" s="17">
        <f>+'[1]CHEQUE-TRANSF AGOSTO'!L64</f>
        <v>12226.5</v>
      </c>
      <c r="H65" s="18">
        <f t="shared" si="0"/>
        <v>64702431.500000007</v>
      </c>
    </row>
    <row r="66" spans="1:8" s="11" customFormat="1" ht="30" x14ac:dyDescent="0.2">
      <c r="A66" s="12"/>
      <c r="B66" s="13" t="str">
        <f>+'[1]CHEQUE-TRANSF AGOSTO'!E65</f>
        <v>29/8/2024</v>
      </c>
      <c r="C66" s="14" t="str">
        <f>+'[1]CHEQUE-TRANSF AGOSTO'!D65</f>
        <v>37010545848</v>
      </c>
      <c r="D66" s="15" t="str">
        <f>'[1]CHEQUE-TRANSF AGOSTO'!C65</f>
        <v>CODETEL</v>
      </c>
      <c r="E66" s="14" t="str">
        <f>'[1]CHEQUE-TRANSF AGOSTO'!M65</f>
        <v>PAGO SERVICIO DE INTERNET CENTRO DE DIAGNOSTICO AZUA.</v>
      </c>
      <c r="F66" s="16">
        <f>'[1]CHEQUE-TRANSF AGOSTO'!F65</f>
        <v>0</v>
      </c>
      <c r="G66" s="17">
        <f>+'[1]CHEQUE-TRANSF AGOSTO'!L65</f>
        <v>3064.49</v>
      </c>
      <c r="H66" s="18">
        <f t="shared" si="0"/>
        <v>64699367.010000005</v>
      </c>
    </row>
    <row r="67" spans="1:8" s="11" customFormat="1" ht="15" x14ac:dyDescent="0.2">
      <c r="A67" s="12"/>
      <c r="B67" s="13" t="str">
        <f>+'[1]CHEQUE-TRANSF AGOSTO'!E66</f>
        <v>29/8/2024</v>
      </c>
      <c r="C67" s="14" t="str">
        <f>+'[1]CHEQUE-TRANSF AGOSTO'!D66</f>
        <v>37010622556</v>
      </c>
      <c r="D67" s="15" t="str">
        <f>'[1]CHEQUE-TRANSF AGOSTO'!C66</f>
        <v>CODETEL</v>
      </c>
      <c r="E67" s="14" t="str">
        <f>'[1]CHEQUE-TRANSF AGOSTO'!M66</f>
        <v>PAGO SERVICIO DE FLOTA.</v>
      </c>
      <c r="F67" s="16">
        <f>'[1]CHEQUE-TRANSF AGOSTO'!F66</f>
        <v>0</v>
      </c>
      <c r="G67" s="17">
        <f>+'[1]CHEQUE-TRANSF AGOSTO'!L66</f>
        <v>148779.92000000001</v>
      </c>
      <c r="H67" s="18">
        <f t="shared" si="0"/>
        <v>64550587.090000004</v>
      </c>
    </row>
    <row r="68" spans="1:8" s="11" customFormat="1" ht="30" x14ac:dyDescent="0.2">
      <c r="A68" s="12"/>
      <c r="B68" s="13" t="str">
        <f>+'[1]CHEQUE-TRANSF AGOSTO'!E67</f>
        <v>29/8/2024</v>
      </c>
      <c r="C68" s="14" t="str">
        <f>+'[1]CHEQUE-TRANSF AGOSTO'!D67</f>
        <v>37010626805</v>
      </c>
      <c r="D68" s="15" t="str">
        <f>'[1]CHEQUE-TRANSF AGOSTO'!C67</f>
        <v>CODETEL</v>
      </c>
      <c r="E68" s="14" t="str">
        <f>'[1]CHEQUE-TRANSF AGOSTO'!M67</f>
        <v>PAGO SERVICIO FIBRA OPTICA Y SEGURIDAD.</v>
      </c>
      <c r="F68" s="16">
        <f>'[1]CHEQUE-TRANSF AGOSTO'!F67</f>
        <v>0</v>
      </c>
      <c r="G68" s="17">
        <f>+'[1]CHEQUE-TRANSF AGOSTO'!L67</f>
        <v>67411.179999999993</v>
      </c>
      <c r="H68" s="18">
        <f t="shared" si="0"/>
        <v>64483175.910000004</v>
      </c>
    </row>
    <row r="69" spans="1:8" s="11" customFormat="1" ht="75" x14ac:dyDescent="0.2">
      <c r="A69" s="12"/>
      <c r="B69" s="13" t="str">
        <f>+'[1]CHEQUE-TRANSF AGOSTO'!E68</f>
        <v>30/8/2024</v>
      </c>
      <c r="C69" s="14">
        <f>+'[1]CHEQUE-TRANSF AGOSTO'!D68</f>
        <v>4524000000212</v>
      </c>
      <c r="D69" s="15" t="str">
        <f>'[1]CHEQUE-TRANSF AGOSTO'!C68</f>
        <v xml:space="preserve"> NOMINA ELECTRONICA </v>
      </c>
      <c r="E69" s="14" t="str">
        <f>'[1]CHEQUE-TRANSF AGOSTO'!M68</f>
        <v>PAGO NOMIMA INTERNA A  COLABORADORES DEL SERVICIO REGIONAL DE SALUD EL VALLE CORRESPONDIENTE AL MES DE AGOSTO 2024 VER ANEXOS.</v>
      </c>
      <c r="F69" s="16">
        <f>'[1]CHEQUE-TRANSF AGOSTO'!F68</f>
        <v>0</v>
      </c>
      <c r="G69" s="17">
        <f>+'[1]CHEQUE-TRANSF AGOSTO'!L68</f>
        <v>1812140.94</v>
      </c>
      <c r="H69" s="18">
        <f t="shared" si="0"/>
        <v>62671034.970000006</v>
      </c>
    </row>
    <row r="70" spans="1:8" s="11" customFormat="1" ht="135" x14ac:dyDescent="0.2">
      <c r="A70" s="12"/>
      <c r="B70" s="13" t="str">
        <f>+'[1]CHEQUE-TRANSF AGOSTO'!E69</f>
        <v>30/8/2024</v>
      </c>
      <c r="C70" s="14" t="str">
        <f>+'[1]CHEQUE-TRANSF AGOSTO'!D69</f>
        <v>37036625707</v>
      </c>
      <c r="D70" s="15" t="str">
        <f>'[1]CHEQUE-TRANSF AGOSTO'!C69</f>
        <v>COMERCIAL FENIX  ESPINAL SRSL</v>
      </c>
      <c r="E70" s="14" t="str">
        <f>'[1]CHEQUE-TRANSF AGOSTO'!M69</f>
        <v>PAGO FACTURA NO. B1500000148, PAGO FACTURA NO. B1500000034 ADQUISICION DE INSUMOS Y ARTICULOS DE LIMPIEZAS PARA USO EN LOS CENTROS DE ATENCION PRIMARIA CPN, GERENCIA DE AREAS, Y CENTROS DIAGNOSTICO AZUA , SAN JUAN Y LAS MATAS, VER ANEXO.</v>
      </c>
      <c r="F70" s="16">
        <f>'[1]CHEQUE-TRANSF AGOSTO'!F69</f>
        <v>0</v>
      </c>
      <c r="G70" s="17">
        <f>+'[1]CHEQUE-TRANSF AGOSTO'!L69</f>
        <v>141348.99</v>
      </c>
      <c r="H70" s="18">
        <f t="shared" si="0"/>
        <v>62529685.980000004</v>
      </c>
    </row>
    <row r="71" spans="1:8" s="11" customFormat="1" ht="75" x14ac:dyDescent="0.2">
      <c r="A71" s="12"/>
      <c r="B71" s="13" t="str">
        <f>+'[1]CHEQUE-TRANSF AGOSTO'!E70</f>
        <v>30/8/2024</v>
      </c>
      <c r="C71" s="14" t="str">
        <f>+'[1]CHEQUE-TRANSF AGOSTO'!D70</f>
        <v>0</v>
      </c>
      <c r="D71" s="15" t="str">
        <f>'[1]CHEQUE-TRANSF AGOSTO'!C70</f>
        <v>ALQUILE ELECTRONICO</v>
      </c>
      <c r="E71" s="14" t="str">
        <f>'[1]CHEQUE-TRANSF AGOSTO'!M70</f>
        <v>PAGO (ALQUILER ELECTRONICO) NOMINA INTERNA DE DIFERENTES LOCALES DONDE FUNCIONAN VARIOS ESTABLECIMIENTO DE LAE SRSEV.</v>
      </c>
      <c r="F71" s="16">
        <f>'[1]CHEQUE-TRANSF AGOSTO'!F70</f>
        <v>0</v>
      </c>
      <c r="G71" s="17">
        <f>+'[1]CHEQUE-TRANSF AGOSTO'!L70</f>
        <v>261108.75999999998</v>
      </c>
      <c r="H71" s="18">
        <f t="shared" si="0"/>
        <v>62268577.220000006</v>
      </c>
    </row>
    <row r="72" spans="1:8" s="11" customFormat="1" ht="60" x14ac:dyDescent="0.2">
      <c r="A72" s="12"/>
      <c r="B72" s="13" t="str">
        <f>+'[1]CHEQUE-TRANSF AGOSTO'!E71</f>
        <v>30/8/2024</v>
      </c>
      <c r="C72" s="14">
        <f>+'[1]CHEQUE-TRANSF AGOSTO'!D71</f>
        <v>0</v>
      </c>
      <c r="D72" s="15" t="str">
        <f>'[1]CHEQUE-TRANSF AGOSTO'!C71</f>
        <v xml:space="preserve">CORRECCION  DE TRANSFERENCIA </v>
      </c>
      <c r="E72" s="14" t="str">
        <f>'[1]CHEQUE-TRANSF AGOSTO'!M71</f>
        <v>CORRECCION DE TRANFERENCIA DOMACI SU VLOR REAL ES  DE $ 8,312.50, Y SE EFECTUO POR , 8,132.50 DIFERENCIA DE 180.00</v>
      </c>
      <c r="F72" s="16">
        <f>'[1]CHEQUE-TRANSF AGOSTO'!F71</f>
        <v>180</v>
      </c>
      <c r="G72" s="17">
        <f>+'[1]CHEQUE-TRANSF AGOSTO'!L71</f>
        <v>0</v>
      </c>
      <c r="H72" s="18">
        <f t="shared" si="0"/>
        <v>62268757.220000006</v>
      </c>
    </row>
    <row r="73" spans="1:8" s="11" customFormat="1" ht="45" x14ac:dyDescent="0.2">
      <c r="A73" s="12"/>
      <c r="B73" s="13" t="str">
        <f>+'[1]CHEQUE-TRANSF AGOSTO'!E72</f>
        <v>30/8/2024</v>
      </c>
      <c r="C73" s="14">
        <f>+'[1]CHEQUE-TRANSF AGOSTO'!D72</f>
        <v>0</v>
      </c>
      <c r="D73" s="15" t="str">
        <f>'[1]CHEQUE-TRANSF AGOSTO'!C72</f>
        <v>CARGO BANCARIO</v>
      </c>
      <c r="E73" s="14" t="str">
        <f>'[1]CHEQUE-TRANSF AGOSTO'!M72</f>
        <v>COMISION BANCARIA CORRESPONDIENTE AL MES DE AGOSTO 2024.</v>
      </c>
      <c r="F73" s="16">
        <f>'[1]CHEQUE-TRANSF AGOSTO'!F72</f>
        <v>0</v>
      </c>
      <c r="G73" s="17">
        <f>+'[1]CHEQUE-TRANSF AGOSTO'!L72</f>
        <v>10247.450000000001</v>
      </c>
      <c r="H73" s="18">
        <f t="shared" ref="H73:H74" si="1">+H72+F73-G73</f>
        <v>62258509.770000003</v>
      </c>
    </row>
    <row r="74" spans="1:8" s="11" customFormat="1" ht="30" x14ac:dyDescent="0.2">
      <c r="A74" s="12"/>
      <c r="B74" s="13" t="str">
        <f>+'[1]CHEQUE-TRANSF AGOSTO'!E73</f>
        <v>30/8/2024</v>
      </c>
      <c r="C74" s="14">
        <f>+'[1]CHEQUE-TRANSF AGOSTO'!D73</f>
        <v>0</v>
      </c>
      <c r="D74" s="15" t="str">
        <f>'[1]CHEQUE-TRANSF AGOSTO'!C73</f>
        <v>MENOS DEDUCION A EMPLEADOS DE TSS</v>
      </c>
      <c r="E74" s="14" t="str">
        <f>'[1]CHEQUE-TRANSF AGOSTO'!M73</f>
        <v>DEDUCIONES A EMPLEADOS DE LA TSS</v>
      </c>
      <c r="F74" s="16">
        <f>'[1]CHEQUE-TRANSF AGOSTO'!F73</f>
        <v>0</v>
      </c>
      <c r="G74" s="17">
        <f>+'[1]CHEQUE-TRANSF AGOSTO'!L73</f>
        <v>0</v>
      </c>
      <c r="H74" s="18">
        <f t="shared" si="1"/>
        <v>62258509.770000003</v>
      </c>
    </row>
    <row r="75" spans="1:8" ht="15.75" x14ac:dyDescent="0.25">
      <c r="B75" s="22"/>
      <c r="C75" s="22"/>
      <c r="D75" s="23"/>
      <c r="E75" s="24"/>
      <c r="F75" s="25">
        <f>SUM(F8:F74)+H7</f>
        <v>69515340.609999985</v>
      </c>
      <c r="G75" s="25">
        <f>SUM(G8:G74)</f>
        <v>7256830.8400000008</v>
      </c>
      <c r="H75" s="26">
        <f>+F75-G75</f>
        <v>62258509.769999981</v>
      </c>
    </row>
    <row r="76" spans="1:8" ht="12.75" x14ac:dyDescent="0.2">
      <c r="E76" s="29" t="s">
        <v>11</v>
      </c>
      <c r="F76" s="30">
        <f>+H7</f>
        <v>56121663.79999999</v>
      </c>
    </row>
    <row r="77" spans="1:8" ht="14.25" x14ac:dyDescent="0.25">
      <c r="B77" s="32" t="s">
        <v>12</v>
      </c>
      <c r="C77" s="32"/>
      <c r="D77" s="33"/>
      <c r="E77" s="34" t="s">
        <v>13</v>
      </c>
      <c r="F77" s="30">
        <f>SUM(F8:F74)</f>
        <v>13393676.810000001</v>
      </c>
      <c r="G77" s="32" t="s">
        <v>14</v>
      </c>
      <c r="H77" s="32"/>
    </row>
    <row r="78" spans="1:8" ht="14.25" x14ac:dyDescent="0.25">
      <c r="B78" s="35" t="s">
        <v>15</v>
      </c>
      <c r="C78" s="35"/>
      <c r="D78" s="33"/>
      <c r="E78" s="34" t="s">
        <v>16</v>
      </c>
      <c r="F78" s="30">
        <f>+F77+F76-G75</f>
        <v>62258509.769999981</v>
      </c>
      <c r="G78" s="35" t="s">
        <v>17</v>
      </c>
      <c r="H78" s="35"/>
    </row>
    <row r="79" spans="1:8" ht="14.25" x14ac:dyDescent="0.25">
      <c r="B79" s="36" t="s">
        <v>18</v>
      </c>
      <c r="C79" s="36"/>
      <c r="D79" s="37"/>
      <c r="G79" s="36" t="s">
        <v>19</v>
      </c>
      <c r="H79" s="36"/>
    </row>
  </sheetData>
  <mergeCells count="11">
    <mergeCell ref="B78:C78"/>
    <mergeCell ref="G78:H78"/>
    <mergeCell ref="B79:C79"/>
    <mergeCell ref="G79:H79"/>
    <mergeCell ref="B1:H1"/>
    <mergeCell ref="B2:H2"/>
    <mergeCell ref="A3:H3"/>
    <mergeCell ref="B4:H4"/>
    <mergeCell ref="B5:H5"/>
    <mergeCell ref="B77:C77"/>
    <mergeCell ref="G77:H7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INGRESO-EGRESO AGOSTO -2024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2024-09-10T16:49:03Z</dcterms:created>
  <dcterms:modified xsi:type="dcterms:W3CDTF">2024-09-10T16:54:51Z</dcterms:modified>
</cp:coreProperties>
</file>