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B8A16932-DC8A-42D2-92FE-1AE4C8CBB4DE}" xr6:coauthVersionLast="47" xr6:coauthVersionMax="47" xr10:uidLastSave="{00000000-0000-0000-0000-000000000000}"/>
  <bookViews>
    <workbookView xWindow="-120" yWindow="-120" windowWidth="21840" windowHeight="13140" xr2:uid="{F0217A13-50F6-46CD-B687-6FEEDEE3FCF8}"/>
  </bookViews>
  <sheets>
    <sheet name="INGRESO -EGRESO MAYO 2024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1" i="1" l="1"/>
  <c r="F91" i="1"/>
  <c r="E91" i="1"/>
  <c r="D91" i="1"/>
  <c r="C91" i="1"/>
  <c r="B91" i="1"/>
  <c r="G90" i="1"/>
  <c r="F90" i="1"/>
  <c r="E90" i="1"/>
  <c r="D90" i="1"/>
  <c r="C90" i="1"/>
  <c r="B90" i="1"/>
  <c r="G89" i="1"/>
  <c r="F89" i="1"/>
  <c r="E89" i="1"/>
  <c r="D89" i="1"/>
  <c r="C89" i="1"/>
  <c r="B89" i="1"/>
  <c r="G88" i="1"/>
  <c r="F88" i="1"/>
  <c r="E88" i="1"/>
  <c r="D88" i="1"/>
  <c r="C88" i="1"/>
  <c r="B88" i="1"/>
  <c r="G87" i="1"/>
  <c r="F87" i="1"/>
  <c r="E87" i="1"/>
  <c r="D87" i="1"/>
  <c r="C87" i="1"/>
  <c r="B87" i="1"/>
  <c r="G86" i="1"/>
  <c r="F86" i="1"/>
  <c r="E86" i="1"/>
  <c r="D86" i="1"/>
  <c r="C86" i="1"/>
  <c r="B86" i="1"/>
  <c r="G85" i="1"/>
  <c r="F85" i="1"/>
  <c r="E85" i="1"/>
  <c r="D85" i="1"/>
  <c r="C85" i="1"/>
  <c r="B85" i="1"/>
  <c r="G84" i="1"/>
  <c r="F84" i="1"/>
  <c r="E84" i="1"/>
  <c r="D84" i="1"/>
  <c r="C84" i="1"/>
  <c r="B84" i="1"/>
  <c r="G83" i="1"/>
  <c r="F83" i="1"/>
  <c r="E83" i="1"/>
  <c r="D83" i="1"/>
  <c r="C83" i="1"/>
  <c r="B83" i="1"/>
  <c r="G82" i="1"/>
  <c r="F82" i="1"/>
  <c r="E82" i="1"/>
  <c r="D82" i="1"/>
  <c r="C82" i="1"/>
  <c r="B82" i="1"/>
  <c r="G81" i="1"/>
  <c r="F81" i="1"/>
  <c r="E81" i="1"/>
  <c r="D81" i="1"/>
  <c r="C81" i="1"/>
  <c r="B81" i="1"/>
  <c r="G80" i="1"/>
  <c r="F80" i="1"/>
  <c r="E80" i="1"/>
  <c r="D80" i="1"/>
  <c r="C80" i="1"/>
  <c r="B80" i="1"/>
  <c r="G79" i="1"/>
  <c r="F79" i="1"/>
  <c r="E79" i="1"/>
  <c r="D79" i="1"/>
  <c r="C79" i="1"/>
  <c r="B79" i="1"/>
  <c r="G78" i="1"/>
  <c r="F78" i="1"/>
  <c r="E78" i="1"/>
  <c r="D78" i="1"/>
  <c r="C78" i="1"/>
  <c r="B78" i="1"/>
  <c r="G77" i="1"/>
  <c r="F77" i="1"/>
  <c r="E77" i="1"/>
  <c r="D77" i="1"/>
  <c r="C77" i="1"/>
  <c r="B77" i="1"/>
  <c r="G76" i="1"/>
  <c r="F76" i="1"/>
  <c r="E76" i="1"/>
  <c r="D76" i="1"/>
  <c r="C76" i="1"/>
  <c r="B76" i="1"/>
  <c r="G75" i="1"/>
  <c r="F75" i="1"/>
  <c r="E75" i="1"/>
  <c r="D75" i="1"/>
  <c r="C75" i="1"/>
  <c r="B75" i="1"/>
  <c r="G74" i="1"/>
  <c r="F74" i="1"/>
  <c r="E74" i="1"/>
  <c r="D74" i="1"/>
  <c r="C74" i="1"/>
  <c r="B74" i="1"/>
  <c r="G73" i="1"/>
  <c r="F73" i="1"/>
  <c r="E73" i="1"/>
  <c r="D73" i="1"/>
  <c r="C73" i="1"/>
  <c r="B73" i="1"/>
  <c r="G72" i="1"/>
  <c r="F72" i="1"/>
  <c r="E72" i="1"/>
  <c r="D72" i="1"/>
  <c r="C72" i="1"/>
  <c r="B72" i="1"/>
  <c r="G71" i="1"/>
  <c r="F71" i="1"/>
  <c r="E71" i="1"/>
  <c r="D71" i="1"/>
  <c r="C71" i="1"/>
  <c r="B71" i="1"/>
  <c r="G70" i="1"/>
  <c r="F70" i="1"/>
  <c r="E70" i="1"/>
  <c r="D70" i="1"/>
  <c r="C70" i="1"/>
  <c r="B70" i="1"/>
  <c r="G69" i="1"/>
  <c r="F69" i="1"/>
  <c r="E69" i="1"/>
  <c r="D69" i="1"/>
  <c r="C69" i="1"/>
  <c r="B69" i="1"/>
  <c r="G68" i="1"/>
  <c r="F68" i="1"/>
  <c r="E68" i="1"/>
  <c r="D68" i="1"/>
  <c r="C68" i="1"/>
  <c r="B68" i="1"/>
  <c r="G67" i="1"/>
  <c r="F67" i="1"/>
  <c r="E67" i="1"/>
  <c r="D67" i="1"/>
  <c r="C67" i="1"/>
  <c r="B67" i="1"/>
  <c r="G66" i="1"/>
  <c r="F66" i="1"/>
  <c r="E66" i="1"/>
  <c r="D66" i="1"/>
  <c r="C66" i="1"/>
  <c r="B66" i="1"/>
  <c r="G65" i="1"/>
  <c r="F65" i="1"/>
  <c r="E65" i="1"/>
  <c r="D65" i="1"/>
  <c r="C65" i="1"/>
  <c r="B65" i="1"/>
  <c r="G64" i="1"/>
  <c r="F64" i="1"/>
  <c r="E64" i="1"/>
  <c r="D64" i="1"/>
  <c r="C64" i="1"/>
  <c r="B64" i="1"/>
  <c r="G63" i="1"/>
  <c r="F63" i="1"/>
  <c r="E63" i="1"/>
  <c r="D63" i="1"/>
  <c r="C63" i="1"/>
  <c r="B63" i="1"/>
  <c r="G62" i="1"/>
  <c r="F62" i="1"/>
  <c r="E62" i="1"/>
  <c r="D62" i="1"/>
  <c r="C62" i="1"/>
  <c r="B62" i="1"/>
  <c r="G61" i="1"/>
  <c r="F61" i="1"/>
  <c r="E61" i="1"/>
  <c r="D61" i="1"/>
  <c r="C61" i="1"/>
  <c r="B61" i="1"/>
  <c r="G60" i="1"/>
  <c r="F60" i="1"/>
  <c r="E60" i="1"/>
  <c r="D60" i="1"/>
  <c r="C60" i="1"/>
  <c r="B60" i="1"/>
  <c r="G59" i="1"/>
  <c r="F59" i="1"/>
  <c r="E59" i="1"/>
  <c r="D59" i="1"/>
  <c r="C59" i="1"/>
  <c r="B59" i="1"/>
  <c r="G58" i="1"/>
  <c r="F58" i="1"/>
  <c r="E58" i="1"/>
  <c r="D58" i="1"/>
  <c r="C58" i="1"/>
  <c r="B58" i="1"/>
  <c r="G57" i="1"/>
  <c r="F57" i="1"/>
  <c r="E57" i="1"/>
  <c r="D57" i="1"/>
  <c r="C57" i="1"/>
  <c r="B57" i="1"/>
  <c r="G56" i="1"/>
  <c r="F56" i="1"/>
  <c r="E56" i="1"/>
  <c r="D56" i="1"/>
  <c r="C56" i="1"/>
  <c r="B56" i="1"/>
  <c r="G55" i="1"/>
  <c r="F55" i="1"/>
  <c r="E55" i="1"/>
  <c r="D55" i="1"/>
  <c r="C55" i="1"/>
  <c r="B55" i="1"/>
  <c r="G54" i="1"/>
  <c r="F54" i="1"/>
  <c r="E54" i="1"/>
  <c r="D54" i="1"/>
  <c r="C54" i="1"/>
  <c r="B54" i="1"/>
  <c r="G53" i="1"/>
  <c r="F53" i="1"/>
  <c r="E53" i="1"/>
  <c r="D53" i="1"/>
  <c r="C53" i="1"/>
  <c r="B53" i="1"/>
  <c r="G52" i="1"/>
  <c r="F52" i="1"/>
  <c r="E52" i="1"/>
  <c r="D52" i="1"/>
  <c r="C52" i="1"/>
  <c r="B52" i="1"/>
  <c r="G51" i="1"/>
  <c r="F51" i="1"/>
  <c r="E51" i="1"/>
  <c r="D51" i="1"/>
  <c r="C51" i="1"/>
  <c r="B51" i="1"/>
  <c r="G50" i="1"/>
  <c r="F50" i="1"/>
  <c r="E50" i="1"/>
  <c r="D50" i="1"/>
  <c r="C50" i="1"/>
  <c r="B50" i="1"/>
  <c r="G49" i="1"/>
  <c r="F49" i="1"/>
  <c r="E49" i="1"/>
  <c r="D49" i="1"/>
  <c r="C49" i="1"/>
  <c r="B49" i="1"/>
  <c r="G48" i="1"/>
  <c r="F48" i="1"/>
  <c r="E48" i="1"/>
  <c r="D48" i="1"/>
  <c r="C48" i="1"/>
  <c r="B48" i="1"/>
  <c r="G47" i="1"/>
  <c r="F47" i="1"/>
  <c r="E47" i="1"/>
  <c r="D47" i="1"/>
  <c r="C47" i="1"/>
  <c r="B47" i="1"/>
  <c r="G46" i="1"/>
  <c r="F46" i="1"/>
  <c r="E46" i="1"/>
  <c r="D46" i="1"/>
  <c r="C46" i="1"/>
  <c r="B46" i="1"/>
  <c r="G45" i="1"/>
  <c r="F45" i="1"/>
  <c r="E45" i="1"/>
  <c r="D45" i="1"/>
  <c r="C45" i="1"/>
  <c r="B45" i="1"/>
  <c r="G44" i="1"/>
  <c r="F44" i="1"/>
  <c r="E44" i="1"/>
  <c r="D44" i="1"/>
  <c r="C44" i="1"/>
  <c r="B44" i="1"/>
  <c r="G43" i="1"/>
  <c r="F43" i="1"/>
  <c r="E43" i="1"/>
  <c r="D43" i="1"/>
  <c r="C43" i="1"/>
  <c r="B43" i="1"/>
  <c r="G42" i="1"/>
  <c r="F42" i="1"/>
  <c r="E42" i="1"/>
  <c r="D42" i="1"/>
  <c r="C42" i="1"/>
  <c r="B42" i="1"/>
  <c r="G41" i="1"/>
  <c r="F41" i="1"/>
  <c r="E41" i="1"/>
  <c r="D41" i="1"/>
  <c r="C41" i="1"/>
  <c r="B41" i="1"/>
  <c r="G40" i="1"/>
  <c r="F40" i="1"/>
  <c r="E40" i="1"/>
  <c r="D40" i="1"/>
  <c r="C40" i="1"/>
  <c r="B40" i="1"/>
  <c r="G39" i="1"/>
  <c r="F39" i="1"/>
  <c r="E39" i="1"/>
  <c r="D39" i="1"/>
  <c r="C39" i="1"/>
  <c r="B39" i="1"/>
  <c r="G38" i="1"/>
  <c r="F38" i="1"/>
  <c r="E38" i="1"/>
  <c r="D38" i="1"/>
  <c r="C38" i="1"/>
  <c r="B38" i="1"/>
  <c r="G37" i="1"/>
  <c r="F37" i="1"/>
  <c r="E37" i="1"/>
  <c r="D37" i="1"/>
  <c r="C37" i="1"/>
  <c r="B37" i="1"/>
  <c r="G36" i="1"/>
  <c r="F36" i="1"/>
  <c r="E36" i="1"/>
  <c r="D36" i="1"/>
  <c r="C36" i="1"/>
  <c r="B36" i="1"/>
  <c r="G35" i="1"/>
  <c r="F35" i="1"/>
  <c r="E35" i="1"/>
  <c r="D35" i="1"/>
  <c r="C35" i="1"/>
  <c r="B35" i="1"/>
  <c r="G34" i="1"/>
  <c r="F34" i="1"/>
  <c r="E34" i="1"/>
  <c r="D34" i="1"/>
  <c r="C34" i="1"/>
  <c r="B34" i="1"/>
  <c r="G33" i="1"/>
  <c r="F33" i="1"/>
  <c r="E33" i="1"/>
  <c r="D33" i="1"/>
  <c r="C33" i="1"/>
  <c r="B33" i="1"/>
  <c r="G32" i="1"/>
  <c r="F32" i="1"/>
  <c r="E32" i="1"/>
  <c r="D32" i="1"/>
  <c r="C32" i="1"/>
  <c r="B32" i="1"/>
  <c r="G31" i="1"/>
  <c r="F31" i="1"/>
  <c r="E31" i="1"/>
  <c r="D31" i="1"/>
  <c r="C31" i="1"/>
  <c r="B31" i="1"/>
  <c r="G30" i="1"/>
  <c r="F30" i="1"/>
  <c r="E30" i="1"/>
  <c r="D30" i="1"/>
  <c r="C30" i="1"/>
  <c r="B30" i="1"/>
  <c r="G29" i="1"/>
  <c r="F29" i="1"/>
  <c r="E29" i="1"/>
  <c r="D29" i="1"/>
  <c r="C29" i="1"/>
  <c r="B29" i="1"/>
  <c r="G28" i="1"/>
  <c r="F28" i="1"/>
  <c r="E28" i="1"/>
  <c r="D28" i="1"/>
  <c r="C28" i="1"/>
  <c r="B28" i="1"/>
  <c r="G27" i="1"/>
  <c r="F27" i="1"/>
  <c r="E27" i="1"/>
  <c r="D27" i="1"/>
  <c r="C27" i="1"/>
  <c r="B27" i="1"/>
  <c r="G26" i="1"/>
  <c r="F26" i="1"/>
  <c r="E26" i="1"/>
  <c r="D26" i="1"/>
  <c r="C26" i="1"/>
  <c r="B26" i="1"/>
  <c r="G25" i="1"/>
  <c r="F25" i="1"/>
  <c r="E25" i="1"/>
  <c r="D25" i="1"/>
  <c r="C25" i="1"/>
  <c r="B25" i="1"/>
  <c r="G24" i="1"/>
  <c r="F24" i="1"/>
  <c r="E24" i="1"/>
  <c r="D24" i="1"/>
  <c r="C24" i="1"/>
  <c r="B24" i="1"/>
  <c r="G23" i="1"/>
  <c r="F23" i="1"/>
  <c r="E23" i="1"/>
  <c r="D23" i="1"/>
  <c r="C23" i="1"/>
  <c r="B23" i="1"/>
  <c r="G22" i="1"/>
  <c r="F22" i="1"/>
  <c r="E22" i="1"/>
  <c r="D22" i="1"/>
  <c r="C22" i="1"/>
  <c r="B22" i="1"/>
  <c r="G21" i="1"/>
  <c r="F21" i="1"/>
  <c r="E21" i="1"/>
  <c r="D21" i="1"/>
  <c r="C21" i="1"/>
  <c r="B21" i="1"/>
  <c r="G20" i="1"/>
  <c r="F20" i="1"/>
  <c r="E20" i="1"/>
  <c r="D20" i="1"/>
  <c r="C20" i="1"/>
  <c r="B20" i="1"/>
  <c r="G19" i="1"/>
  <c r="F19" i="1"/>
  <c r="E19" i="1"/>
  <c r="D19" i="1"/>
  <c r="C19" i="1"/>
  <c r="B19" i="1"/>
  <c r="G18" i="1"/>
  <c r="F18" i="1"/>
  <c r="E18" i="1"/>
  <c r="D18" i="1"/>
  <c r="C18" i="1"/>
  <c r="B18" i="1"/>
  <c r="G17" i="1"/>
  <c r="F17" i="1"/>
  <c r="E17" i="1"/>
  <c r="D17" i="1"/>
  <c r="C17" i="1"/>
  <c r="B17" i="1"/>
  <c r="G16" i="1"/>
  <c r="F16" i="1"/>
  <c r="E16" i="1"/>
  <c r="D16" i="1"/>
  <c r="C16" i="1"/>
  <c r="B16" i="1"/>
  <c r="G15" i="1"/>
  <c r="F15" i="1"/>
  <c r="E15" i="1"/>
  <c r="D15" i="1"/>
  <c r="C15" i="1"/>
  <c r="B15" i="1"/>
  <c r="G14" i="1"/>
  <c r="F14" i="1"/>
  <c r="E14" i="1"/>
  <c r="D14" i="1"/>
  <c r="C14" i="1"/>
  <c r="B14" i="1"/>
  <c r="G13" i="1"/>
  <c r="F13" i="1"/>
  <c r="E13" i="1"/>
  <c r="D13" i="1"/>
  <c r="C13" i="1"/>
  <c r="B13" i="1"/>
  <c r="G12" i="1"/>
  <c r="F12" i="1"/>
  <c r="E12" i="1"/>
  <c r="D12" i="1"/>
  <c r="C12" i="1"/>
  <c r="B12" i="1"/>
  <c r="G11" i="1"/>
  <c r="F11" i="1"/>
  <c r="E11" i="1"/>
  <c r="D11" i="1"/>
  <c r="C11" i="1"/>
  <c r="B11" i="1"/>
  <c r="G10" i="1"/>
  <c r="F10" i="1"/>
  <c r="E10" i="1"/>
  <c r="D10" i="1"/>
  <c r="C10" i="1"/>
  <c r="B10" i="1"/>
  <c r="G9" i="1"/>
  <c r="F9" i="1"/>
  <c r="E9" i="1"/>
  <c r="D9" i="1"/>
  <c r="C9" i="1"/>
  <c r="B9" i="1"/>
  <c r="G8" i="1"/>
  <c r="G92" i="1" s="1"/>
  <c r="F8" i="1"/>
  <c r="F94" i="1" s="1"/>
  <c r="F95" i="1" s="1"/>
  <c r="E8" i="1"/>
  <c r="D8" i="1"/>
  <c r="C8" i="1"/>
  <c r="B8" i="1"/>
  <c r="H7" i="1"/>
  <c r="F93" i="1" s="1"/>
  <c r="B4" i="1"/>
  <c r="B2" i="1"/>
  <c r="F92" i="1" l="1"/>
  <c r="H92" i="1" s="1"/>
  <c r="H8" i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</calcChain>
</file>

<file path=xl/sharedStrings.xml><?xml version="1.0" encoding="utf-8"?>
<sst xmlns="http://schemas.openxmlformats.org/spreadsheetml/2006/main" count="21" uniqueCount="21">
  <si>
    <t>SERVICIO NACIONAL DE SALUD</t>
  </si>
  <si>
    <t>LIBRO DE BANCO</t>
  </si>
  <si>
    <t>DEL 1 AL 31 DE MAYO 2023</t>
  </si>
  <si>
    <t>FECHA</t>
  </si>
  <si>
    <t>No. CHEQUE/TRANSACION NO.</t>
  </si>
  <si>
    <t xml:space="preserve">BENEFICIARIO </t>
  </si>
  <si>
    <t>CONCEPTO</t>
  </si>
  <si>
    <t>DEBITO</t>
  </si>
  <si>
    <t>CREDITO</t>
  </si>
  <si>
    <t>BALANCE</t>
  </si>
  <si>
    <t>ESTADO DEL BANCO</t>
  </si>
  <si>
    <t>BALANCE AL 1 DE MAYO 2024</t>
  </si>
  <si>
    <t>BALANCE AL PRIMER DIA DEL MES</t>
  </si>
  <si>
    <t>ESTERVINA CALDERON F.</t>
  </si>
  <si>
    <t>INGRESOS DEL MES</t>
  </si>
  <si>
    <t>Lic.Francina A.Nova</t>
  </si>
  <si>
    <t>Preparado Por</t>
  </si>
  <si>
    <t>BALANCE AL FINALIZAR EL MES</t>
  </si>
  <si>
    <t>Revisado Por</t>
  </si>
  <si>
    <t>Contador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</si>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</sst>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\ _P_t_s_-;\-* #,##0.00\ _P_t_s_-;_-* &quot;-&quot;??\ _P_t_s_-;_-@_-"/>
    <numFmt numFmtId="165" formatCode="_-* #,##0.00_-;\-* #,##0.00_-;_-* &quot;-&quot;??_-;_-@_-"/>
  </numFmts>
  <fonts count="15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8"/>
      <color theme="6" tint="-0.499984740745262"/>
      <name val="Arial"/>
      <family val="2"/>
    </font>
    <font>
      <b/>
      <sz val="18"/>
      <name val="Tahoma"/>
      <family val="2"/>
    </font>
    <font>
      <b/>
      <sz val="14"/>
      <name val="Segoe UI"/>
      <family val="2"/>
    </font>
    <font>
      <b/>
      <sz val="8"/>
      <color theme="9" tint="0.39997558519241921"/>
      <name val="Arial"/>
      <family val="2"/>
    </font>
    <font>
      <b/>
      <sz val="12"/>
      <color theme="2" tint="-0.89999084444715716"/>
      <name val="Arial"/>
      <family val="2"/>
    </font>
    <font>
      <b/>
      <sz val="12"/>
      <color theme="1" tint="4.9989318521683403E-2"/>
      <name val="Arial"/>
      <family val="2"/>
    </font>
    <font>
      <sz val="8"/>
      <color theme="9" tint="0.39997558519241921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b/>
      <sz val="10"/>
      <name val="Segoe UI"/>
      <family val="2"/>
    </font>
    <font>
      <sz val="1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1" applyFont="1" applyAlignment="1">
      <alignment horizontal="right"/>
    </xf>
    <xf numFmtId="0" fontId="3" fillId="0" borderId="0" xfId="1" applyFont="1" applyAlignment="1">
      <alignment horizontal="center" wrapText="1"/>
    </xf>
    <xf numFmtId="0" fontId="2" fillId="0" borderId="0" xfId="1" applyFont="1"/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vertical="center" wrapText="1"/>
    </xf>
    <xf numFmtId="0" fontId="5" fillId="2" borderId="0" xfId="1" applyFont="1" applyFill="1" applyAlignment="1">
      <alignment horizontal="center"/>
    </xf>
    <xf numFmtId="0" fontId="6" fillId="3" borderId="1" xfId="1" applyFont="1" applyFill="1" applyBorder="1" applyAlignment="1">
      <alignment horizontal="center" wrapText="1"/>
    </xf>
    <xf numFmtId="4" fontId="6" fillId="3" borderId="1" xfId="1" applyNumberFormat="1" applyFont="1" applyFill="1" applyBorder="1" applyAlignment="1">
      <alignment horizontal="center" wrapText="1"/>
    </xf>
    <xf numFmtId="4" fontId="7" fillId="3" borderId="1" xfId="1" applyNumberFormat="1" applyFont="1" applyFill="1" applyBorder="1" applyAlignment="1">
      <alignment horizontal="center" wrapText="1"/>
    </xf>
    <xf numFmtId="0" fontId="8" fillId="0" borderId="0" xfId="1" applyFont="1"/>
    <xf numFmtId="0" fontId="5" fillId="0" borderId="0" xfId="1" applyFont="1" applyAlignment="1">
      <alignment horizontal="center"/>
    </xf>
    <xf numFmtId="14" fontId="9" fillId="0" borderId="1" xfId="1" applyNumberFormat="1" applyFont="1" applyBorder="1" applyAlignment="1">
      <alignment horizontal="left" wrapText="1"/>
    </xf>
    <xf numFmtId="1" fontId="9" fillId="0" borderId="1" xfId="1" applyNumberFormat="1" applyFont="1" applyBorder="1" applyAlignment="1">
      <alignment horizontal="left" wrapText="1"/>
    </xf>
    <xf numFmtId="2" fontId="9" fillId="0" borderId="1" xfId="1" applyNumberFormat="1" applyFont="1" applyBorder="1" applyAlignment="1">
      <alignment horizontal="left" wrapText="1"/>
    </xf>
    <xf numFmtId="4" fontId="9" fillId="0" borderId="1" xfId="1" applyNumberFormat="1" applyFont="1" applyBorder="1" applyAlignment="1">
      <alignment horizontal="center" wrapText="1"/>
    </xf>
    <xf numFmtId="164" fontId="9" fillId="0" borderId="1" xfId="2" applyFont="1" applyFill="1" applyBorder="1" applyAlignment="1">
      <alignment horizontal="right" wrapText="1"/>
    </xf>
    <xf numFmtId="165" fontId="9" fillId="0" borderId="1" xfId="2" applyNumberFormat="1" applyFont="1" applyFill="1" applyBorder="1" applyAlignment="1">
      <alignment horizontal="right" wrapText="1"/>
    </xf>
    <xf numFmtId="1" fontId="10" fillId="0" borderId="0" xfId="1" applyNumberFormat="1" applyFont="1" applyAlignment="1">
      <alignment horizontal="right"/>
    </xf>
    <xf numFmtId="0" fontId="11" fillId="3" borderId="1" xfId="1" applyFont="1" applyFill="1" applyBorder="1"/>
    <xf numFmtId="0" fontId="11" fillId="3" borderId="1" xfId="1" applyFont="1" applyFill="1" applyBorder="1" applyAlignment="1">
      <alignment horizontal="left" wrapText="1"/>
    </xf>
    <xf numFmtId="1" fontId="11" fillId="3" borderId="1" xfId="1" applyNumberFormat="1" applyFont="1" applyFill="1" applyBorder="1" applyAlignment="1">
      <alignment horizontal="center" wrapText="1"/>
    </xf>
    <xf numFmtId="4" fontId="11" fillId="3" borderId="1" xfId="1" applyNumberFormat="1" applyFont="1" applyFill="1" applyBorder="1" applyAlignment="1">
      <alignment horizontal="center" wrapText="1"/>
    </xf>
    <xf numFmtId="165" fontId="11" fillId="3" borderId="1" xfId="2" applyNumberFormat="1" applyFont="1" applyFill="1" applyBorder="1" applyAlignment="1">
      <alignment horizontal="right" wrapText="1"/>
    </xf>
    <xf numFmtId="0" fontId="10" fillId="0" borderId="0" xfId="1" applyFont="1"/>
    <xf numFmtId="0" fontId="10" fillId="0" borderId="0" xfId="1" applyFont="1" applyAlignment="1">
      <alignment horizontal="left" wrapText="1"/>
    </xf>
    <xf numFmtId="1" fontId="12" fillId="4" borderId="1" xfId="1" applyNumberFormat="1" applyFont="1" applyFill="1" applyBorder="1" applyAlignment="1">
      <alignment horizontal="center"/>
    </xf>
    <xf numFmtId="4" fontId="12" fillId="4" borderId="1" xfId="1" applyNumberFormat="1" applyFont="1" applyFill="1" applyBorder="1" applyAlignment="1">
      <alignment horizontal="center"/>
    </xf>
    <xf numFmtId="4" fontId="10" fillId="0" borderId="0" xfId="3" applyNumberFormat="1" applyFont="1" applyFill="1" applyBorder="1" applyAlignment="1">
      <alignment horizontal="right"/>
    </xf>
    <xf numFmtId="1" fontId="13" fillId="0" borderId="2" xfId="1" applyNumberFormat="1" applyFont="1" applyBorder="1" applyAlignment="1">
      <alignment horizontal="center" wrapText="1"/>
    </xf>
    <xf numFmtId="1" fontId="13" fillId="0" borderId="0" xfId="1" applyNumberFormat="1" applyFont="1" applyAlignment="1">
      <alignment wrapText="1"/>
    </xf>
    <xf numFmtId="1" fontId="12" fillId="4" borderId="3" xfId="1" applyNumberFormat="1" applyFont="1" applyFill="1" applyBorder="1" applyAlignment="1">
      <alignment horizontal="center"/>
    </xf>
    <xf numFmtId="1" fontId="13" fillId="0" borderId="0" xfId="1" applyNumberFormat="1" applyFont="1" applyAlignment="1">
      <alignment horizontal="center" wrapText="1"/>
    </xf>
    <xf numFmtId="1" fontId="14" fillId="0" borderId="0" xfId="1" applyNumberFormat="1" applyFont="1" applyAlignment="1">
      <alignment horizontal="center" wrapText="1"/>
    </xf>
    <xf numFmtId="1" fontId="14" fillId="0" borderId="0" xfId="1" applyNumberFormat="1" applyFont="1" applyAlignment="1">
      <alignment wrapText="1"/>
    </xf>
    <xf numFmtId="1" fontId="10" fillId="0" borderId="0" xfId="1" applyNumberFormat="1" applyFont="1" applyAlignment="1">
      <alignment horizontal="center"/>
    </xf>
  </cellXfs>
  <cellStyles count="4">
    <cellStyle name="Millares 4" xfId="2" xr:uid="{D18C0D8F-D379-49F2-930D-9FD18437DB5E}"/>
    <cellStyle name="Millares_29 feb DESEMBOLSO2004" xfId="3" xr:uid="{2051C7C3-5401-4E64-BD03-23A2EE5E33D2}"/>
    <cellStyle name="Normal" xfId="0" builtinId="0"/>
    <cellStyle name="Normal 3" xfId="1" xr:uid="{A45492CF-0E43-42D3-90D4-EAE967E7E3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PORTADA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5</xdr:row>
      <xdr:rowOff>0</xdr:rowOff>
    </xdr:from>
    <xdr:to>
      <xdr:col>13</xdr:col>
      <xdr:colOff>236911</xdr:colOff>
      <xdr:row>6</xdr:row>
      <xdr:rowOff>152611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690BA20-8184-4804-9851-01416C613E1A}"/>
            </a:ext>
          </a:extLst>
        </xdr:cNvPr>
        <xdr:cNvSpPr/>
      </xdr:nvSpPr>
      <xdr:spPr>
        <a:xfrm>
          <a:off x="13230225" y="1343025"/>
          <a:ext cx="3284911" cy="752686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DO" sz="2000" b="1"/>
            <a:t>INICIO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MODULO%20MAYO%202024.xlsx" TargetMode="External"/><Relationship Id="rId1" Type="http://schemas.openxmlformats.org/officeDocument/2006/relationships/externalLinkPath" Target="/Users/fnova/Desktop/FINANCIERA%20SRS%20EL%20VALLE/MODULO%20-2022/MODULO%20MAY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  <row r="14">
          <cell r="A14" t="str">
            <v>BANCO DE RESERVAS CUENTA VENTA DE SERVICIOS (100-202867-9)</v>
          </cell>
        </row>
      </sheetData>
      <sheetData sheetId="1"/>
      <sheetData sheetId="2"/>
      <sheetData sheetId="3"/>
      <sheetData sheetId="4"/>
      <sheetData sheetId="5">
        <row r="7">
          <cell r="C7" t="str">
            <v xml:space="preserve">TRANSFERENCIA </v>
          </cell>
          <cell r="D7">
            <v>4524000000105</v>
          </cell>
          <cell r="E7">
            <v>45413</v>
          </cell>
          <cell r="F7">
            <v>801855.6</v>
          </cell>
          <cell r="L7">
            <v>0</v>
          </cell>
          <cell r="M7" t="str">
            <v>TRANSFERENCIA POR FACTURACION DE LOS CENTROS DE DIAGNOSTICO.</v>
          </cell>
        </row>
        <row r="8">
          <cell r="C8" t="str">
            <v xml:space="preserve">NOMINA ELECTRONICA </v>
          </cell>
          <cell r="D8" t="str">
            <v>0</v>
          </cell>
          <cell r="E8">
            <v>45413</v>
          </cell>
          <cell r="L8">
            <v>1803832.44</v>
          </cell>
          <cell r="M8" t="str">
            <v>PGONOMINA INTERNA A COLABORADORES DEL SERVICIO REGIONAL DE SALUD EL VALLE CORRESPONDIENTE AL MES DE ABRIL 2024</v>
          </cell>
        </row>
        <row r="9">
          <cell r="C9" t="str">
            <v>CINDY YOSAIRI LEDESMA</v>
          </cell>
          <cell r="D9" t="str">
            <v>35059939051</v>
          </cell>
          <cell r="E9">
            <v>45413</v>
          </cell>
          <cell r="L9">
            <v>4704.5</v>
          </cell>
          <cell r="M9" t="str">
            <v>PAGO COLABORADOR  COMO CONSERJE UNAP MONTE GRANDE AZUA.</v>
          </cell>
        </row>
        <row r="10">
          <cell r="C10" t="str">
            <v xml:space="preserve">DEPOSITO </v>
          </cell>
          <cell r="D10" t="str">
            <v>2405020036430148</v>
          </cell>
          <cell r="E10">
            <v>45414</v>
          </cell>
          <cell r="F10">
            <v>3400</v>
          </cell>
          <cell r="L10">
            <v>0</v>
          </cell>
          <cell r="M10" t="str">
            <v xml:space="preserve">DEPOSITO ODONTOLOGIA </v>
          </cell>
        </row>
        <row r="11">
          <cell r="C11" t="str">
            <v xml:space="preserve">FRANCIS ADOLFO DE LOS SANTOS </v>
          </cell>
          <cell r="D11" t="str">
            <v>35083617896</v>
          </cell>
          <cell r="E11">
            <v>45414</v>
          </cell>
          <cell r="L11">
            <v>12740</v>
          </cell>
          <cell r="M11" t="str">
            <v>PAGO SERVICIO PRESTADO COMO ELECTRICISTA  PAGO DE UN MES DESDE EL 19/03/2024 HASTA 19/4/2024, PARA TRABAJO EN VARIOS CPN.</v>
          </cell>
        </row>
        <row r="12">
          <cell r="C12" t="str">
            <v>TESORERIA DE LA SEGURIDAD SOCIAL</v>
          </cell>
          <cell r="D12" t="str">
            <v>35106320565</v>
          </cell>
          <cell r="E12">
            <v>45415</v>
          </cell>
          <cell r="L12">
            <v>241084.86</v>
          </cell>
          <cell r="M12" t="str">
            <v>PAGO DE SESORERIA DE LA SEGURIDAD SOCIAL A COLABORADORES DEL SERVICIO REGIONAL DE SALUD EL VALLE CORRESPONDIENTE AL MES DE ABRIL 2024</v>
          </cell>
        </row>
        <row r="13">
          <cell r="C13" t="str">
            <v>REFERENCIA LABORATORIO</v>
          </cell>
          <cell r="D13" t="str">
            <v>35131071330</v>
          </cell>
          <cell r="E13">
            <v>45418</v>
          </cell>
          <cell r="L13">
            <v>6702.25</v>
          </cell>
          <cell r="M13" t="str">
            <v>PAGO FACTURANO. B1500006878,ANALITICA PANEL AUTOIMUNE Y PEPTIDOS CICLIDO PACIENTE DIANA ELIZABETH JIMENEZ CED 012-0109853-8 VER ANEXO</v>
          </cell>
        </row>
        <row r="14">
          <cell r="C14" t="str">
            <v>JOSE LUIS RODRIGUEZ</v>
          </cell>
          <cell r="D14" t="str">
            <v>35137517686</v>
          </cell>
          <cell r="E14">
            <v>45418</v>
          </cell>
          <cell r="L14">
            <v>216886.03</v>
          </cell>
          <cell r="M14" t="str">
            <v>PAGO POR SERVICIO PRESTADO REPARACION CPN YABONICO CORTES DE ARBOLES CERAMICA EN AREA DE LAVANOS  COCINA, COLOCACION DE MAYA CICLONICA, Y DEMOLICION DE VERJA FALTANTE VER CONTRATO ANEXO.</v>
          </cell>
        </row>
        <row r="15">
          <cell r="C15" t="str">
            <v>OSCAR SAMUEL ALCANTARA FRAGOSO.</v>
          </cell>
          <cell r="D15" t="str">
            <v>35137572101</v>
          </cell>
          <cell r="E15">
            <v>45418</v>
          </cell>
          <cell r="L15">
            <v>148966.85999999999</v>
          </cell>
          <cell r="M15" t="str">
            <v>PAGO POR SERVICIO PRESTADO REPARACION CPN POTROSO CONSTRUCCION DE TECHO PARA ALOJAR AMBULANCIA , REPARACION DE MAYA CICLONICA EN LA PARTE DELANTERA, SUMINISTRO DE MESETA PINTURA EN BANCO DE LA CLINICA VER ANEXO.</v>
          </cell>
        </row>
        <row r="16">
          <cell r="C16" t="str">
            <v>ZELMA ALTAGRACIA MATEO LUCIANO.</v>
          </cell>
          <cell r="D16" t="str">
            <v>35137604714</v>
          </cell>
          <cell r="E16">
            <v>45418</v>
          </cell>
          <cell r="L16">
            <v>5400</v>
          </cell>
          <cell r="M16" t="str">
            <v>PAGO POR SERVICIO PRESTADO COMO MEDICO PATOLOGA EN EL  CENTRO DIAGNOSTICO DURANTE FEBERO 2024 VER ANEXO.</v>
          </cell>
        </row>
        <row r="17">
          <cell r="C17" t="str">
            <v xml:space="preserve">CENTRO COMERCIAL  EL DETALLISTA. </v>
          </cell>
          <cell r="D17" t="str">
            <v>35137697985</v>
          </cell>
          <cell r="E17">
            <v>45418</v>
          </cell>
          <cell r="L17">
            <v>52108.76</v>
          </cell>
          <cell r="M17" t="str">
            <v>PAGO FACTURAS NO. B1500003377,Y B1500003388, ALIMENTOS PARA SOCIALIZACION ACTIVIDADES MES DE MARZO POA E INSUMOS DE COCINA VER ANEXO.</v>
          </cell>
        </row>
        <row r="18">
          <cell r="C18" t="str">
            <v>NEGOCIO DOMACI ND SRL</v>
          </cell>
          <cell r="D18" t="str">
            <v>3537782795</v>
          </cell>
          <cell r="E18">
            <v>45418</v>
          </cell>
          <cell r="L18">
            <v>77857</v>
          </cell>
          <cell r="M18" t="str">
            <v>PAGO FACTURA NO. B1500000314, UTENCILIO DE COCINA PARA CPN VILLA LIBERACION, Y GERENCIA DE AREA  II SAN JUAN.</v>
          </cell>
        </row>
        <row r="19">
          <cell r="C19" t="str">
            <v>CLARY E SANTANA JIMENEZ</v>
          </cell>
          <cell r="D19" t="str">
            <v>27404</v>
          </cell>
          <cell r="E19">
            <v>45419</v>
          </cell>
          <cell r="L19">
            <v>50000</v>
          </cell>
          <cell r="M19" t="str">
            <v>REPOSICION DEL FONDO DE CAJA CHICA.</v>
          </cell>
        </row>
        <row r="20">
          <cell r="C20" t="str">
            <v>REFERENCIA LABORATORIO</v>
          </cell>
          <cell r="D20" t="str">
            <v>35147702986</v>
          </cell>
          <cell r="E20">
            <v>45419</v>
          </cell>
          <cell r="L20">
            <v>5847.25</v>
          </cell>
          <cell r="M20" t="str">
            <v>PAGO FACTURA NO. B1500006894, CULTIVO DE ESPUTO PARA MICROBACTERIAS PACIENTE PROGRAMA TB JEFERSON ESPINAL CED. 402-1266273-4, VER ANEXO.</v>
          </cell>
        </row>
        <row r="21">
          <cell r="C21" t="str">
            <v>PINMAPLUS, SRL</v>
          </cell>
          <cell r="D21" t="str">
            <v>35177785003</v>
          </cell>
          <cell r="E21">
            <v>45421</v>
          </cell>
          <cell r="L21">
            <v>2669422.7599999998</v>
          </cell>
          <cell r="M21" t="str">
            <v>ABANO DEL 20% SREV-CCC-CP 2024-0001 PARA EL REMOSAMIENTO DE VARIOS CENTRO DE ATENCION PRIMARIA Y CENTRO DE DIAGNOSTICO SAN JUAN</v>
          </cell>
        </row>
        <row r="22">
          <cell r="C22" t="str">
            <v>CLEARNERS CORP SOLUTIONS ESL SRL.</v>
          </cell>
          <cell r="D22" t="str">
            <v>35177850635</v>
          </cell>
          <cell r="E22">
            <v>45421</v>
          </cell>
          <cell r="L22">
            <v>1005508.46</v>
          </cell>
          <cell r="M22" t="str">
            <v>PAGO FACTURA NO. B1500000016, AIRES ACONDICIONADOS, INVERSORES, Y BATERIAS PARA INVERSOR PARA USO  EN DIFERENTES CPN DEL SERVIVIO REGIONAL DE SALUD  EL VALLE VER ANEXO.</v>
          </cell>
        </row>
        <row r="23">
          <cell r="C23" t="str">
            <v>VAICORPORATION, SRL</v>
          </cell>
          <cell r="D23" t="str">
            <v>35177922581</v>
          </cell>
          <cell r="E23">
            <v>45421</v>
          </cell>
          <cell r="L23">
            <v>1582000</v>
          </cell>
          <cell r="M23" t="str">
            <v>PAGO FACTURA NO. B1500000074, BATERIAS DE INVERSORES PARA USO EN LAS UNIDADES DE ATENCION PRIMARIA  DE LA GERENCIA DE AREA II SAN JUAN  Y II ELIAS PI;A DEL SERVICIO REGIONAL DE SALUD VER ANEXO.</v>
          </cell>
        </row>
        <row r="24">
          <cell r="C24" t="str">
            <v>AQUILES BATISTA GARCIA</v>
          </cell>
          <cell r="D24" t="str">
            <v>351924558867</v>
          </cell>
          <cell r="E24">
            <v>45422</v>
          </cell>
          <cell r="L24">
            <v>3267</v>
          </cell>
          <cell r="M24" t="str">
            <v>PAGO DIFERENCIA EN PAGO DE ALQUILER DE ALMACEN DEL MES DE MARZO  2024.</v>
          </cell>
        </row>
        <row r="25">
          <cell r="C25" t="str">
            <v xml:space="preserve">TRANSFERENCIA </v>
          </cell>
          <cell r="D25" t="str">
            <v>4524000000006</v>
          </cell>
          <cell r="E25">
            <v>45425</v>
          </cell>
          <cell r="F25">
            <v>12627130.01</v>
          </cell>
          <cell r="M25" t="str">
            <v>TRANSFERENCIA  TRAMO FIJO CORRESPONDIENTE AL MES ABRIL 2024</v>
          </cell>
        </row>
        <row r="26">
          <cell r="C26" t="str">
            <v>VIOLA REYES COMERCIAL</v>
          </cell>
          <cell r="D26" t="str">
            <v>35248429527</v>
          </cell>
          <cell r="E26">
            <v>45426</v>
          </cell>
          <cell r="L26">
            <v>280041.48000000004</v>
          </cell>
          <cell r="M26" t="str">
            <v xml:space="preserve">PAGO FACTURAS NO. B1500000663, B1500000657,B1500000655,B1500000659,B1500000664, Y B1500000665, MATERIALES DE INFRAESTRUCTURA PARA USO EN LA OFICINA REGIONAL DE SALUD EL VALLE, VERJA PERIMETRAL CPN YABONICO, CPN POTROSO, VER ANEXO. </v>
          </cell>
        </row>
        <row r="27">
          <cell r="C27" t="str">
            <v>MARIA NIEVE ALVAREZ REVILLA</v>
          </cell>
          <cell r="D27" t="str">
            <v>35248508792</v>
          </cell>
          <cell r="E27">
            <v>45426</v>
          </cell>
          <cell r="L27">
            <v>120549.35</v>
          </cell>
          <cell r="M27" t="str">
            <v>PAGO FACTURA NO. B1500000386, SUMINISTRO MATERIALES GASTABLE DE OFICINA PARA USO EN EL SERVICIO REGIONAL Y SUS DEPENDENCIA VER ANEXO.</v>
          </cell>
        </row>
        <row r="28">
          <cell r="C28" t="str">
            <v>BIONUCLEAR SA</v>
          </cell>
          <cell r="D28" t="str">
            <v>35248557713</v>
          </cell>
          <cell r="E28">
            <v>45426</v>
          </cell>
          <cell r="L28">
            <v>50938.14</v>
          </cell>
          <cell r="M28" t="str">
            <v>PAGO FACTURA NO. B1500039440, MANTENIMIENTO EQUIPOS DEL CENTRO DIGANOSTICO AZUA VER ANEXO.</v>
          </cell>
        </row>
        <row r="29">
          <cell r="C29" t="str">
            <v>RAMON ANTONIO LIMIER SUERO</v>
          </cell>
          <cell r="D29" t="str">
            <v>35248577904</v>
          </cell>
          <cell r="E29">
            <v>45426</v>
          </cell>
          <cell r="L29">
            <v>10780</v>
          </cell>
          <cell r="M29" t="str">
            <v>PAGO POR SERVIVIO PRESTADO COMO ELECTRICISTA AUTOMOTRIZ PARA LA LIMPIEZA CAJA DE VALVULA DE TRANSMISION Y DRENAMIENTO EN LA OFICINA REGIONAL 24/4/2024 HASTA EL 10/5/2024.</v>
          </cell>
        </row>
        <row r="30">
          <cell r="C30" t="str">
            <v>AUTO REPUESTOS PADILLA, S.R.L</v>
          </cell>
          <cell r="D30" t="str">
            <v>35248611752</v>
          </cell>
          <cell r="E30">
            <v>45426</v>
          </cell>
          <cell r="L30">
            <v>21080</v>
          </cell>
          <cell r="M30" t="str">
            <v>PAGO FACTURA NO. B1500005864, REPUESTO PARA USO EN LA CAMIONETAISUZU BLANCA P EL05515 DEL SERVICIO REGIONAL DE SALUD EL VALLE VER ANEXO.</v>
          </cell>
        </row>
        <row r="31">
          <cell r="C31" t="str">
            <v>ARIEL REYES MATEO</v>
          </cell>
          <cell r="D31" t="str">
            <v>35248643553</v>
          </cell>
          <cell r="E31">
            <v>45426</v>
          </cell>
          <cell r="L31">
            <v>12600</v>
          </cell>
          <cell r="M31" t="str">
            <v>PAGO POR SERVICIO PRESTADO COMO CHOFER  DE DIVISION DE ABASTECIMIENTOS DE MEDICAMENTOS DEL SERVICIO REGIONAL DE SALUD EL VALLE 01/03/2024 HASTA 3/4/2024.</v>
          </cell>
        </row>
        <row r="32">
          <cell r="C32" t="str">
            <v>HOMOTEST. S.R.L.</v>
          </cell>
          <cell r="D32" t="str">
            <v>35248680048</v>
          </cell>
          <cell r="E32">
            <v>45426</v>
          </cell>
          <cell r="L32">
            <v>201780</v>
          </cell>
          <cell r="M32" t="str">
            <v>ADQUISICION DE COAGULOMETROS PARA LOS CENTROS DIAGNOSTICOS AZUA, SAN JUAN Y LAS MATAS, VER ANEXO.</v>
          </cell>
        </row>
        <row r="33">
          <cell r="C33" t="str">
            <v>PEDRO ALEXI MIRANDA HERRERA</v>
          </cell>
          <cell r="D33" t="str">
            <v>35251349515</v>
          </cell>
          <cell r="E33">
            <v>45426</v>
          </cell>
          <cell r="L33">
            <v>24235.4</v>
          </cell>
          <cell r="M33" t="str">
            <v>PAGO POR SERVIVIO PRESTADO COMO ELECTRICISTA AUTOMOTRIZ PARA MANTENIMIENTO A DIFERENTE VEHICULOS NISSAN PLACA EL05242, MAZDA BLANCA BT-50 SIN PLACA Y MOTOCICLETA DEL CERCADO SIN PLACA DESDE EL 10/2/2024 HASTA 8/5/2024..</v>
          </cell>
        </row>
        <row r="34">
          <cell r="C34" t="str">
            <v>JUAN FRANCISCO LACHAPELLE</v>
          </cell>
          <cell r="D34" t="str">
            <v>35281643390</v>
          </cell>
          <cell r="E34">
            <v>45428</v>
          </cell>
          <cell r="L34">
            <v>90000</v>
          </cell>
          <cell r="M34" t="str">
            <v>PAGO ALQUILER DONDE FUNCIONA LA GERENCIA DE AREA II SAN JUAN DE LA MAGUANA CORRESPONDIENTE A LOS MESES MARZO Y ABRIL 2024.</v>
          </cell>
        </row>
        <row r="35">
          <cell r="C35" t="str">
            <v>EYSEM MULTISERVICES, SRL</v>
          </cell>
          <cell r="D35" t="str">
            <v>35181727113</v>
          </cell>
          <cell r="E35">
            <v>45428</v>
          </cell>
          <cell r="L35">
            <v>83620</v>
          </cell>
          <cell r="M35" t="str">
            <v>PAGO FACTURAS NO. B1500000393,B1500000391, B1500000394, Y B1500000392, CHEQUEO Y REPARACION DE AIRE ACONDICIONADO CENTRO DIAGNOSTICO AZUA, SAN JUAN ,CPN COLONIA EL PRADO, COLONIA Y REPARACION DE NEVERA EJECUTIVA SRS EL VALLE.</v>
          </cell>
        </row>
        <row r="36">
          <cell r="C36" t="str">
            <v>MDIEQUIPOS SRL</v>
          </cell>
          <cell r="D36" t="str">
            <v>35283102572</v>
          </cell>
          <cell r="E36">
            <v>45428</v>
          </cell>
          <cell r="L36">
            <v>397805.03</v>
          </cell>
          <cell r="M36" t="str">
            <v>ADQUISICION DE TENS DIGITALES, ULTASONIDOS Y PESA PARA TERAPIA FISICA, USO EN LAS UNIDADES DE FISIOTERAPIA DEL CENTRO REGIONAL DE SALUD EL VALLE.</v>
          </cell>
        </row>
        <row r="37">
          <cell r="C37" t="str">
            <v>AUTOASESORES GALERIA SRL</v>
          </cell>
          <cell r="D37" t="str">
            <v>35283165831</v>
          </cell>
          <cell r="E37">
            <v>45428</v>
          </cell>
          <cell r="L37">
            <v>3390</v>
          </cell>
          <cell r="M37" t="str">
            <v>PAGO DE EVALUCION Y DIAGNOSTICO POR FALLO INTERNO DE TRANSMISION EN GUAGUA CHEVROLET COLORADO BLANCA PLACA . L397136 DEL AREA DE TRANSPORTACION SRS EL VALLE.</v>
          </cell>
        </row>
        <row r="38">
          <cell r="C38" t="str">
            <v>DANILO MESA  RODRIGUEZ</v>
          </cell>
          <cell r="D38" t="str">
            <v>35297909925</v>
          </cell>
          <cell r="E38">
            <v>45429</v>
          </cell>
          <cell r="L38">
            <v>6174</v>
          </cell>
          <cell r="M38" t="str">
            <v>PAGO POR SERVICIO PRESTADO COMO MECANICO ELECTRICISTA EN ARREGLOS, DE GENERACION DE GUAGUA NISSAN PLACA EL05231, ENSENDIDO Y PIEZA AL MINIBUS PLACA EL-05527 Y AREGLO DE LUCES DELANTERAS Y TRACERA DE LA AMBULANCIA  MES ABRIL VER ANEXO.</v>
          </cell>
        </row>
        <row r="39">
          <cell r="C39" t="str">
            <v xml:space="preserve">RAFAEL ANTONIO DE LA ROSA </v>
          </cell>
          <cell r="D39" t="str">
            <v>35297950141</v>
          </cell>
          <cell r="E39">
            <v>45429</v>
          </cell>
          <cell r="L39">
            <v>10780</v>
          </cell>
          <cell r="M39" t="str">
            <v>PAGO POR REPARACION DE MOTOCICLETA ZONA 9, MOTOR TB,OTOR ZONA 10 Y MOTOR ZONA 12 DURANTE EL MES DE ABRIL2024 , VER ANEXO.</v>
          </cell>
        </row>
        <row r="40">
          <cell r="C40" t="str">
            <v>ISIDRO SOSA RAMON</v>
          </cell>
          <cell r="D40" t="str">
            <v>3529805269</v>
          </cell>
          <cell r="E40">
            <v>45429</v>
          </cell>
          <cell r="L40">
            <v>810000</v>
          </cell>
          <cell r="M40" t="str">
            <v>PAGO ALQUILER DONDE FUCIOA  EL ALMACEN II SAN JUAN DE LA MAGUANA CORRESPONDIENTE A LOS MESES DICIEMBRE 2023 HASTA ABRIL 2024</v>
          </cell>
        </row>
        <row r="41">
          <cell r="C41" t="str">
            <v>COMPLEJO ECOTURISTICO VALLE VIEW, SRL</v>
          </cell>
          <cell r="D41">
            <v>35298139309</v>
          </cell>
          <cell r="E41">
            <v>45429</v>
          </cell>
          <cell r="L41">
            <v>41650</v>
          </cell>
          <cell r="M41" t="str">
            <v>PAGO FACTURA NO.B1500003226, DESAYUNO, COMIDA Y CENA PARA REUNION MESA DE TRABAJO Y ELABORACION DEL PLAN OPERATIVO ANNUAL 2024 DE LA OFICINA REGIONAL VER ANEXO.</v>
          </cell>
        </row>
        <row r="42">
          <cell r="C42" t="str">
            <v>COMPLEJO ECOTURISTICO VALLE VIEW, SRL</v>
          </cell>
          <cell r="D42" t="str">
            <v>35361899739</v>
          </cell>
          <cell r="E42">
            <v>45433</v>
          </cell>
          <cell r="L42">
            <v>22600</v>
          </cell>
          <cell r="M42" t="str">
            <v>PAGO FACTURANO. B1500000465 CELEBRACION dia DE LA ENFERMERA DIA 10 DE MAYO 2024 VER ANEXO.</v>
          </cell>
        </row>
        <row r="43">
          <cell r="C43" t="str">
            <v>VAICORPORATION, SRL</v>
          </cell>
          <cell r="D43" t="str">
            <v>35361829678</v>
          </cell>
          <cell r="E43">
            <v>45433</v>
          </cell>
          <cell r="L43">
            <v>1271250</v>
          </cell>
          <cell r="M43" t="str">
            <v>PAGO FACTURA NO. B1500000075, INVERSORES PARA USO ENLAS GERENCIAS I AZUA, SAN JUAN II, Y III ELIAS PIÑA DEL SERVICIO REGIONAL DE SALUD EL VALLE , VER ANEXO.</v>
          </cell>
        </row>
        <row r="44">
          <cell r="C44" t="str">
            <v>FAUSTO LOPEZ RAMIREZ</v>
          </cell>
          <cell r="D44" t="str">
            <v>35363983022</v>
          </cell>
          <cell r="E44">
            <v>45433</v>
          </cell>
          <cell r="L44">
            <v>8624</v>
          </cell>
          <cell r="M44" t="str">
            <v>PAGO POR SERVICIO PRESTADOS COMO MECANICO POR 3 MESES PARA REPARACION Y MANTENIMIENTO DE VEHICULO DEL SERVICIO REGIONAL DE SALUD EL VALLE.</v>
          </cell>
        </row>
        <row r="45">
          <cell r="C45" t="str">
            <v>CENTRO ELECTRO VICTOR</v>
          </cell>
          <cell r="D45" t="str">
            <v>35364164446</v>
          </cell>
          <cell r="E45">
            <v>45433</v>
          </cell>
          <cell r="L45">
            <v>107958.05</v>
          </cell>
          <cell r="M45" t="str">
            <v>PAGO FACTURAS NO. B1500002071, B1500002073, Y B1500002074, COMPRA DE ACEITE, LUBRICANTES Y ACESORIOS  PARA  VEHICULOS, Y REPUESTOS PARA MANTENIMIENTO DE GUAGUA TOYOTAN HILUX BLANCA PLACA PEL05510, GUAGUA TOYOTA HILUX GRIS PLACA EL05513 VER ANEXO.</v>
          </cell>
        </row>
        <row r="46">
          <cell r="C46" t="str">
            <v>CRITIACAL POWER</v>
          </cell>
          <cell r="D46" t="str">
            <v>35378572670</v>
          </cell>
          <cell r="E46">
            <v>45434</v>
          </cell>
          <cell r="L46">
            <v>24727.56</v>
          </cell>
          <cell r="M46" t="str">
            <v>PAGO FACTURA NO. B1500000619, MANTENIMIENTO DE EQUIPOS DE UPS FORZA. UPS APC EN EL CENTRO DE DIAGNOSTICO LAS MATAS DE FARFAN, VER ANEXO</v>
          </cell>
        </row>
        <row r="47">
          <cell r="C47" t="str">
            <v>PINMAPLUS, SRL</v>
          </cell>
          <cell r="D47" t="str">
            <v>35381615057</v>
          </cell>
          <cell r="E47">
            <v>45434</v>
          </cell>
          <cell r="L47">
            <v>1044860.2399999999</v>
          </cell>
          <cell r="M47" t="str">
            <v>PAGO FACTURA NO. B1500000195,SEGUNDO ABONO DE U N 20% CORRESPONDIENTE A LA PRIMERACUBICACION PROCESO NOSREV-CCCCP-2024-000I PARA EL ROMOZAMIENTO DE VARIOS DE CENTROS DE ATENCION PRIMARIA Y CENTRO DE DIAGNOSTICO SAN JUAN</v>
          </cell>
        </row>
        <row r="48">
          <cell r="C48" t="str">
            <v>EMPRESAS MILANESE SRL</v>
          </cell>
          <cell r="D48" t="str">
            <v>35395634754</v>
          </cell>
          <cell r="E48">
            <v>45435</v>
          </cell>
          <cell r="L48">
            <v>7452.75</v>
          </cell>
          <cell r="M48" t="str">
            <v>PAGO DFACTURA  NO. B1500011504, COMPRA DE AGUA, PARA CONSUMO EN LA GERENCIA DE AREA II, CENTRO DE DIAGNOSTICO SAN JUAN ALMACEN DE MEDICAMENTOS Y OFICINA REGIONAL DE SALUD CORRESPONDIENTE AL MES DE ABRIL 2024.</v>
          </cell>
        </row>
        <row r="49">
          <cell r="C49" t="str">
            <v>LIRIANO NUEZ COMERCIAL, SRL</v>
          </cell>
          <cell r="D49" t="str">
            <v>35395763381</v>
          </cell>
          <cell r="E49">
            <v>45435</v>
          </cell>
          <cell r="L49">
            <v>70421.600000000006</v>
          </cell>
          <cell r="M49" t="str">
            <v>B1500005641, INSUMOS PARA LOS CENTROS DE DIAGNOSTICOS SAN JUAN, AZUA LAS MATAS DE FARFAN VER ANEXO.</v>
          </cell>
        </row>
        <row r="50">
          <cell r="C50" t="str">
            <v xml:space="preserve">ALTICE DOMINICANA </v>
          </cell>
          <cell r="D50" t="str">
            <v>35395781477</v>
          </cell>
          <cell r="E50">
            <v>45435</v>
          </cell>
          <cell r="L50">
            <v>182512.85</v>
          </cell>
          <cell r="M50" t="str">
            <v>PAGO FACTURA E450000004420,SERVICIO DE INTERNET MOVIL PARA LAS DIFERENTES UNIDADES DE ATENCION PRIMARIA  DEL SERVICIO REGIONAL DE SALUD EL VALLE CORRESPONDIENTE  AL MES DE MAYO 2024</v>
          </cell>
        </row>
        <row r="51">
          <cell r="C51" t="str">
            <v xml:space="preserve">NOMINA ELECTRONICA </v>
          </cell>
          <cell r="E51">
            <v>45436</v>
          </cell>
          <cell r="L51">
            <v>1875419.2</v>
          </cell>
          <cell r="M51" t="str">
            <v>PAGO DE NOMINA INTERNA A COLABORADORES DEL SERVICIO REGIONAL DE SALUD CORRESPONDIENTE AL MES DE MAYO 2024.</v>
          </cell>
        </row>
        <row r="52">
          <cell r="C52" t="str">
            <v>FARMACIA HUGO MERCEDES NO.2</v>
          </cell>
          <cell r="D52" t="str">
            <v>35427240706</v>
          </cell>
          <cell r="E52">
            <v>45436</v>
          </cell>
          <cell r="L52">
            <v>225131.95</v>
          </cell>
          <cell r="M52" t="str">
            <v>PAGO DE MEDICAMENTOS PARA USO EN DIFERENTES PACIENTE VER ANEXO.</v>
          </cell>
        </row>
        <row r="53">
          <cell r="C53" t="str">
            <v>ALQUILER ELECTRINICO</v>
          </cell>
          <cell r="D53" t="str">
            <v>0</v>
          </cell>
          <cell r="E53">
            <v>45439</v>
          </cell>
          <cell r="L53">
            <v>261108.75999999998</v>
          </cell>
          <cell r="M53" t="str">
            <v>PAGO ALQUILER ELECTRONICO DIFERENTES LOCALES DE LA OFICINA REGIONAL DE SALUD EL VALLE.</v>
          </cell>
        </row>
        <row r="54">
          <cell r="C54" t="str">
            <v>EDESUR</v>
          </cell>
          <cell r="E54">
            <v>45439</v>
          </cell>
          <cell r="L54">
            <v>31256.61</v>
          </cell>
          <cell r="M54" t="str">
            <v>PAGO SERVICIO ENERGETICO DEL ALAMACEN DE MEDICAMENTOS.</v>
          </cell>
        </row>
        <row r="55">
          <cell r="C55" t="str">
            <v>EDESUR</v>
          </cell>
          <cell r="E55">
            <v>45439</v>
          </cell>
          <cell r="L55">
            <v>1171.98</v>
          </cell>
          <cell r="M55" t="str">
            <v xml:space="preserve">PAGO SERVICIO ENERGETICO UNAP MIRADOR NORTE </v>
          </cell>
        </row>
        <row r="56">
          <cell r="C56" t="str">
            <v>EDESUR</v>
          </cell>
          <cell r="E56">
            <v>45439</v>
          </cell>
          <cell r="L56">
            <v>429.3</v>
          </cell>
          <cell r="M56" t="str">
            <v xml:space="preserve">PAGO SERVICIO ENERGETICO UNAP LOS CARTONES. </v>
          </cell>
        </row>
        <row r="57">
          <cell r="C57" t="str">
            <v>EDESUR</v>
          </cell>
          <cell r="E57">
            <v>45439</v>
          </cell>
          <cell r="L57">
            <v>526.1</v>
          </cell>
          <cell r="M57" t="str">
            <v>PAGO SERVICIO ENERGETICO UNAP VILLA OCOA.</v>
          </cell>
        </row>
        <row r="58">
          <cell r="C58" t="str">
            <v>EDESUR</v>
          </cell>
          <cell r="E58">
            <v>45439</v>
          </cell>
          <cell r="L58">
            <v>1673.6</v>
          </cell>
          <cell r="M58" t="str">
            <v>PAGO SERVICIO ENERGETICO UNAP LA CUCHILLA.</v>
          </cell>
        </row>
        <row r="59">
          <cell r="C59" t="str">
            <v>EDESUR</v>
          </cell>
          <cell r="E59">
            <v>45439</v>
          </cell>
          <cell r="L59">
            <v>818.56</v>
          </cell>
          <cell r="M59" t="str">
            <v>PAGO SERVICIO ENERGETICO UNAP LA SANTA ANA.</v>
          </cell>
        </row>
        <row r="60">
          <cell r="C60" t="str">
            <v>EDESUR</v>
          </cell>
          <cell r="E60">
            <v>45439</v>
          </cell>
          <cell r="L60">
            <v>42.1</v>
          </cell>
          <cell r="M60" t="str">
            <v>PAGO SERVICIO ENERGETICO UNAP LAS YAYAS VIAJAMA.</v>
          </cell>
        </row>
        <row r="61">
          <cell r="C61" t="str">
            <v>EDESUR</v>
          </cell>
          <cell r="E61">
            <v>45439</v>
          </cell>
          <cell r="L61">
            <v>259.89999999999998</v>
          </cell>
          <cell r="M61" t="str">
            <v>PAGO SERVICIO ENERGETICO UNAP EL JOVITO.</v>
          </cell>
        </row>
        <row r="62">
          <cell r="C62" t="str">
            <v>EDESUR</v>
          </cell>
          <cell r="E62">
            <v>45439</v>
          </cell>
          <cell r="L62">
            <v>370.32</v>
          </cell>
          <cell r="M62" t="str">
            <v>PAGO SERVICIO ENERGETICO APARTAMENTO BANICA.</v>
          </cell>
        </row>
        <row r="63">
          <cell r="C63" t="str">
            <v>EDESUR</v>
          </cell>
          <cell r="E63">
            <v>45439</v>
          </cell>
          <cell r="L63">
            <v>11302.72</v>
          </cell>
          <cell r="M63" t="str">
            <v>PAGO SERVICIO ENERGETICO GERENCIA DE AREA II</v>
          </cell>
        </row>
        <row r="64">
          <cell r="C64" t="str">
            <v>EDESUR</v>
          </cell>
          <cell r="E64">
            <v>45439</v>
          </cell>
          <cell r="L64">
            <v>2322.9499999999998</v>
          </cell>
          <cell r="M64" t="str">
            <v>PAGO SERVICIO ENERGETICO UNAP VILLA LIBERACION.</v>
          </cell>
        </row>
        <row r="65">
          <cell r="C65" t="str">
            <v>DEMOSTENES SANTANA</v>
          </cell>
          <cell r="D65" t="str">
            <v>35474238869</v>
          </cell>
          <cell r="E65">
            <v>45439</v>
          </cell>
          <cell r="L65">
            <v>4900</v>
          </cell>
          <cell r="M65" t="str">
            <v>PAGO POR SERVICIOS COMO AYUDANTE DE CARGA PARA LA MOVILIZACION DE MOBILIARIOS Y ELECTRODOMESTICOS A LOS DIFERENTES CPN DEL SRS EL VALLE CORRESPONDIENTE A MAYO 2024.</v>
          </cell>
        </row>
        <row r="66">
          <cell r="C66" t="str">
            <v>MELVIN VALENTIN RAMIREZ</v>
          </cell>
          <cell r="D66" t="str">
            <v>35474350682</v>
          </cell>
          <cell r="E66">
            <v>45439</v>
          </cell>
          <cell r="L66">
            <v>4900</v>
          </cell>
          <cell r="M66" t="str">
            <v>PAGO POR SERVICIOS COMO AYUDANTE DE CARGA PARA LA MOVILIZACION DE MOBILIARIOS Y ELECTRODOMESTICOS A LOS DIFERENTES CPN DEL SRS EL VALLE CORRESPONDIENTE A MAYO 2024.</v>
          </cell>
        </row>
        <row r="67">
          <cell r="C67" t="str">
            <v>DEILIS DE OLEO MONTERO</v>
          </cell>
          <cell r="D67" t="str">
            <v>35474403793</v>
          </cell>
          <cell r="E67">
            <v>45439</v>
          </cell>
          <cell r="L67">
            <v>22500</v>
          </cell>
          <cell r="M67" t="str">
            <v>PAGO POR SERVICIO PRESTADO COMO ANALISTA DE RELACIONES LABORALES EN EL SERVICIO REGIONAL DE SALUD EL VALLE CORRESPONDIENTE AL MES DE MAYO 2024.</v>
          </cell>
        </row>
        <row r="68">
          <cell r="C68" t="str">
            <v>COMPANIA DOMINICANA DE TELEFONO</v>
          </cell>
          <cell r="D68" t="str">
            <v>35489651309</v>
          </cell>
          <cell r="E68">
            <v>45440</v>
          </cell>
          <cell r="L68">
            <v>28815.81</v>
          </cell>
          <cell r="M68" t="str">
            <v>PAGO SERVICIO TELEFONICO OFICINA REGIONAL DE SALUD EL VALLE.</v>
          </cell>
        </row>
        <row r="69">
          <cell r="C69" t="str">
            <v>COMPANIA DOMINICANA DE TELEFONO</v>
          </cell>
          <cell r="D69" t="str">
            <v>35489718238</v>
          </cell>
          <cell r="E69">
            <v>45440</v>
          </cell>
          <cell r="L69">
            <v>6322.66</v>
          </cell>
          <cell r="M69" t="str">
            <v>PAGO SERVICIO TELEFONICO CENTRO DE DIAGNOSTICO SAN JUAN, REGIONAL DE SALUD EL VALLE.</v>
          </cell>
        </row>
        <row r="70">
          <cell r="C70" t="str">
            <v>COMPANIA DOMINICANA DE TELEFONO</v>
          </cell>
          <cell r="D70" t="str">
            <v>35489873433</v>
          </cell>
          <cell r="E70">
            <v>45440</v>
          </cell>
          <cell r="L70">
            <v>5037.2</v>
          </cell>
          <cell r="M70" t="str">
            <v>PAGO SERVICIO TELEFONICO ALMACEN DE MEDICAMENTOS  Y GERENCIA DE AREA II AZUA.  REGIONAL DE SALUD EL VALLE.</v>
          </cell>
        </row>
        <row r="71">
          <cell r="C71" t="str">
            <v>COMPANIA DOMINICANA DE TELEFONO</v>
          </cell>
          <cell r="D71" t="str">
            <v>35489903056</v>
          </cell>
          <cell r="E71">
            <v>45440</v>
          </cell>
          <cell r="L71">
            <v>4696.7</v>
          </cell>
          <cell r="M71" t="str">
            <v>PAGO SERVICIO TELEFONICO GERENCIA DE AREA II AZUA   REGIONAL DE SALUD EL VALLE.</v>
          </cell>
        </row>
        <row r="72">
          <cell r="C72" t="str">
            <v>COMPANIA DOMINICANA DE TELEFONO</v>
          </cell>
          <cell r="D72" t="str">
            <v>35489960314</v>
          </cell>
          <cell r="E72">
            <v>45440</v>
          </cell>
          <cell r="L72">
            <v>2876.44</v>
          </cell>
          <cell r="M72" t="str">
            <v xml:space="preserve">OAGO SERVICIO DE INTERNET ROUTER INALAMBRICOCPN ESTANCIA EL CERCADO Y EMERGENCIA Y DESASTRE, DEL SRSEL VALLE </v>
          </cell>
        </row>
        <row r="73">
          <cell r="C73" t="str">
            <v>COMPANIA DOMINICANA DE TELEFONO</v>
          </cell>
          <cell r="D73" t="str">
            <v>35490113713</v>
          </cell>
          <cell r="E73">
            <v>45440</v>
          </cell>
          <cell r="L73">
            <v>12943.98</v>
          </cell>
          <cell r="M73" t="str">
            <v>SERVICIO DE INTERNET DE VARIOS ESTABLECIMIENTOS DEL SRS EL VALE , VER ANEXOS.</v>
          </cell>
        </row>
        <row r="74">
          <cell r="C74" t="str">
            <v>COMPANIA DOMINICANA DE TELEFONO</v>
          </cell>
          <cell r="D74" t="str">
            <v>35490163188</v>
          </cell>
          <cell r="E74">
            <v>45440</v>
          </cell>
          <cell r="L74">
            <v>2840.12</v>
          </cell>
          <cell r="M74" t="str">
            <v>PAGO SERVICIO TELEFONICO CENTRO DE DIAGNOSTICO AZUA.</v>
          </cell>
        </row>
        <row r="75">
          <cell r="C75" t="str">
            <v>COMPANIA DOMINICANA DE TELEFONO</v>
          </cell>
          <cell r="D75" t="str">
            <v>35490191251</v>
          </cell>
          <cell r="E75">
            <v>45440</v>
          </cell>
          <cell r="L75">
            <v>2057.5500000000002</v>
          </cell>
          <cell r="M75" t="str">
            <v>PAGO SERVICIO TELEFONICO GERENCIA DE AREA II ELIS PINA.</v>
          </cell>
        </row>
        <row r="76">
          <cell r="C76" t="str">
            <v>COMPANIA DOMINICANA DE TELEFONO</v>
          </cell>
          <cell r="D76" t="str">
            <v>3590239259</v>
          </cell>
          <cell r="E76">
            <v>45440</v>
          </cell>
          <cell r="L76">
            <v>156209.67000000001</v>
          </cell>
          <cell r="M76" t="str">
            <v>PAGO SERVICIO DE FLOTA DEL SERVICIO REGIONAL DE SALUD.</v>
          </cell>
        </row>
        <row r="77">
          <cell r="C77" t="str">
            <v>COMPANIA DOMINICANA DE TELEFONO</v>
          </cell>
          <cell r="D77" t="str">
            <v>35490313240</v>
          </cell>
          <cell r="E77">
            <v>45440</v>
          </cell>
          <cell r="L77">
            <v>70766.48</v>
          </cell>
          <cell r="M77" t="str">
            <v>PAGO FIBRA OPTICA  Y SEGURIDAD PERIMETRAL.</v>
          </cell>
        </row>
        <row r="78">
          <cell r="C78" t="str">
            <v>OPERADORA NACIONAL DE ENVASADORAS DE GAS SRL ONEGAS</v>
          </cell>
          <cell r="D78" t="str">
            <v>35493503602</v>
          </cell>
          <cell r="E78">
            <v>45440</v>
          </cell>
          <cell r="L78">
            <v>88800.67</v>
          </cell>
          <cell r="M78" t="str">
            <v>PAGO FACTURA NO. B1500001579, COMPRA DE GAS GLP, PARA USO EN TODAS LAS UNIDADES DE ATENCION PRIMARIA DE LA GERENCIA DE AREA II, SAN JUAN.</v>
          </cell>
        </row>
        <row r="79">
          <cell r="C79" t="str">
            <v xml:space="preserve">TA BUENO CAFETERIA </v>
          </cell>
          <cell r="D79" t="str">
            <v>35493589801</v>
          </cell>
          <cell r="E79">
            <v>45440</v>
          </cell>
          <cell r="L79">
            <v>44070</v>
          </cell>
          <cell r="M79" t="str">
            <v>PAGO FACTURA NO. B1500000211,B1500000213, Y B1500000314, ALMUERZOS Y REFRIGERIO PARA DIFERENTES ACTIVIDADES DEL SERVIVIO REGIONAL DE SALUD EL VALLE, VER ANEXO.</v>
          </cell>
        </row>
        <row r="80">
          <cell r="C80" t="str">
            <v>FEMARL, EIRL.</v>
          </cell>
          <cell r="D80" t="str">
            <v>35493631569</v>
          </cell>
          <cell r="E80">
            <v>45440</v>
          </cell>
          <cell r="L80">
            <v>115669.39</v>
          </cell>
          <cell r="M80" t="str">
            <v>PAGO FACTURA NO.B1500014421,B1500014491, B1500014808,Y B1500016260B1500016340, MATERIALES FERRERTEROS PARA USO EN CPN LOS MONTACITOS, ALMACEN DE MEDICAMENTOS Y AREA DE PLANTA ELECTRICA DEL SERVICIO REGIONAL DE SALUD EL VALLE VER ANEXO.</v>
          </cell>
        </row>
        <row r="81">
          <cell r="C81" t="str">
            <v>PATRONATO DE CENTRO DIAGNOSTICO MEDICO.</v>
          </cell>
          <cell r="D81" t="str">
            <v>35493888088</v>
          </cell>
          <cell r="E81">
            <v>45440</v>
          </cell>
          <cell r="L81">
            <v>46930</v>
          </cell>
          <cell r="M81" t="str">
            <v>PAGO FACTURA NO. POR COLABORACION A PACIENTE LEONEL CABRAL CEPEDA  EL CUAL SE ESTARA REALIZANDO UN PROCEDIMIENTO  MEDICO EN DICHO CENTTRO , VER ANEXO</v>
          </cell>
        </row>
        <row r="82">
          <cell r="C82" t="str">
            <v xml:space="preserve">ALTICE DOMINICANA </v>
          </cell>
          <cell r="D82" t="str">
            <v>35512488735</v>
          </cell>
          <cell r="E82">
            <v>45440</v>
          </cell>
          <cell r="L82">
            <v>51073.56</v>
          </cell>
          <cell r="M82" t="str">
            <v>PAGO FACTURA NO E450000004574, SERVIO DE INTERNET EN EL CENTRO DIAGNOSTICO AZUA DURANTE EL MES DE MAYO 2024.</v>
          </cell>
        </row>
        <row r="83">
          <cell r="C83" t="str">
            <v>FARMACIA MEDICAR GBCS</v>
          </cell>
          <cell r="D83" t="str">
            <v>35513405680</v>
          </cell>
          <cell r="E83">
            <v>45440</v>
          </cell>
          <cell r="L83">
            <v>14651.21</v>
          </cell>
          <cell r="M83" t="str">
            <v>PAGO FACTURA NO. B1500028133, MEDICAMENTOS FERINJECT 500 MG INYECTABLE 10 ML PARA PACIENTE THALIA M MORILLO, VER ANEXO.</v>
          </cell>
        </row>
        <row r="84">
          <cell r="C84" t="str">
            <v xml:space="preserve">ADELIO BAUTISTA PANIAGUA </v>
          </cell>
          <cell r="D84" t="str">
            <v>35542718830</v>
          </cell>
          <cell r="E84">
            <v>45443</v>
          </cell>
          <cell r="L84">
            <v>33804.239999999998</v>
          </cell>
          <cell r="M84" t="str">
            <v>PAGO FACTURA  NO. B1500000642,B1500000656, B1500000670, ALMUERZO Y REFRIGERIO PARA OPERATIVO ODONTOLOGICO CONAFE, SOCIALIZACION MONITOREO DEL T2 POA 2023 DE LOS CEAS, Y ACTIVIDAD CON LOS ENCARGADOS DE LAS EMERGENCIAS DEL SRSEV.</v>
          </cell>
        </row>
        <row r="85">
          <cell r="C85" t="str">
            <v xml:space="preserve">ADELIO BAUTISTA PANIAGUA </v>
          </cell>
          <cell r="D85" t="str">
            <v>35542775567</v>
          </cell>
          <cell r="E85">
            <v>45443</v>
          </cell>
          <cell r="L85">
            <v>73906.78</v>
          </cell>
          <cell r="M85" t="str">
            <v>PAGO FACTURA NO. 1500000470, B1500000654, Y B1500000671, ALQUILER DE SALON PARA DIFERENTES ACTIVIDADES DEL SERVICIO REGIONAL DE SALUD EL VALLE VER ANEXO.</v>
          </cell>
        </row>
        <row r="86">
          <cell r="C86" t="str">
            <v>FARMACIA MEDICAR GBCS</v>
          </cell>
          <cell r="E86">
            <v>45443</v>
          </cell>
          <cell r="L86">
            <v>14651.21</v>
          </cell>
          <cell r="M86" t="str">
            <v>PAGO FACTURA NO. B1500028133, MEDICAMENTOS FERINJECT 500 MG INYECTABLE 10 ML PARA PACIENTE THALIA M MORILLO, VER ANEXO.</v>
          </cell>
        </row>
        <row r="87">
          <cell r="C87" t="str">
            <v>JOSE ANTONIO HERNANDEZ PEREZ</v>
          </cell>
          <cell r="D87" t="str">
            <v>35546060932</v>
          </cell>
          <cell r="E87">
            <v>45443</v>
          </cell>
          <cell r="L87">
            <v>20880</v>
          </cell>
          <cell r="M87" t="str">
            <v>PAGO FACTURA NO. B1500000011, CAMBIO DE LONA TOLDO DE UNIDAD DE ATENCION PRIMARIA DETRAS DE INESPRE VER ANEXO.</v>
          </cell>
        </row>
        <row r="88">
          <cell r="C88" t="str">
            <v>JOAQUIN A HERRERA SRL</v>
          </cell>
          <cell r="D88" t="str">
            <v>35546570821</v>
          </cell>
          <cell r="E88">
            <v>45443</v>
          </cell>
          <cell r="L88">
            <v>15820</v>
          </cell>
          <cell r="M88" t="str">
            <v>PAGO FACTURA NO. B1500000179, REFRIGERIO Y ALMUERZO PARA CAPACITACION SOBRE PROCESO DE ATENCION DE ENFERMERIA  PAE , VER ANEXO.</v>
          </cell>
        </row>
        <row r="89">
          <cell r="C89" t="str">
            <v>CARGO BANCARIO</v>
          </cell>
          <cell r="E89">
            <v>45443</v>
          </cell>
          <cell r="L89">
            <v>24593.38</v>
          </cell>
          <cell r="M89" t="str">
            <v>COMISION BANCARIA CORRESPONDIENTE AL MES DE ABRIL 2024.</v>
          </cell>
        </row>
        <row r="90">
          <cell r="L90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01">
          <cell r="F101">
            <v>56065297.159999996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8F684-04B9-4AE0-88A4-E4190585DB13}">
  <dimension ref="A1:I97"/>
  <sheetViews>
    <sheetView tabSelected="1" workbookViewId="0">
      <selection activeCell="G96" sqref="G96:H96"/>
    </sheetView>
  </sheetViews>
  <sheetFormatPr baseColWidth="10" defaultColWidth="11.42578125" defaultRowHeight="11.25" x14ac:dyDescent="0.2"/>
  <cols>
    <col min="1" max="1" width="0.28515625" style="19" customWidth="1"/>
    <col min="2" max="2" width="17" style="25" customWidth="1"/>
    <col min="3" max="3" width="21.5703125" style="25" customWidth="1"/>
    <col min="4" max="4" width="35.85546875" style="26" customWidth="1"/>
    <col min="5" max="5" width="45.140625" style="36" customWidth="1"/>
    <col min="6" max="6" width="22" style="36" customWidth="1"/>
    <col min="7" max="7" width="21.7109375" style="29" customWidth="1"/>
    <col min="8" max="8" width="23.42578125" style="29" customWidth="1"/>
    <col min="9" max="16384" width="11.42578125" style="25"/>
  </cols>
  <sheetData>
    <row r="1" spans="1:8" s="3" customFormat="1" ht="22.5" x14ac:dyDescent="0.3">
      <c r="A1" s="1"/>
      <c r="B1" s="2" t="s">
        <v>0</v>
      </c>
      <c r="C1" s="2"/>
      <c r="D1" s="2"/>
      <c r="E1" s="2"/>
      <c r="F1" s="2"/>
      <c r="G1" s="2"/>
      <c r="H1" s="2"/>
    </row>
    <row r="2" spans="1:8" s="3" customFormat="1" ht="22.5" x14ac:dyDescent="0.3">
      <c r="A2" s="1"/>
      <c r="B2" s="2" t="str">
        <f>[1]PORTADA!A11</f>
        <v>SERVICIO REGIONAL  DE SALUD VI EL VALLE</v>
      </c>
      <c r="C2" s="2"/>
      <c r="D2" s="2"/>
      <c r="E2" s="2"/>
      <c r="F2" s="2"/>
      <c r="G2" s="2"/>
      <c r="H2" s="2"/>
    </row>
    <row r="3" spans="1:8" s="3" customFormat="1" ht="20.25" x14ac:dyDescent="0.35">
      <c r="A3" s="4" t="s">
        <v>1</v>
      </c>
      <c r="B3" s="4"/>
      <c r="C3" s="4"/>
      <c r="D3" s="4"/>
      <c r="E3" s="4"/>
      <c r="F3" s="4"/>
      <c r="G3" s="4"/>
      <c r="H3" s="4"/>
    </row>
    <row r="4" spans="1:8" s="3" customFormat="1" ht="20.25" x14ac:dyDescent="0.35">
      <c r="A4" s="5"/>
      <c r="B4" s="6" t="str">
        <f>[1]PORTADA!A14</f>
        <v>BANCO DE RESERVAS CUENTA VENTA DE SERVICIOS (100-202867-9)</v>
      </c>
      <c r="C4" s="6"/>
      <c r="D4" s="6"/>
      <c r="E4" s="6"/>
      <c r="F4" s="6"/>
      <c r="G4" s="6"/>
      <c r="H4" s="6"/>
    </row>
    <row r="5" spans="1:8" s="3" customFormat="1" ht="20.25" x14ac:dyDescent="0.35">
      <c r="A5" s="1"/>
      <c r="B5" s="4" t="s">
        <v>2</v>
      </c>
      <c r="C5" s="4"/>
      <c r="D5" s="4"/>
      <c r="E5" s="4"/>
      <c r="F5" s="4"/>
      <c r="G5" s="4"/>
      <c r="H5" s="4"/>
    </row>
    <row r="6" spans="1:8" s="11" customFormat="1" ht="47.25" x14ac:dyDescent="0.25">
      <c r="A6" s="7"/>
      <c r="B6" s="8" t="s">
        <v>3</v>
      </c>
      <c r="C6" s="8" t="s">
        <v>4</v>
      </c>
      <c r="D6" s="8" t="s">
        <v>5</v>
      </c>
      <c r="E6" s="8" t="s">
        <v>6</v>
      </c>
      <c r="F6" s="9" t="s">
        <v>7</v>
      </c>
      <c r="G6" s="10" t="s">
        <v>8</v>
      </c>
      <c r="H6" s="9" t="s">
        <v>9</v>
      </c>
    </row>
    <row r="7" spans="1:8" s="11" customFormat="1" ht="15" x14ac:dyDescent="0.2">
      <c r="A7" s="12"/>
      <c r="B7" s="13"/>
      <c r="C7" s="14"/>
      <c r="D7" s="15" t="s">
        <v>10</v>
      </c>
      <c r="E7" s="14" t="s">
        <v>11</v>
      </c>
      <c r="F7" s="16"/>
      <c r="G7" s="17"/>
      <c r="H7" s="18">
        <f>+'[1](VS)LIBRO BANCO ABRIL'!F101</f>
        <v>56065297.159999996</v>
      </c>
    </row>
    <row r="8" spans="1:8" s="11" customFormat="1" ht="30" x14ac:dyDescent="0.2">
      <c r="A8" s="12"/>
      <c r="B8" s="13">
        <f>+'[1]CHEQUE-TRANSF MAYO'!E7</f>
        <v>45413</v>
      </c>
      <c r="C8" s="14">
        <f>+'[1]CHEQUE-TRANSF MAYO'!D7</f>
        <v>4524000000105</v>
      </c>
      <c r="D8" s="15" t="str">
        <f>'[1]CHEQUE-TRANSF MAYO'!C7</f>
        <v xml:space="preserve">TRANSFERENCIA </v>
      </c>
      <c r="E8" s="14" t="str">
        <f>'[1]CHEQUE-TRANSF MAYO'!M7</f>
        <v>TRANSFERENCIA POR FACTURACION DE LOS CENTROS DE DIAGNOSTICO.</v>
      </c>
      <c r="F8" s="16">
        <f>'[1]CHEQUE-TRANSF MAYO'!F7</f>
        <v>801855.6</v>
      </c>
      <c r="G8" s="17">
        <f>'[1]CHEQUE-TRANSF MAYO'!L7</f>
        <v>0</v>
      </c>
      <c r="H8" s="18">
        <f>+H7+F8-G8</f>
        <v>56867152.759999998</v>
      </c>
    </row>
    <row r="9" spans="1:8" s="11" customFormat="1" ht="75" x14ac:dyDescent="0.2">
      <c r="A9" s="12"/>
      <c r="B9" s="13">
        <f>+'[1]CHEQUE-TRANSF MAYO'!E8</f>
        <v>45413</v>
      </c>
      <c r="C9" s="14" t="str">
        <f>+'[1]CHEQUE-TRANSF MAYO'!D8</f>
        <v>0</v>
      </c>
      <c r="D9" s="15" t="str">
        <f>'[1]CHEQUE-TRANSF MAYO'!C8</f>
        <v xml:space="preserve">NOMINA ELECTRONICA </v>
      </c>
      <c r="E9" s="14" t="str">
        <f>'[1]CHEQUE-TRANSF MAYO'!M8</f>
        <v>PGONOMINA INTERNA A COLABORADORES DEL SERVICIO REGIONAL DE SALUD EL VALLE CORRESPONDIENTE AL MES DE ABRIL 2024</v>
      </c>
      <c r="F9" s="16">
        <f>'[1]CHEQUE-TRANSF MAYO'!F8</f>
        <v>0</v>
      </c>
      <c r="G9" s="17">
        <f>'[1]CHEQUE-TRANSF MAYO'!L8</f>
        <v>1803832.44</v>
      </c>
      <c r="H9" s="18">
        <f t="shared" ref="H9:H72" si="0">+H8+F9-G9</f>
        <v>55063320.32</v>
      </c>
    </row>
    <row r="10" spans="1:8" s="11" customFormat="1" ht="45" x14ac:dyDescent="0.2">
      <c r="A10" s="12"/>
      <c r="B10" s="13">
        <f>+'[1]CHEQUE-TRANSF MAYO'!E9</f>
        <v>45413</v>
      </c>
      <c r="C10" s="14" t="str">
        <f>+'[1]CHEQUE-TRANSF MAYO'!D9</f>
        <v>35059939051</v>
      </c>
      <c r="D10" s="15" t="str">
        <f>'[1]CHEQUE-TRANSF MAYO'!C9</f>
        <v>CINDY YOSAIRI LEDESMA</v>
      </c>
      <c r="E10" s="14" t="str">
        <f>'[1]CHEQUE-TRANSF MAYO'!M9</f>
        <v>PAGO COLABORADOR  COMO CONSERJE UNAP MONTE GRANDE AZUA.</v>
      </c>
      <c r="F10" s="16">
        <f>'[1]CHEQUE-TRANSF MAYO'!F9</f>
        <v>0</v>
      </c>
      <c r="G10" s="17">
        <f>'[1]CHEQUE-TRANSF MAYO'!L9</f>
        <v>4704.5</v>
      </c>
      <c r="H10" s="18">
        <f t="shared" si="0"/>
        <v>55058615.82</v>
      </c>
    </row>
    <row r="11" spans="1:8" s="11" customFormat="1" ht="30" x14ac:dyDescent="0.2">
      <c r="A11" s="12"/>
      <c r="B11" s="13">
        <f>+'[1]CHEQUE-TRANSF MAYO'!E10</f>
        <v>45414</v>
      </c>
      <c r="C11" s="14" t="str">
        <f>+'[1]CHEQUE-TRANSF MAYO'!D10</f>
        <v>2405020036430148</v>
      </c>
      <c r="D11" s="15" t="str">
        <f>'[1]CHEQUE-TRANSF MAYO'!C10</f>
        <v xml:space="preserve">DEPOSITO </v>
      </c>
      <c r="E11" s="14" t="str">
        <f>'[1]CHEQUE-TRANSF MAYO'!M10</f>
        <v xml:space="preserve">DEPOSITO ODONTOLOGIA </v>
      </c>
      <c r="F11" s="16">
        <f>'[1]CHEQUE-TRANSF MAYO'!F10</f>
        <v>3400</v>
      </c>
      <c r="G11" s="17">
        <f>'[1]CHEQUE-TRANSF MAYO'!L10</f>
        <v>0</v>
      </c>
      <c r="H11" s="18">
        <f t="shared" si="0"/>
        <v>55062015.82</v>
      </c>
    </row>
    <row r="12" spans="1:8" s="11" customFormat="1" ht="60" x14ac:dyDescent="0.2">
      <c r="A12" s="12"/>
      <c r="B12" s="13">
        <f>+'[1]CHEQUE-TRANSF MAYO'!E11</f>
        <v>45414</v>
      </c>
      <c r="C12" s="14" t="str">
        <f>+'[1]CHEQUE-TRANSF MAYO'!D11</f>
        <v>35083617896</v>
      </c>
      <c r="D12" s="15" t="str">
        <f>'[1]CHEQUE-TRANSF MAYO'!C11</f>
        <v xml:space="preserve">FRANCIS ADOLFO DE LOS SANTOS </v>
      </c>
      <c r="E12" s="14" t="str">
        <f>'[1]CHEQUE-TRANSF MAYO'!M11</f>
        <v>PAGO SERVICIO PRESTADO COMO ELECTRICISTA  PAGO DE UN MES DESDE EL 19/03/2024 HASTA 19/4/2024, PARA TRABAJO EN VARIOS CPN.</v>
      </c>
      <c r="F12" s="16">
        <f>'[1]CHEQUE-TRANSF MAYO'!F11</f>
        <v>0</v>
      </c>
      <c r="G12" s="17">
        <f>'[1]CHEQUE-TRANSF MAYO'!L11</f>
        <v>12740</v>
      </c>
      <c r="H12" s="18">
        <f t="shared" si="0"/>
        <v>55049275.82</v>
      </c>
    </row>
    <row r="13" spans="1:8" s="11" customFormat="1" ht="90" x14ac:dyDescent="0.2">
      <c r="A13" s="12"/>
      <c r="B13" s="13">
        <f>+'[1]CHEQUE-TRANSF MAYO'!E12</f>
        <v>45415</v>
      </c>
      <c r="C13" s="14" t="str">
        <f>+'[1]CHEQUE-TRANSF MAYO'!D12</f>
        <v>35106320565</v>
      </c>
      <c r="D13" s="15" t="str">
        <f>'[1]CHEQUE-TRANSF MAYO'!C12</f>
        <v>TESORERIA DE LA SEGURIDAD SOCIAL</v>
      </c>
      <c r="E13" s="14" t="str">
        <f>'[1]CHEQUE-TRANSF MAYO'!M12</f>
        <v>PAGO DE SESORERIA DE LA SEGURIDAD SOCIAL A COLABORADORES DEL SERVICIO REGIONAL DE SALUD EL VALLE CORRESPONDIENTE AL MES DE ABRIL 2024</v>
      </c>
      <c r="F13" s="16">
        <f>'[1]CHEQUE-TRANSF MAYO'!F12</f>
        <v>0</v>
      </c>
      <c r="G13" s="17">
        <f>'[1]CHEQUE-TRANSF MAYO'!L12</f>
        <v>241084.86</v>
      </c>
      <c r="H13" s="18">
        <f t="shared" si="0"/>
        <v>54808190.960000001</v>
      </c>
    </row>
    <row r="14" spans="1:8" s="11" customFormat="1" ht="75" x14ac:dyDescent="0.2">
      <c r="A14" s="12"/>
      <c r="B14" s="13">
        <f>+'[1]CHEQUE-TRANSF MAYO'!E13</f>
        <v>45418</v>
      </c>
      <c r="C14" s="14" t="str">
        <f>+'[1]CHEQUE-TRANSF MAYO'!D13</f>
        <v>35131071330</v>
      </c>
      <c r="D14" s="15" t="str">
        <f>'[1]CHEQUE-TRANSF MAYO'!C13</f>
        <v>REFERENCIA LABORATORIO</v>
      </c>
      <c r="E14" s="14" t="str">
        <f>'[1]CHEQUE-TRANSF MAYO'!M13</f>
        <v>PAGO FACTURANO. B1500006878,ANALITICA PANEL AUTOIMUNE Y PEPTIDOS CICLIDO PACIENTE DIANA ELIZABETH JIMENEZ CED 012-0109853-8 VER ANEXO</v>
      </c>
      <c r="F14" s="16">
        <f>'[1]CHEQUE-TRANSF MAYO'!F13</f>
        <v>0</v>
      </c>
      <c r="G14" s="17">
        <f>'[1]CHEQUE-TRANSF MAYO'!L13</f>
        <v>6702.25</v>
      </c>
      <c r="H14" s="18">
        <f t="shared" si="0"/>
        <v>54801488.710000001</v>
      </c>
    </row>
    <row r="15" spans="1:8" s="11" customFormat="1" ht="105" x14ac:dyDescent="0.2">
      <c r="A15" s="12"/>
      <c r="B15" s="13">
        <f>+'[1]CHEQUE-TRANSF MAYO'!E14</f>
        <v>45418</v>
      </c>
      <c r="C15" s="14" t="str">
        <f>+'[1]CHEQUE-TRANSF MAYO'!D14</f>
        <v>35137517686</v>
      </c>
      <c r="D15" s="15" t="str">
        <f>'[1]CHEQUE-TRANSF MAYO'!C14</f>
        <v>JOSE LUIS RODRIGUEZ</v>
      </c>
      <c r="E15" s="14" t="str">
        <f>'[1]CHEQUE-TRANSF MAYO'!M14</f>
        <v>PAGO POR SERVICIO PRESTADO REPARACION CPN YABONICO CORTES DE ARBOLES CERAMICA EN AREA DE LAVANOS  COCINA, COLOCACION DE MAYA CICLONICA, Y DEMOLICION DE VERJA FALTANTE VER CONTRATO ANEXO.</v>
      </c>
      <c r="F15" s="16">
        <f>'[1]CHEQUE-TRANSF MAYO'!F14</f>
        <v>0</v>
      </c>
      <c r="G15" s="17">
        <f>'[1]CHEQUE-TRANSF MAYO'!L14</f>
        <v>216886.03</v>
      </c>
      <c r="H15" s="18">
        <f>+H14+F15-G15</f>
        <v>54584602.68</v>
      </c>
    </row>
    <row r="16" spans="1:8" s="11" customFormat="1" ht="120" x14ac:dyDescent="0.2">
      <c r="A16" s="12"/>
      <c r="B16" s="13">
        <f>+'[1]CHEQUE-TRANSF MAYO'!E15</f>
        <v>45418</v>
      </c>
      <c r="C16" s="14" t="str">
        <f>+'[1]CHEQUE-TRANSF MAYO'!D15</f>
        <v>35137572101</v>
      </c>
      <c r="D16" s="15" t="str">
        <f>'[1]CHEQUE-TRANSF MAYO'!C15</f>
        <v>OSCAR SAMUEL ALCANTARA FRAGOSO.</v>
      </c>
      <c r="E16" s="14" t="str">
        <f>'[1]CHEQUE-TRANSF MAYO'!M15</f>
        <v>PAGO POR SERVICIO PRESTADO REPARACION CPN POTROSO CONSTRUCCION DE TECHO PARA ALOJAR AMBULANCIA , REPARACION DE MAYA CICLONICA EN LA PARTE DELANTERA, SUMINISTRO DE MESETA PINTURA EN BANCO DE LA CLINICA VER ANEXO.</v>
      </c>
      <c r="F16" s="16">
        <f>'[1]CHEQUE-TRANSF MAYO'!F15</f>
        <v>0</v>
      </c>
      <c r="G16" s="17">
        <f>'[1]CHEQUE-TRANSF MAYO'!L15</f>
        <v>148966.85999999999</v>
      </c>
      <c r="H16" s="18">
        <f t="shared" si="0"/>
        <v>54435635.82</v>
      </c>
    </row>
    <row r="17" spans="1:8" s="11" customFormat="1" ht="60" x14ac:dyDescent="0.2">
      <c r="A17" s="12"/>
      <c r="B17" s="13">
        <f>+'[1]CHEQUE-TRANSF MAYO'!E16</f>
        <v>45418</v>
      </c>
      <c r="C17" s="14" t="str">
        <f>+'[1]CHEQUE-TRANSF MAYO'!D16</f>
        <v>35137604714</v>
      </c>
      <c r="D17" s="15" t="str">
        <f>'[1]CHEQUE-TRANSF MAYO'!C16</f>
        <v>ZELMA ALTAGRACIA MATEO LUCIANO.</v>
      </c>
      <c r="E17" s="14" t="str">
        <f>'[1]CHEQUE-TRANSF MAYO'!M16</f>
        <v>PAGO POR SERVICIO PRESTADO COMO MEDICO PATOLOGA EN EL  CENTRO DIAGNOSTICO DURANTE FEBERO 2024 VER ANEXO.</v>
      </c>
      <c r="F17" s="16">
        <f>'[1]CHEQUE-TRANSF MAYO'!F16</f>
        <v>0</v>
      </c>
      <c r="G17" s="17">
        <f>'[1]CHEQUE-TRANSF MAYO'!L16</f>
        <v>5400</v>
      </c>
      <c r="H17" s="18">
        <f t="shared" si="0"/>
        <v>54430235.82</v>
      </c>
    </row>
    <row r="18" spans="1:8" s="11" customFormat="1" ht="75" x14ac:dyDescent="0.2">
      <c r="A18" s="12"/>
      <c r="B18" s="13">
        <f>+'[1]CHEQUE-TRANSF MAYO'!E17</f>
        <v>45418</v>
      </c>
      <c r="C18" s="14" t="str">
        <f>+'[1]CHEQUE-TRANSF MAYO'!D17</f>
        <v>35137697985</v>
      </c>
      <c r="D18" s="15" t="str">
        <f>'[1]CHEQUE-TRANSF MAYO'!C17</f>
        <v xml:space="preserve">CENTRO COMERCIAL  EL DETALLISTA. </v>
      </c>
      <c r="E18" s="14" t="str">
        <f>'[1]CHEQUE-TRANSF MAYO'!M17</f>
        <v>PAGO FACTURAS NO. B1500003377,Y B1500003388, ALIMENTOS PARA SOCIALIZACION ACTIVIDADES MES DE MARZO POA E INSUMOS DE COCINA VER ANEXO.</v>
      </c>
      <c r="F18" s="16">
        <f>'[1]CHEQUE-TRANSF MAYO'!F17</f>
        <v>0</v>
      </c>
      <c r="G18" s="17">
        <f>'[1]CHEQUE-TRANSF MAYO'!L17</f>
        <v>52108.76</v>
      </c>
      <c r="H18" s="18">
        <f t="shared" si="0"/>
        <v>54378127.060000002</v>
      </c>
    </row>
    <row r="19" spans="1:8" s="11" customFormat="1" ht="60" x14ac:dyDescent="0.2">
      <c r="A19" s="12"/>
      <c r="B19" s="13">
        <f>+'[1]CHEQUE-TRANSF MAYO'!E18</f>
        <v>45418</v>
      </c>
      <c r="C19" s="14" t="str">
        <f>+'[1]CHEQUE-TRANSF MAYO'!D18</f>
        <v>3537782795</v>
      </c>
      <c r="D19" s="15" t="str">
        <f>'[1]CHEQUE-TRANSF MAYO'!C18</f>
        <v>NEGOCIO DOMACI ND SRL</v>
      </c>
      <c r="E19" s="14" t="str">
        <f>'[1]CHEQUE-TRANSF MAYO'!M18</f>
        <v>PAGO FACTURA NO. B1500000314, UTENCILIO DE COCINA PARA CPN VILLA LIBERACION, Y GERENCIA DE AREA  II SAN JUAN.</v>
      </c>
      <c r="F19" s="16">
        <f>'[1]CHEQUE-TRANSF MAYO'!F18</f>
        <v>0</v>
      </c>
      <c r="G19" s="17">
        <f>'[1]CHEQUE-TRANSF MAYO'!L18</f>
        <v>77857</v>
      </c>
      <c r="H19" s="18">
        <f t="shared" si="0"/>
        <v>54300270.060000002</v>
      </c>
    </row>
    <row r="20" spans="1:8" s="11" customFormat="1" ht="30" x14ac:dyDescent="0.2">
      <c r="A20" s="12"/>
      <c r="B20" s="13">
        <f>+'[1]CHEQUE-TRANSF MAYO'!E19</f>
        <v>45419</v>
      </c>
      <c r="C20" s="14" t="str">
        <f>+'[1]CHEQUE-TRANSF MAYO'!D19</f>
        <v>27404</v>
      </c>
      <c r="D20" s="15" t="str">
        <f>'[1]CHEQUE-TRANSF MAYO'!C19</f>
        <v>CLARY E SANTANA JIMENEZ</v>
      </c>
      <c r="E20" s="14" t="str">
        <f>'[1]CHEQUE-TRANSF MAYO'!M19</f>
        <v>REPOSICION DEL FONDO DE CAJA CHICA.</v>
      </c>
      <c r="F20" s="16">
        <f>'[1]CHEQUE-TRANSF MAYO'!F19</f>
        <v>0</v>
      </c>
      <c r="G20" s="17">
        <f>'[1]CHEQUE-TRANSF MAYO'!L19</f>
        <v>50000</v>
      </c>
      <c r="H20" s="18">
        <f t="shared" si="0"/>
        <v>54250270.060000002</v>
      </c>
    </row>
    <row r="21" spans="1:8" s="11" customFormat="1" ht="75" x14ac:dyDescent="0.2">
      <c r="A21" s="12"/>
      <c r="B21" s="13">
        <f>+'[1]CHEQUE-TRANSF MAYO'!E20</f>
        <v>45419</v>
      </c>
      <c r="C21" s="14" t="str">
        <f>+'[1]CHEQUE-TRANSF MAYO'!D20</f>
        <v>35147702986</v>
      </c>
      <c r="D21" s="15" t="str">
        <f>'[1]CHEQUE-TRANSF MAYO'!C20</f>
        <v>REFERENCIA LABORATORIO</v>
      </c>
      <c r="E21" s="14" t="str">
        <f>'[1]CHEQUE-TRANSF MAYO'!M20</f>
        <v>PAGO FACTURA NO. B1500006894, CULTIVO DE ESPUTO PARA MICROBACTERIAS PACIENTE PROGRAMA TB JEFERSON ESPINAL CED. 402-1266273-4, VER ANEXO.</v>
      </c>
      <c r="F21" s="16">
        <f>'[1]CHEQUE-TRANSF MAYO'!F20</f>
        <v>0</v>
      </c>
      <c r="G21" s="17">
        <f>'[1]CHEQUE-TRANSF MAYO'!L20</f>
        <v>5847.25</v>
      </c>
      <c r="H21" s="18">
        <f>+H20+F21-G21</f>
        <v>54244422.810000002</v>
      </c>
    </row>
    <row r="22" spans="1:8" s="11" customFormat="1" ht="75" x14ac:dyDescent="0.2">
      <c r="A22" s="12"/>
      <c r="B22" s="13">
        <f>+'[1]CHEQUE-TRANSF MAYO'!E21</f>
        <v>45421</v>
      </c>
      <c r="C22" s="14" t="str">
        <f>+'[1]CHEQUE-TRANSF MAYO'!D21</f>
        <v>35177785003</v>
      </c>
      <c r="D22" s="15" t="str">
        <f>'[1]CHEQUE-TRANSF MAYO'!C21</f>
        <v>PINMAPLUS, SRL</v>
      </c>
      <c r="E22" s="14" t="str">
        <f>'[1]CHEQUE-TRANSF MAYO'!M21</f>
        <v>ABANO DEL 20% SREV-CCC-CP 2024-0001 PARA EL REMOSAMIENTO DE VARIOS CENTRO DE ATENCION PRIMARIA Y CENTRO DE DIAGNOSTICO SAN JUAN</v>
      </c>
      <c r="F22" s="16">
        <f>'[1]CHEQUE-TRANSF MAYO'!F21</f>
        <v>0</v>
      </c>
      <c r="G22" s="17">
        <f>'[1]CHEQUE-TRANSF MAYO'!L21</f>
        <v>2669422.7599999998</v>
      </c>
      <c r="H22" s="18">
        <f t="shared" si="0"/>
        <v>51575000.050000004</v>
      </c>
    </row>
    <row r="23" spans="1:8" s="11" customFormat="1" ht="90" x14ac:dyDescent="0.2">
      <c r="A23" s="12"/>
      <c r="B23" s="13">
        <f>+'[1]CHEQUE-TRANSF MAYO'!E22</f>
        <v>45421</v>
      </c>
      <c r="C23" s="14" t="str">
        <f>+'[1]CHEQUE-TRANSF MAYO'!D22</f>
        <v>35177850635</v>
      </c>
      <c r="D23" s="15" t="str">
        <f>'[1]CHEQUE-TRANSF MAYO'!C22</f>
        <v>CLEARNERS CORP SOLUTIONS ESL SRL.</v>
      </c>
      <c r="E23" s="14" t="str">
        <f>'[1]CHEQUE-TRANSF MAYO'!M22</f>
        <v>PAGO FACTURA NO. B1500000016, AIRES ACONDICIONADOS, INVERSORES, Y BATERIAS PARA INVERSOR PARA USO  EN DIFERENTES CPN DEL SERVIVIO REGIONAL DE SALUD  EL VALLE VER ANEXO.</v>
      </c>
      <c r="F23" s="16">
        <f>'[1]CHEQUE-TRANSF MAYO'!F22</f>
        <v>0</v>
      </c>
      <c r="G23" s="17">
        <f>'[1]CHEQUE-TRANSF MAYO'!L22</f>
        <v>1005508.46</v>
      </c>
      <c r="H23" s="18">
        <f t="shared" si="0"/>
        <v>50569491.590000004</v>
      </c>
    </row>
    <row r="24" spans="1:8" s="11" customFormat="1" ht="90" x14ac:dyDescent="0.2">
      <c r="A24" s="12"/>
      <c r="B24" s="13">
        <f>+'[1]CHEQUE-TRANSF MAYO'!E23</f>
        <v>45421</v>
      </c>
      <c r="C24" s="14" t="str">
        <f>+'[1]CHEQUE-TRANSF MAYO'!D23</f>
        <v>35177922581</v>
      </c>
      <c r="D24" s="15" t="str">
        <f>'[1]CHEQUE-TRANSF MAYO'!C23</f>
        <v>VAICORPORATION, SRL</v>
      </c>
      <c r="E24" s="14" t="str">
        <f>'[1]CHEQUE-TRANSF MAYO'!M23</f>
        <v>PAGO FACTURA NO. B1500000074, BATERIAS DE INVERSORES PARA USO EN LAS UNIDADES DE ATENCION PRIMARIA  DE LA GERENCIA DE AREA II SAN JUAN  Y II ELIAS PI;A DEL SERVICIO REGIONAL DE SALUD VER ANEXO.</v>
      </c>
      <c r="F24" s="16">
        <f>'[1]CHEQUE-TRANSF MAYO'!F23</f>
        <v>0</v>
      </c>
      <c r="G24" s="17">
        <f>'[1]CHEQUE-TRANSF MAYO'!L23</f>
        <v>1582000</v>
      </c>
      <c r="H24" s="18">
        <f t="shared" si="0"/>
        <v>48987491.590000004</v>
      </c>
    </row>
    <row r="25" spans="1:8" s="11" customFormat="1" ht="45" x14ac:dyDescent="0.2">
      <c r="A25" s="12"/>
      <c r="B25" s="13">
        <f>+'[1]CHEQUE-TRANSF MAYO'!E24</f>
        <v>45422</v>
      </c>
      <c r="C25" s="14" t="str">
        <f>+'[1]CHEQUE-TRANSF MAYO'!D24</f>
        <v>351924558867</v>
      </c>
      <c r="D25" s="15" t="str">
        <f>'[1]CHEQUE-TRANSF MAYO'!C24</f>
        <v>AQUILES BATISTA GARCIA</v>
      </c>
      <c r="E25" s="14" t="str">
        <f>'[1]CHEQUE-TRANSF MAYO'!M24</f>
        <v>PAGO DIFERENCIA EN PAGO DE ALQUILER DE ALMACEN DEL MES DE MARZO  2024.</v>
      </c>
      <c r="F25" s="16">
        <f>'[1]CHEQUE-TRANSF MAYO'!F24</f>
        <v>0</v>
      </c>
      <c r="G25" s="17">
        <f>'[1]CHEQUE-TRANSF MAYO'!L24</f>
        <v>3267</v>
      </c>
      <c r="H25" s="18">
        <f>+H24+F25-G25</f>
        <v>48984224.590000004</v>
      </c>
    </row>
    <row r="26" spans="1:8" s="11" customFormat="1" ht="45" x14ac:dyDescent="0.2">
      <c r="A26" s="12"/>
      <c r="B26" s="13">
        <f>+'[1]CHEQUE-TRANSF MAYO'!E25</f>
        <v>45425</v>
      </c>
      <c r="C26" s="14" t="str">
        <f>+'[1]CHEQUE-TRANSF MAYO'!D25</f>
        <v>4524000000006</v>
      </c>
      <c r="D26" s="15" t="str">
        <f>'[1]CHEQUE-TRANSF MAYO'!C25</f>
        <v xml:space="preserve">TRANSFERENCIA </v>
      </c>
      <c r="E26" s="14" t="str">
        <f>'[1]CHEQUE-TRANSF MAYO'!M25</f>
        <v>TRANSFERENCIA  TRAMO FIJO CORRESPONDIENTE AL MES ABRIL 2024</v>
      </c>
      <c r="F26" s="16">
        <f>'[1]CHEQUE-TRANSF MAYO'!F25</f>
        <v>12627130.01</v>
      </c>
      <c r="G26" s="17">
        <f>'[1]CHEQUE-TRANSF MAYO'!L25</f>
        <v>0</v>
      </c>
      <c r="H26" s="18">
        <f>+H25+F26-G26</f>
        <v>61611354.600000001</v>
      </c>
    </row>
    <row r="27" spans="1:8" s="11" customFormat="1" ht="120" x14ac:dyDescent="0.2">
      <c r="A27" s="12"/>
      <c r="B27" s="13">
        <f>+'[1]CHEQUE-TRANSF MAYO'!E26</f>
        <v>45426</v>
      </c>
      <c r="C27" s="14" t="str">
        <f>+'[1]CHEQUE-TRANSF MAYO'!D26</f>
        <v>35248429527</v>
      </c>
      <c r="D27" s="15" t="str">
        <f>'[1]CHEQUE-TRANSF MAYO'!C26</f>
        <v>VIOLA REYES COMERCIAL</v>
      </c>
      <c r="E27" s="14" t="str">
        <f>'[1]CHEQUE-TRANSF MAYO'!M26</f>
        <v xml:space="preserve">PAGO FACTURAS NO. B1500000663, B1500000657,B1500000655,B1500000659,B1500000664, Y B1500000665, MATERIALES DE INFRAESTRUCTURA PARA USO EN LA OFICINA REGIONAL DE SALUD EL VALLE, VERJA PERIMETRAL CPN YABONICO, CPN POTROSO, VER ANEXO. </v>
      </c>
      <c r="F27" s="16">
        <f>'[1]CHEQUE-TRANSF MAYO'!F26</f>
        <v>0</v>
      </c>
      <c r="G27" s="17">
        <f>'[1]CHEQUE-TRANSF MAYO'!L26</f>
        <v>280041.48000000004</v>
      </c>
      <c r="H27" s="18">
        <f>+H26+F27-G27</f>
        <v>61331313.120000005</v>
      </c>
    </row>
    <row r="28" spans="1:8" s="11" customFormat="1" ht="75" x14ac:dyDescent="0.2">
      <c r="A28" s="12"/>
      <c r="B28" s="13">
        <f>+'[1]CHEQUE-TRANSF MAYO'!E27</f>
        <v>45426</v>
      </c>
      <c r="C28" s="14" t="str">
        <f>+'[1]CHEQUE-TRANSF MAYO'!D27</f>
        <v>35248508792</v>
      </c>
      <c r="D28" s="15" t="str">
        <f>'[1]CHEQUE-TRANSF MAYO'!C27</f>
        <v>MARIA NIEVE ALVAREZ REVILLA</v>
      </c>
      <c r="E28" s="14" t="str">
        <f>'[1]CHEQUE-TRANSF MAYO'!M27</f>
        <v>PAGO FACTURA NO. B1500000386, SUMINISTRO MATERIALES GASTABLE DE OFICINA PARA USO EN EL SERVICIO REGIONAL Y SUS DEPENDENCIA VER ANEXO.</v>
      </c>
      <c r="F28" s="16">
        <f>'[1]CHEQUE-TRANSF MAYO'!F27</f>
        <v>0</v>
      </c>
      <c r="G28" s="17">
        <f>'[1]CHEQUE-TRANSF MAYO'!L27</f>
        <v>120549.35</v>
      </c>
      <c r="H28" s="18">
        <f t="shared" si="0"/>
        <v>61210763.770000003</v>
      </c>
    </row>
    <row r="29" spans="1:8" s="11" customFormat="1" ht="60" x14ac:dyDescent="0.2">
      <c r="A29" s="12"/>
      <c r="B29" s="13">
        <f>+'[1]CHEQUE-TRANSF MAYO'!E28</f>
        <v>45426</v>
      </c>
      <c r="C29" s="14" t="str">
        <f>+'[1]CHEQUE-TRANSF MAYO'!D28</f>
        <v>35248557713</v>
      </c>
      <c r="D29" s="15" t="str">
        <f>'[1]CHEQUE-TRANSF MAYO'!C28</f>
        <v>BIONUCLEAR SA</v>
      </c>
      <c r="E29" s="14" t="str">
        <f>'[1]CHEQUE-TRANSF MAYO'!M28</f>
        <v>PAGO FACTURA NO. B1500039440, MANTENIMIENTO EQUIPOS DEL CENTRO DIGANOSTICO AZUA VER ANEXO.</v>
      </c>
      <c r="F29" s="16">
        <f>'[1]CHEQUE-TRANSF MAYO'!F28</f>
        <v>0</v>
      </c>
      <c r="G29" s="17">
        <f>'[1]CHEQUE-TRANSF MAYO'!L28</f>
        <v>50938.14</v>
      </c>
      <c r="H29" s="18">
        <f t="shared" si="0"/>
        <v>61159825.630000003</v>
      </c>
    </row>
    <row r="30" spans="1:8" s="11" customFormat="1" ht="90" x14ac:dyDescent="0.2">
      <c r="A30" s="12"/>
      <c r="B30" s="13">
        <f>+'[1]CHEQUE-TRANSF MAYO'!E29</f>
        <v>45426</v>
      </c>
      <c r="C30" s="14" t="str">
        <f>+'[1]CHEQUE-TRANSF MAYO'!D29</f>
        <v>35248577904</v>
      </c>
      <c r="D30" s="15" t="str">
        <f>'[1]CHEQUE-TRANSF MAYO'!C29</f>
        <v>RAMON ANTONIO LIMIER SUERO</v>
      </c>
      <c r="E30" s="14" t="str">
        <f>'[1]CHEQUE-TRANSF MAYO'!M29</f>
        <v>PAGO POR SERVIVIO PRESTADO COMO ELECTRICISTA AUTOMOTRIZ PARA LA LIMPIEZA CAJA DE VALVULA DE TRANSMISION Y DRENAMIENTO EN LA OFICINA REGIONAL 24/4/2024 HASTA EL 10/5/2024.</v>
      </c>
      <c r="F30" s="16">
        <f>'[1]CHEQUE-TRANSF MAYO'!F29</f>
        <v>0</v>
      </c>
      <c r="G30" s="17">
        <f>'[1]CHEQUE-TRANSF MAYO'!L29</f>
        <v>10780</v>
      </c>
      <c r="H30" s="18">
        <f>+H29+F30-G30</f>
        <v>61149045.630000003</v>
      </c>
    </row>
    <row r="31" spans="1:8" s="11" customFormat="1" ht="75" x14ac:dyDescent="0.2">
      <c r="A31" s="12"/>
      <c r="B31" s="13">
        <f>+'[1]CHEQUE-TRANSF MAYO'!E30</f>
        <v>45426</v>
      </c>
      <c r="C31" s="14" t="str">
        <f>+'[1]CHEQUE-TRANSF MAYO'!D30</f>
        <v>35248611752</v>
      </c>
      <c r="D31" s="15" t="str">
        <f>'[1]CHEQUE-TRANSF MAYO'!C30</f>
        <v>AUTO REPUESTOS PADILLA, S.R.L</v>
      </c>
      <c r="E31" s="14" t="str">
        <f>'[1]CHEQUE-TRANSF MAYO'!M30</f>
        <v>PAGO FACTURA NO. B1500005864, REPUESTO PARA USO EN LA CAMIONETAISUZU BLANCA P EL05515 DEL SERVICIO REGIONAL DE SALUD EL VALLE VER ANEXO.</v>
      </c>
      <c r="F31" s="16">
        <f>'[1]CHEQUE-TRANSF MAYO'!F30</f>
        <v>0</v>
      </c>
      <c r="G31" s="17">
        <f>'[1]CHEQUE-TRANSF MAYO'!L30</f>
        <v>21080</v>
      </c>
      <c r="H31" s="18">
        <f t="shared" si="0"/>
        <v>61127965.630000003</v>
      </c>
    </row>
    <row r="32" spans="1:8" s="11" customFormat="1" ht="90" x14ac:dyDescent="0.2">
      <c r="A32" s="12"/>
      <c r="B32" s="13">
        <f>+'[1]CHEQUE-TRANSF MAYO'!E31</f>
        <v>45426</v>
      </c>
      <c r="C32" s="14" t="str">
        <f>+'[1]CHEQUE-TRANSF MAYO'!D31</f>
        <v>35248643553</v>
      </c>
      <c r="D32" s="15" t="str">
        <f>'[1]CHEQUE-TRANSF MAYO'!C31</f>
        <v>ARIEL REYES MATEO</v>
      </c>
      <c r="E32" s="14" t="str">
        <f>'[1]CHEQUE-TRANSF MAYO'!M31</f>
        <v>PAGO POR SERVICIO PRESTADO COMO CHOFER  DE DIVISION DE ABASTECIMIENTOS DE MEDICAMENTOS DEL SERVICIO REGIONAL DE SALUD EL VALLE 01/03/2024 HASTA 3/4/2024.</v>
      </c>
      <c r="F32" s="16">
        <f>'[1]CHEQUE-TRANSF MAYO'!F31</f>
        <v>0</v>
      </c>
      <c r="G32" s="17">
        <f>'[1]CHEQUE-TRANSF MAYO'!L31</f>
        <v>12600</v>
      </c>
      <c r="H32" s="18">
        <f t="shared" si="0"/>
        <v>61115365.630000003</v>
      </c>
    </row>
    <row r="33" spans="1:8" s="11" customFormat="1" ht="60" x14ac:dyDescent="0.2">
      <c r="A33" s="12"/>
      <c r="B33" s="13">
        <f>+'[1]CHEQUE-TRANSF MAYO'!E32</f>
        <v>45426</v>
      </c>
      <c r="C33" s="14" t="str">
        <f>+'[1]CHEQUE-TRANSF MAYO'!D32</f>
        <v>35248680048</v>
      </c>
      <c r="D33" s="15" t="str">
        <f>'[1]CHEQUE-TRANSF MAYO'!C32</f>
        <v>HOMOTEST. S.R.L.</v>
      </c>
      <c r="E33" s="14" t="str">
        <f>'[1]CHEQUE-TRANSF MAYO'!M32</f>
        <v>ADQUISICION DE COAGULOMETROS PARA LOS CENTROS DIAGNOSTICOS AZUA, SAN JUAN Y LAS MATAS, VER ANEXO.</v>
      </c>
      <c r="F33" s="16">
        <f>'[1]CHEQUE-TRANSF MAYO'!F32</f>
        <v>0</v>
      </c>
      <c r="G33" s="17">
        <f>'[1]CHEQUE-TRANSF MAYO'!L32</f>
        <v>201780</v>
      </c>
      <c r="H33" s="18">
        <f t="shared" si="0"/>
        <v>60913585.630000003</v>
      </c>
    </row>
    <row r="34" spans="1:8" s="11" customFormat="1" ht="120" x14ac:dyDescent="0.2">
      <c r="A34" s="12"/>
      <c r="B34" s="13">
        <f>+'[1]CHEQUE-TRANSF MAYO'!E33</f>
        <v>45426</v>
      </c>
      <c r="C34" s="14" t="str">
        <f>+'[1]CHEQUE-TRANSF MAYO'!D33</f>
        <v>35251349515</v>
      </c>
      <c r="D34" s="15" t="str">
        <f>'[1]CHEQUE-TRANSF MAYO'!C33</f>
        <v>PEDRO ALEXI MIRANDA HERRERA</v>
      </c>
      <c r="E34" s="14" t="str">
        <f>'[1]CHEQUE-TRANSF MAYO'!M33</f>
        <v>PAGO POR SERVIVIO PRESTADO COMO ELECTRICISTA AUTOMOTRIZ PARA MANTENIMIENTO A DIFERENTE VEHICULOS NISSAN PLACA EL05242, MAZDA BLANCA BT-50 SIN PLACA Y MOTOCICLETA DEL CERCADO SIN PLACA DESDE EL 10/2/2024 HASTA 8/5/2024..</v>
      </c>
      <c r="F34" s="16">
        <f>'[1]CHEQUE-TRANSF MAYO'!F33</f>
        <v>0</v>
      </c>
      <c r="G34" s="17">
        <f>'[1]CHEQUE-TRANSF MAYO'!L33</f>
        <v>24235.4</v>
      </c>
      <c r="H34" s="18">
        <f t="shared" si="0"/>
        <v>60889350.230000004</v>
      </c>
    </row>
    <row r="35" spans="1:8" s="11" customFormat="1" ht="60" x14ac:dyDescent="0.2">
      <c r="A35" s="12"/>
      <c r="B35" s="13">
        <f>+'[1]CHEQUE-TRANSF MAYO'!E34</f>
        <v>45428</v>
      </c>
      <c r="C35" s="14" t="str">
        <f>+'[1]CHEQUE-TRANSF MAYO'!D34</f>
        <v>35281643390</v>
      </c>
      <c r="D35" s="15" t="str">
        <f>'[1]CHEQUE-TRANSF MAYO'!C34</f>
        <v>JUAN FRANCISCO LACHAPELLE</v>
      </c>
      <c r="E35" s="14" t="str">
        <f>'[1]CHEQUE-TRANSF MAYO'!M34</f>
        <v>PAGO ALQUILER DONDE FUNCIONA LA GERENCIA DE AREA II SAN JUAN DE LA MAGUANA CORRESPONDIENTE A LOS MESES MARZO Y ABRIL 2024.</v>
      </c>
      <c r="F35" s="16">
        <f>'[1]CHEQUE-TRANSF MAYO'!F34</f>
        <v>0</v>
      </c>
      <c r="G35" s="17">
        <f>'[1]CHEQUE-TRANSF MAYO'!L34</f>
        <v>90000</v>
      </c>
      <c r="H35" s="18">
        <f t="shared" si="0"/>
        <v>60799350.230000004</v>
      </c>
    </row>
    <row r="36" spans="1:8" s="11" customFormat="1" ht="135" x14ac:dyDescent="0.2">
      <c r="A36" s="12"/>
      <c r="B36" s="13">
        <f>+'[1]CHEQUE-TRANSF MAYO'!E35</f>
        <v>45428</v>
      </c>
      <c r="C36" s="14" t="str">
        <f>+'[1]CHEQUE-TRANSF MAYO'!D35</f>
        <v>35181727113</v>
      </c>
      <c r="D36" s="15" t="str">
        <f>'[1]CHEQUE-TRANSF MAYO'!C35</f>
        <v>EYSEM MULTISERVICES, SRL</v>
      </c>
      <c r="E36" s="14" t="str">
        <f>'[1]CHEQUE-TRANSF MAYO'!M35</f>
        <v>PAGO FACTURAS NO. B1500000393,B1500000391, B1500000394, Y B1500000392, CHEQUEO Y REPARACION DE AIRE ACONDICIONADO CENTRO DIAGNOSTICO AZUA, SAN JUAN ,CPN COLONIA EL PRADO, COLONIA Y REPARACION DE NEVERA EJECUTIVA SRS EL VALLE.</v>
      </c>
      <c r="F36" s="16">
        <f>'[1]CHEQUE-TRANSF MAYO'!F35</f>
        <v>0</v>
      </c>
      <c r="G36" s="17">
        <f>'[1]CHEQUE-TRANSF MAYO'!L35</f>
        <v>83620</v>
      </c>
      <c r="H36" s="18">
        <f t="shared" si="0"/>
        <v>60715730.230000004</v>
      </c>
    </row>
    <row r="37" spans="1:8" s="11" customFormat="1" ht="75" x14ac:dyDescent="0.2">
      <c r="A37" s="12"/>
      <c r="B37" s="13">
        <f>+'[1]CHEQUE-TRANSF MAYO'!E36</f>
        <v>45428</v>
      </c>
      <c r="C37" s="14" t="str">
        <f>+'[1]CHEQUE-TRANSF MAYO'!D36</f>
        <v>35283102572</v>
      </c>
      <c r="D37" s="15" t="str">
        <f>'[1]CHEQUE-TRANSF MAYO'!C36</f>
        <v>MDIEQUIPOS SRL</v>
      </c>
      <c r="E37" s="14" t="str">
        <f>'[1]CHEQUE-TRANSF MAYO'!M36</f>
        <v>ADQUISICION DE TENS DIGITALES, ULTASONIDOS Y PESA PARA TERAPIA FISICA, USO EN LAS UNIDADES DE FISIOTERAPIA DEL CENTRO REGIONAL DE SALUD EL VALLE.</v>
      </c>
      <c r="F37" s="16">
        <f>'[1]CHEQUE-TRANSF MAYO'!F36</f>
        <v>0</v>
      </c>
      <c r="G37" s="17">
        <f>'[1]CHEQUE-TRANSF MAYO'!L36</f>
        <v>397805.03</v>
      </c>
      <c r="H37" s="18">
        <f>+H36+F37-G37</f>
        <v>60317925.200000003</v>
      </c>
    </row>
    <row r="38" spans="1:8" s="11" customFormat="1" ht="75" x14ac:dyDescent="0.2">
      <c r="A38" s="12"/>
      <c r="B38" s="13">
        <f>+'[1]CHEQUE-TRANSF MAYO'!E37</f>
        <v>45428</v>
      </c>
      <c r="C38" s="14" t="str">
        <f>+'[1]CHEQUE-TRANSF MAYO'!D37</f>
        <v>35283165831</v>
      </c>
      <c r="D38" s="15" t="str">
        <f>'[1]CHEQUE-TRANSF MAYO'!C37</f>
        <v>AUTOASESORES GALERIA SRL</v>
      </c>
      <c r="E38" s="14" t="str">
        <f>'[1]CHEQUE-TRANSF MAYO'!M37</f>
        <v>PAGO DE EVALUCION Y DIAGNOSTICO POR FALLO INTERNO DE TRANSMISION EN GUAGUA CHEVROLET COLORADO BLANCA PLACA . L397136 DEL AREA DE TRANSPORTACION SRS EL VALLE.</v>
      </c>
      <c r="F38" s="16">
        <f>'[1]CHEQUE-TRANSF MAYO'!F37</f>
        <v>0</v>
      </c>
      <c r="G38" s="17">
        <f>'[1]CHEQUE-TRANSF MAYO'!L37</f>
        <v>3390</v>
      </c>
      <c r="H38" s="18">
        <f t="shared" si="0"/>
        <v>60314535.200000003</v>
      </c>
    </row>
    <row r="39" spans="1:8" s="11" customFormat="1" ht="120" x14ac:dyDescent="0.2">
      <c r="A39" s="12"/>
      <c r="B39" s="13">
        <f>+'[1]CHEQUE-TRANSF MAYO'!E38</f>
        <v>45429</v>
      </c>
      <c r="C39" s="14" t="str">
        <f>+'[1]CHEQUE-TRANSF MAYO'!D38</f>
        <v>35297909925</v>
      </c>
      <c r="D39" s="15" t="str">
        <f>'[1]CHEQUE-TRANSF MAYO'!C38</f>
        <v>DANILO MESA  RODRIGUEZ</v>
      </c>
      <c r="E39" s="14" t="str">
        <f>'[1]CHEQUE-TRANSF MAYO'!M38</f>
        <v>PAGO POR SERVICIO PRESTADO COMO MECANICO ELECTRICISTA EN ARREGLOS, DE GENERACION DE GUAGUA NISSAN PLACA EL05231, ENSENDIDO Y PIEZA AL MINIBUS PLACA EL-05527 Y AREGLO DE LUCES DELANTERAS Y TRACERA DE LA AMBULANCIA  MES ABRIL VER ANEXO.</v>
      </c>
      <c r="F39" s="16">
        <f>'[1]CHEQUE-TRANSF MAYO'!F38</f>
        <v>0</v>
      </c>
      <c r="G39" s="17">
        <f>'[1]CHEQUE-TRANSF MAYO'!L38</f>
        <v>6174</v>
      </c>
      <c r="H39" s="18">
        <f t="shared" si="0"/>
        <v>60308361.200000003</v>
      </c>
    </row>
    <row r="40" spans="1:8" s="11" customFormat="1" ht="75" x14ac:dyDescent="0.2">
      <c r="A40" s="12"/>
      <c r="B40" s="13">
        <f>+'[1]CHEQUE-TRANSF MAYO'!E39</f>
        <v>45429</v>
      </c>
      <c r="C40" s="14" t="str">
        <f>+'[1]CHEQUE-TRANSF MAYO'!D39</f>
        <v>35297950141</v>
      </c>
      <c r="D40" s="15" t="str">
        <f>'[1]CHEQUE-TRANSF MAYO'!C39</f>
        <v xml:space="preserve">RAFAEL ANTONIO DE LA ROSA </v>
      </c>
      <c r="E40" s="14" t="str">
        <f>'[1]CHEQUE-TRANSF MAYO'!M39</f>
        <v>PAGO POR REPARACION DE MOTOCICLETA ZONA 9, MOTOR TB,OTOR ZONA 10 Y MOTOR ZONA 12 DURANTE EL MES DE ABRIL2024 , VER ANEXO.</v>
      </c>
      <c r="F40" s="16">
        <f>'[1]CHEQUE-TRANSF MAYO'!F39</f>
        <v>0</v>
      </c>
      <c r="G40" s="17">
        <f>'[1]CHEQUE-TRANSF MAYO'!L39</f>
        <v>10780</v>
      </c>
      <c r="H40" s="18">
        <f t="shared" si="0"/>
        <v>60297581.200000003</v>
      </c>
    </row>
    <row r="41" spans="1:8" s="11" customFormat="1" ht="75" x14ac:dyDescent="0.2">
      <c r="A41" s="12"/>
      <c r="B41" s="13">
        <f>+'[1]CHEQUE-TRANSF MAYO'!E40</f>
        <v>45429</v>
      </c>
      <c r="C41" s="14" t="str">
        <f>+'[1]CHEQUE-TRANSF MAYO'!D40</f>
        <v>3529805269</v>
      </c>
      <c r="D41" s="15" t="str">
        <f>'[1]CHEQUE-TRANSF MAYO'!C40</f>
        <v>ISIDRO SOSA RAMON</v>
      </c>
      <c r="E41" s="14" t="str">
        <f>'[1]CHEQUE-TRANSF MAYO'!M40</f>
        <v>PAGO ALQUILER DONDE FUCIOA  EL ALMACEN II SAN JUAN DE LA MAGUANA CORRESPONDIENTE A LOS MESES DICIEMBRE 2023 HASTA ABRIL 2024</v>
      </c>
      <c r="F41" s="16">
        <f>'[1]CHEQUE-TRANSF MAYO'!F40</f>
        <v>0</v>
      </c>
      <c r="G41" s="17">
        <f>'[1]CHEQUE-TRANSF MAYO'!L40</f>
        <v>810000</v>
      </c>
      <c r="H41" s="18">
        <f>+H40+F41-G41</f>
        <v>59487581.200000003</v>
      </c>
    </row>
    <row r="42" spans="1:8" s="11" customFormat="1" ht="90" x14ac:dyDescent="0.2">
      <c r="A42" s="12"/>
      <c r="B42" s="13">
        <f>+'[1]CHEQUE-TRANSF MAYO'!E41</f>
        <v>45429</v>
      </c>
      <c r="C42" s="14">
        <f>+'[1]CHEQUE-TRANSF MAYO'!D41</f>
        <v>35298139309</v>
      </c>
      <c r="D42" s="15" t="str">
        <f>'[1]CHEQUE-TRANSF MAYO'!C41</f>
        <v>COMPLEJO ECOTURISTICO VALLE VIEW, SRL</v>
      </c>
      <c r="E42" s="14" t="str">
        <f>'[1]CHEQUE-TRANSF MAYO'!M41</f>
        <v>PAGO FACTURA NO.B1500003226, DESAYUNO, COMIDA Y CENA PARA REUNION MESA DE TRABAJO Y ELABORACION DEL PLAN OPERATIVO ANNUAL 2024 DE LA OFICINA REGIONAL VER ANEXO.</v>
      </c>
      <c r="F42" s="16">
        <f>'[1]CHEQUE-TRANSF MAYO'!F41</f>
        <v>0</v>
      </c>
      <c r="G42" s="17">
        <f>'[1]CHEQUE-TRANSF MAYO'!L41</f>
        <v>41650</v>
      </c>
      <c r="H42" s="18">
        <f t="shared" si="0"/>
        <v>59445931.200000003</v>
      </c>
    </row>
    <row r="43" spans="1:8" s="11" customFormat="1" ht="45" x14ac:dyDescent="0.2">
      <c r="A43" s="12"/>
      <c r="B43" s="13">
        <f>+'[1]CHEQUE-TRANSF MAYO'!E42</f>
        <v>45433</v>
      </c>
      <c r="C43" s="14" t="str">
        <f>+'[1]CHEQUE-TRANSF MAYO'!D42</f>
        <v>35361899739</v>
      </c>
      <c r="D43" s="15" t="str">
        <f>'[1]CHEQUE-TRANSF MAYO'!C42</f>
        <v>COMPLEJO ECOTURISTICO VALLE VIEW, SRL</v>
      </c>
      <c r="E43" s="14" t="str">
        <f>'[1]CHEQUE-TRANSF MAYO'!M42</f>
        <v>PAGO FACTURANO. B1500000465 CELEBRACION dia DE LA ENFERMERA DIA 10 DE MAYO 2024 VER ANEXO.</v>
      </c>
      <c r="F43" s="16">
        <f>'[1]CHEQUE-TRANSF MAYO'!F42</f>
        <v>0</v>
      </c>
      <c r="G43" s="17">
        <f>'[1]CHEQUE-TRANSF MAYO'!L42</f>
        <v>22600</v>
      </c>
      <c r="H43" s="18">
        <f t="shared" si="0"/>
        <v>59423331.200000003</v>
      </c>
    </row>
    <row r="44" spans="1:8" s="11" customFormat="1" ht="75" x14ac:dyDescent="0.2">
      <c r="A44" s="12"/>
      <c r="B44" s="13">
        <f>+'[1]CHEQUE-TRANSF MAYO'!E43</f>
        <v>45433</v>
      </c>
      <c r="C44" s="14" t="str">
        <f>+'[1]CHEQUE-TRANSF MAYO'!D43</f>
        <v>35361829678</v>
      </c>
      <c r="D44" s="15" t="str">
        <f>'[1]CHEQUE-TRANSF MAYO'!C43</f>
        <v>VAICORPORATION, SRL</v>
      </c>
      <c r="E44" s="14" t="str">
        <f>'[1]CHEQUE-TRANSF MAYO'!M43</f>
        <v>PAGO FACTURA NO. B1500000075, INVERSORES PARA USO ENLAS GERENCIAS I AZUA, SAN JUAN II, Y III ELIAS PIÑA DEL SERVICIO REGIONAL DE SALUD EL VALLE , VER ANEXO.</v>
      </c>
      <c r="F44" s="16">
        <f>'[1]CHEQUE-TRANSF MAYO'!F43</f>
        <v>0</v>
      </c>
      <c r="G44" s="17">
        <f>'[1]CHEQUE-TRANSF MAYO'!L43</f>
        <v>1271250</v>
      </c>
      <c r="H44" s="18">
        <f t="shared" si="0"/>
        <v>58152081.200000003</v>
      </c>
    </row>
    <row r="45" spans="1:8" s="11" customFormat="1" ht="75" x14ac:dyDescent="0.2">
      <c r="A45" s="12"/>
      <c r="B45" s="13">
        <f>+'[1]CHEQUE-TRANSF MAYO'!E44</f>
        <v>45433</v>
      </c>
      <c r="C45" s="14" t="str">
        <f>+'[1]CHEQUE-TRANSF MAYO'!D44</f>
        <v>35363983022</v>
      </c>
      <c r="D45" s="15" t="str">
        <f>'[1]CHEQUE-TRANSF MAYO'!C44</f>
        <v>FAUSTO LOPEZ RAMIREZ</v>
      </c>
      <c r="E45" s="14" t="str">
        <f>'[1]CHEQUE-TRANSF MAYO'!M44</f>
        <v>PAGO POR SERVICIO PRESTADOS COMO MECANICO POR 3 MESES PARA REPARACION Y MANTENIMIENTO DE VEHICULO DEL SERVICIO REGIONAL DE SALUD EL VALLE.</v>
      </c>
      <c r="F45" s="16">
        <f>'[1]CHEQUE-TRANSF MAYO'!F44</f>
        <v>0</v>
      </c>
      <c r="G45" s="17">
        <f>'[1]CHEQUE-TRANSF MAYO'!L44</f>
        <v>8624</v>
      </c>
      <c r="H45" s="18">
        <f t="shared" si="0"/>
        <v>58143457.200000003</v>
      </c>
    </row>
    <row r="46" spans="1:8" s="11" customFormat="1" ht="135" x14ac:dyDescent="0.2">
      <c r="A46" s="12"/>
      <c r="B46" s="13">
        <f>+'[1]CHEQUE-TRANSF MAYO'!E45</f>
        <v>45433</v>
      </c>
      <c r="C46" s="14" t="str">
        <f>+'[1]CHEQUE-TRANSF MAYO'!D45</f>
        <v>35364164446</v>
      </c>
      <c r="D46" s="15" t="str">
        <f>'[1]CHEQUE-TRANSF MAYO'!C45</f>
        <v>CENTRO ELECTRO VICTOR</v>
      </c>
      <c r="E46" s="14" t="str">
        <f>'[1]CHEQUE-TRANSF MAYO'!M45</f>
        <v>PAGO FACTURAS NO. B1500002071, B1500002073, Y B1500002074, COMPRA DE ACEITE, LUBRICANTES Y ACESORIOS  PARA  VEHICULOS, Y REPUESTOS PARA MANTENIMIENTO DE GUAGUA TOYOTAN HILUX BLANCA PLACA PEL05510, GUAGUA TOYOTA HILUX GRIS PLACA EL05513 VER ANEXO.</v>
      </c>
      <c r="F46" s="16">
        <f>'[1]CHEQUE-TRANSF MAYO'!F45</f>
        <v>0</v>
      </c>
      <c r="G46" s="17">
        <f>'[1]CHEQUE-TRANSF MAYO'!L45</f>
        <v>107958.05</v>
      </c>
      <c r="H46" s="18">
        <f t="shared" si="0"/>
        <v>58035499.150000006</v>
      </c>
    </row>
    <row r="47" spans="1:8" s="11" customFormat="1" ht="75" x14ac:dyDescent="0.2">
      <c r="A47" s="12"/>
      <c r="B47" s="13">
        <f>+'[1]CHEQUE-TRANSF MAYO'!E46</f>
        <v>45434</v>
      </c>
      <c r="C47" s="14" t="str">
        <f>+'[1]CHEQUE-TRANSF MAYO'!D46</f>
        <v>35378572670</v>
      </c>
      <c r="D47" s="15" t="str">
        <f>'[1]CHEQUE-TRANSF MAYO'!C46</f>
        <v>CRITIACAL POWER</v>
      </c>
      <c r="E47" s="14" t="str">
        <f>'[1]CHEQUE-TRANSF MAYO'!M46</f>
        <v>PAGO FACTURA NO. B1500000619, MANTENIMIENTO DE EQUIPOS DE UPS FORZA. UPS APC EN EL CENTRO DE DIAGNOSTICO LAS MATAS DE FARFAN, VER ANEXO</v>
      </c>
      <c r="F47" s="16">
        <f>'[1]CHEQUE-TRANSF MAYO'!F46</f>
        <v>0</v>
      </c>
      <c r="G47" s="17">
        <f>'[1]CHEQUE-TRANSF MAYO'!L46</f>
        <v>24727.56</v>
      </c>
      <c r="H47" s="18">
        <f t="shared" si="0"/>
        <v>58010771.590000004</v>
      </c>
    </row>
    <row r="48" spans="1:8" s="11" customFormat="1" ht="120" x14ac:dyDescent="0.2">
      <c r="A48" s="12"/>
      <c r="B48" s="13">
        <f>+'[1]CHEQUE-TRANSF MAYO'!E47</f>
        <v>45434</v>
      </c>
      <c r="C48" s="14" t="str">
        <f>+'[1]CHEQUE-TRANSF MAYO'!D47</f>
        <v>35381615057</v>
      </c>
      <c r="D48" s="15" t="str">
        <f>'[1]CHEQUE-TRANSF MAYO'!C47</f>
        <v>PINMAPLUS, SRL</v>
      </c>
      <c r="E48" s="14" t="str">
        <f>'[1]CHEQUE-TRANSF MAYO'!M47</f>
        <v>PAGO FACTURA NO. B1500000195,SEGUNDO ABONO DE U N 20% CORRESPONDIENTE A LA PRIMERACUBICACION PROCESO NOSREV-CCCCP-2024-000I PARA EL ROMOZAMIENTO DE VARIOS DE CENTROS DE ATENCION PRIMARIA Y CENTRO DE DIAGNOSTICO SAN JUAN</v>
      </c>
      <c r="F48" s="16">
        <f>'[1]CHEQUE-TRANSF MAYO'!F47</f>
        <v>0</v>
      </c>
      <c r="G48" s="17">
        <f>'[1]CHEQUE-TRANSF MAYO'!L47</f>
        <v>1044860.2399999999</v>
      </c>
      <c r="H48" s="18">
        <f t="shared" si="0"/>
        <v>56965911.350000001</v>
      </c>
    </row>
    <row r="49" spans="1:8" s="11" customFormat="1" ht="120" x14ac:dyDescent="0.2">
      <c r="A49" s="12"/>
      <c r="B49" s="13">
        <f>+'[1]CHEQUE-TRANSF MAYO'!E48</f>
        <v>45435</v>
      </c>
      <c r="C49" s="14" t="str">
        <f>+'[1]CHEQUE-TRANSF MAYO'!D48</f>
        <v>35395634754</v>
      </c>
      <c r="D49" s="15" t="str">
        <f>'[1]CHEQUE-TRANSF MAYO'!C48</f>
        <v>EMPRESAS MILANESE SRL</v>
      </c>
      <c r="E49" s="14" t="str">
        <f>'[1]CHEQUE-TRANSF MAYO'!M48</f>
        <v>PAGO DFACTURA  NO. B1500011504, COMPRA DE AGUA, PARA CONSUMO EN LA GERENCIA DE AREA II, CENTRO DE DIAGNOSTICO SAN JUAN ALMACEN DE MEDICAMENTOS Y OFICINA REGIONAL DE SALUD CORRESPONDIENTE AL MES DE ABRIL 2024.</v>
      </c>
      <c r="F49" s="16">
        <f>'[1]CHEQUE-TRANSF MAYO'!F48</f>
        <v>0</v>
      </c>
      <c r="G49" s="17">
        <f>'[1]CHEQUE-TRANSF MAYO'!L48</f>
        <v>7452.75</v>
      </c>
      <c r="H49" s="18">
        <f t="shared" si="0"/>
        <v>56958458.600000001</v>
      </c>
    </row>
    <row r="50" spans="1:8" s="11" customFormat="1" ht="60" x14ac:dyDescent="0.2">
      <c r="A50" s="12"/>
      <c r="B50" s="13">
        <f>+'[1]CHEQUE-TRANSF MAYO'!E49</f>
        <v>45435</v>
      </c>
      <c r="C50" s="14" t="str">
        <f>+'[1]CHEQUE-TRANSF MAYO'!D49</f>
        <v>35395763381</v>
      </c>
      <c r="D50" s="15" t="str">
        <f>'[1]CHEQUE-TRANSF MAYO'!C49</f>
        <v>LIRIANO NUEZ COMERCIAL, SRL</v>
      </c>
      <c r="E50" s="14" t="str">
        <f>'[1]CHEQUE-TRANSF MAYO'!M49</f>
        <v>B1500005641, INSUMOS PARA LOS CENTROS DE DIAGNOSTICOS SAN JUAN, AZUA LAS MATAS DE FARFAN VER ANEXO.</v>
      </c>
      <c r="F50" s="16">
        <f>'[1]CHEQUE-TRANSF MAYO'!F49</f>
        <v>0</v>
      </c>
      <c r="G50" s="17">
        <f>'[1]CHEQUE-TRANSF MAYO'!L49</f>
        <v>70421.600000000006</v>
      </c>
      <c r="H50" s="18">
        <f t="shared" si="0"/>
        <v>56888037</v>
      </c>
    </row>
    <row r="51" spans="1:8" s="11" customFormat="1" ht="120" x14ac:dyDescent="0.2">
      <c r="A51" s="12"/>
      <c r="B51" s="13">
        <f>+'[1]CHEQUE-TRANSF MAYO'!E50</f>
        <v>45435</v>
      </c>
      <c r="C51" s="14" t="str">
        <f>+'[1]CHEQUE-TRANSF MAYO'!D50</f>
        <v>35395781477</v>
      </c>
      <c r="D51" s="15" t="str">
        <f>'[1]CHEQUE-TRANSF MAYO'!C50</f>
        <v xml:space="preserve">ALTICE DOMINICANA </v>
      </c>
      <c r="E51" s="14" t="str">
        <f>'[1]CHEQUE-TRANSF MAYO'!M50</f>
        <v>PAGO FACTURA E450000004420,SERVICIO DE INTERNET MOVIL PARA LAS DIFERENTES UNIDADES DE ATENCION PRIMARIA  DEL SERVICIO REGIONAL DE SALUD EL VALLE CORRESPONDIENTE  AL MES DE MAYO 2024</v>
      </c>
      <c r="F51" s="16">
        <f>'[1]CHEQUE-TRANSF MAYO'!F50</f>
        <v>0</v>
      </c>
      <c r="G51" s="17">
        <f>'[1]CHEQUE-TRANSF MAYO'!L50</f>
        <v>182512.85</v>
      </c>
      <c r="H51" s="18">
        <f t="shared" si="0"/>
        <v>56705524.149999999</v>
      </c>
    </row>
    <row r="52" spans="1:8" s="11" customFormat="1" ht="75" x14ac:dyDescent="0.2">
      <c r="A52" s="12"/>
      <c r="B52" s="13">
        <f>+'[1]CHEQUE-TRANSF MAYO'!E51</f>
        <v>45436</v>
      </c>
      <c r="C52" s="14">
        <f>+'[1]CHEQUE-TRANSF MAYO'!D51</f>
        <v>0</v>
      </c>
      <c r="D52" s="15" t="str">
        <f>'[1]CHEQUE-TRANSF MAYO'!C51</f>
        <v xml:space="preserve">NOMINA ELECTRONICA </v>
      </c>
      <c r="E52" s="14" t="str">
        <f>'[1]CHEQUE-TRANSF MAYO'!M51</f>
        <v>PAGO DE NOMINA INTERNA A COLABORADORES DEL SERVICIO REGIONAL DE SALUD CORRESPONDIENTE AL MES DE MAYO 2024.</v>
      </c>
      <c r="F52" s="16">
        <f>'[1]CHEQUE-TRANSF MAYO'!F51</f>
        <v>0</v>
      </c>
      <c r="G52" s="17">
        <f>'[1]CHEQUE-TRANSF MAYO'!L51</f>
        <v>1875419.2</v>
      </c>
      <c r="H52" s="18">
        <f t="shared" si="0"/>
        <v>54830104.949999996</v>
      </c>
    </row>
    <row r="53" spans="1:8" s="11" customFormat="1" ht="45" x14ac:dyDescent="0.2">
      <c r="A53" s="12"/>
      <c r="B53" s="13">
        <f>+'[1]CHEQUE-TRANSF MAYO'!E52</f>
        <v>45436</v>
      </c>
      <c r="C53" s="14" t="str">
        <f>+'[1]CHEQUE-TRANSF MAYO'!D52</f>
        <v>35427240706</v>
      </c>
      <c r="D53" s="15" t="str">
        <f>'[1]CHEQUE-TRANSF MAYO'!C52</f>
        <v>FARMACIA HUGO MERCEDES NO.2</v>
      </c>
      <c r="E53" s="14" t="str">
        <f>'[1]CHEQUE-TRANSF MAYO'!M52</f>
        <v>PAGO DE MEDICAMENTOS PARA USO EN DIFERENTES PACIENTE VER ANEXO.</v>
      </c>
      <c r="F53" s="16">
        <f>'[1]CHEQUE-TRANSF MAYO'!F52</f>
        <v>0</v>
      </c>
      <c r="G53" s="17">
        <f>'[1]CHEQUE-TRANSF MAYO'!L52</f>
        <v>225131.95</v>
      </c>
      <c r="H53" s="18">
        <f t="shared" si="0"/>
        <v>54604972.999999993</v>
      </c>
    </row>
    <row r="54" spans="1:8" s="11" customFormat="1" ht="45" x14ac:dyDescent="0.2">
      <c r="A54" s="12"/>
      <c r="B54" s="13">
        <f>+'[1]CHEQUE-TRANSF MAYO'!E53</f>
        <v>45439</v>
      </c>
      <c r="C54" s="14" t="str">
        <f>+'[1]CHEQUE-TRANSF MAYO'!D53</f>
        <v>0</v>
      </c>
      <c r="D54" s="15" t="str">
        <f>'[1]CHEQUE-TRANSF MAYO'!C53</f>
        <v>ALQUILER ELECTRINICO</v>
      </c>
      <c r="E54" s="14" t="str">
        <f>'[1]CHEQUE-TRANSF MAYO'!M53</f>
        <v>PAGO ALQUILER ELECTRONICO DIFERENTES LOCALES DE LA OFICINA REGIONAL DE SALUD EL VALLE.</v>
      </c>
      <c r="F54" s="16">
        <f>'[1]CHEQUE-TRANSF MAYO'!F53</f>
        <v>0</v>
      </c>
      <c r="G54" s="17">
        <f>'[1]CHEQUE-TRANSF MAYO'!L53</f>
        <v>261108.75999999998</v>
      </c>
      <c r="H54" s="18">
        <f t="shared" si="0"/>
        <v>54343864.239999995</v>
      </c>
    </row>
    <row r="55" spans="1:8" s="11" customFormat="1" ht="30" x14ac:dyDescent="0.2">
      <c r="A55" s="12"/>
      <c r="B55" s="13">
        <f>+'[1]CHEQUE-TRANSF MAYO'!E54</f>
        <v>45439</v>
      </c>
      <c r="C55" s="14">
        <f>+'[1]CHEQUE-TRANSF MAYO'!D54</f>
        <v>0</v>
      </c>
      <c r="D55" s="15" t="str">
        <f>'[1]CHEQUE-TRANSF MAYO'!C54</f>
        <v>EDESUR</v>
      </c>
      <c r="E55" s="14" t="str">
        <f>'[1]CHEQUE-TRANSF MAYO'!M54</f>
        <v>PAGO SERVICIO ENERGETICO DEL ALAMACEN DE MEDICAMENTOS.</v>
      </c>
      <c r="F55" s="16">
        <f>'[1]CHEQUE-TRANSF MAYO'!F54</f>
        <v>0</v>
      </c>
      <c r="G55" s="17">
        <f>'[1]CHEQUE-TRANSF MAYO'!L54</f>
        <v>31256.61</v>
      </c>
      <c r="H55" s="18">
        <f t="shared" si="0"/>
        <v>54312607.629999995</v>
      </c>
    </row>
    <row r="56" spans="1:8" s="11" customFormat="1" ht="30" x14ac:dyDescent="0.2">
      <c r="A56" s="12"/>
      <c r="B56" s="13">
        <f>+'[1]CHEQUE-TRANSF MAYO'!E55</f>
        <v>45439</v>
      </c>
      <c r="C56" s="14">
        <f>+'[1]CHEQUE-TRANSF MAYO'!D55</f>
        <v>0</v>
      </c>
      <c r="D56" s="15" t="str">
        <f>'[1]CHEQUE-TRANSF MAYO'!C55</f>
        <v>EDESUR</v>
      </c>
      <c r="E56" s="14" t="str">
        <f>'[1]CHEQUE-TRANSF MAYO'!M55</f>
        <v xml:space="preserve">PAGO SERVICIO ENERGETICO UNAP MIRADOR NORTE </v>
      </c>
      <c r="F56" s="16">
        <f>'[1]CHEQUE-TRANSF MAYO'!F55</f>
        <v>0</v>
      </c>
      <c r="G56" s="17">
        <f>'[1]CHEQUE-TRANSF MAYO'!L55</f>
        <v>1171.98</v>
      </c>
      <c r="H56" s="18">
        <f t="shared" si="0"/>
        <v>54311435.649999999</v>
      </c>
    </row>
    <row r="57" spans="1:8" s="11" customFormat="1" ht="30" x14ac:dyDescent="0.2">
      <c r="A57" s="12"/>
      <c r="B57" s="13">
        <f>+'[1]CHEQUE-TRANSF MAYO'!E56</f>
        <v>45439</v>
      </c>
      <c r="C57" s="14">
        <f>+'[1]CHEQUE-TRANSF MAYO'!D56</f>
        <v>0</v>
      </c>
      <c r="D57" s="15" t="str">
        <f>'[1]CHEQUE-TRANSF MAYO'!C56</f>
        <v>EDESUR</v>
      </c>
      <c r="E57" s="14" t="str">
        <f>'[1]CHEQUE-TRANSF MAYO'!M56</f>
        <v xml:space="preserve">PAGO SERVICIO ENERGETICO UNAP LOS CARTONES. </v>
      </c>
      <c r="F57" s="16">
        <f>'[1]CHEQUE-TRANSF MAYO'!F56</f>
        <v>0</v>
      </c>
      <c r="G57" s="17">
        <f>'[1]CHEQUE-TRANSF MAYO'!L56</f>
        <v>429.3</v>
      </c>
      <c r="H57" s="18">
        <f t="shared" si="0"/>
        <v>54311006.350000001</v>
      </c>
    </row>
    <row r="58" spans="1:8" s="11" customFormat="1" ht="30" x14ac:dyDescent="0.2">
      <c r="A58" s="12"/>
      <c r="B58" s="13">
        <f>+'[1]CHEQUE-TRANSF MAYO'!E57</f>
        <v>45439</v>
      </c>
      <c r="C58" s="14">
        <f>+'[1]CHEQUE-TRANSF MAYO'!D57</f>
        <v>0</v>
      </c>
      <c r="D58" s="15" t="str">
        <f>'[1]CHEQUE-TRANSF MAYO'!C57</f>
        <v>EDESUR</v>
      </c>
      <c r="E58" s="14" t="str">
        <f>'[1]CHEQUE-TRANSF MAYO'!M57</f>
        <v>PAGO SERVICIO ENERGETICO UNAP VILLA OCOA.</v>
      </c>
      <c r="F58" s="16">
        <f>'[1]CHEQUE-TRANSF MAYO'!F57</f>
        <v>0</v>
      </c>
      <c r="G58" s="17">
        <f>'[1]CHEQUE-TRANSF MAYO'!L57</f>
        <v>526.1</v>
      </c>
      <c r="H58" s="18">
        <f t="shared" si="0"/>
        <v>54310480.25</v>
      </c>
    </row>
    <row r="59" spans="1:8" s="11" customFormat="1" ht="30" x14ac:dyDescent="0.2">
      <c r="A59" s="12"/>
      <c r="B59" s="13">
        <f>+'[1]CHEQUE-TRANSF MAYO'!E58</f>
        <v>45439</v>
      </c>
      <c r="C59" s="14">
        <f>+'[1]CHEQUE-TRANSF MAYO'!D58</f>
        <v>0</v>
      </c>
      <c r="D59" s="15" t="str">
        <f>'[1]CHEQUE-TRANSF MAYO'!C58</f>
        <v>EDESUR</v>
      </c>
      <c r="E59" s="14" t="str">
        <f>'[1]CHEQUE-TRANSF MAYO'!M58</f>
        <v>PAGO SERVICIO ENERGETICO UNAP LA CUCHILLA.</v>
      </c>
      <c r="F59" s="16">
        <f>'[1]CHEQUE-TRANSF MAYO'!F58</f>
        <v>0</v>
      </c>
      <c r="G59" s="17">
        <f>'[1]CHEQUE-TRANSF MAYO'!L58</f>
        <v>1673.6</v>
      </c>
      <c r="H59" s="18">
        <f t="shared" si="0"/>
        <v>54308806.649999999</v>
      </c>
    </row>
    <row r="60" spans="1:8" s="11" customFormat="1" ht="30" x14ac:dyDescent="0.2">
      <c r="A60" s="12"/>
      <c r="B60" s="13">
        <f>+'[1]CHEQUE-TRANSF MAYO'!E59</f>
        <v>45439</v>
      </c>
      <c r="C60" s="14">
        <f>+'[1]CHEQUE-TRANSF MAYO'!D59</f>
        <v>0</v>
      </c>
      <c r="D60" s="15" t="str">
        <f>'[1]CHEQUE-TRANSF MAYO'!C59</f>
        <v>EDESUR</v>
      </c>
      <c r="E60" s="14" t="str">
        <f>'[1]CHEQUE-TRANSF MAYO'!M59</f>
        <v>PAGO SERVICIO ENERGETICO UNAP LA SANTA ANA.</v>
      </c>
      <c r="F60" s="16">
        <f>'[1]CHEQUE-TRANSF MAYO'!F59</f>
        <v>0</v>
      </c>
      <c r="G60" s="17">
        <f>'[1]CHEQUE-TRANSF MAYO'!L59</f>
        <v>818.56</v>
      </c>
      <c r="H60" s="18">
        <f t="shared" si="0"/>
        <v>54307988.089999996</v>
      </c>
    </row>
    <row r="61" spans="1:8" s="11" customFormat="1" ht="30" x14ac:dyDescent="0.2">
      <c r="A61" s="12"/>
      <c r="B61" s="13">
        <f>+'[1]CHEQUE-TRANSF MAYO'!E60</f>
        <v>45439</v>
      </c>
      <c r="C61" s="14">
        <f>+'[1]CHEQUE-TRANSF MAYO'!D60</f>
        <v>0</v>
      </c>
      <c r="D61" s="15" t="str">
        <f>'[1]CHEQUE-TRANSF MAYO'!C60</f>
        <v>EDESUR</v>
      </c>
      <c r="E61" s="14" t="str">
        <f>'[1]CHEQUE-TRANSF MAYO'!M60</f>
        <v>PAGO SERVICIO ENERGETICO UNAP LAS YAYAS VIAJAMA.</v>
      </c>
      <c r="F61" s="16">
        <f>'[1]CHEQUE-TRANSF MAYO'!F60</f>
        <v>0</v>
      </c>
      <c r="G61" s="17">
        <f>'[1]CHEQUE-TRANSF MAYO'!L60</f>
        <v>42.1</v>
      </c>
      <c r="H61" s="18">
        <f t="shared" si="0"/>
        <v>54307945.989999995</v>
      </c>
    </row>
    <row r="62" spans="1:8" s="11" customFormat="1" ht="30" x14ac:dyDescent="0.2">
      <c r="A62" s="12"/>
      <c r="B62" s="13">
        <f>+'[1]CHEQUE-TRANSF MAYO'!E61</f>
        <v>45439</v>
      </c>
      <c r="C62" s="14">
        <f>+'[1]CHEQUE-TRANSF MAYO'!D61</f>
        <v>0</v>
      </c>
      <c r="D62" s="15" t="str">
        <f>'[1]CHEQUE-TRANSF MAYO'!C61</f>
        <v>EDESUR</v>
      </c>
      <c r="E62" s="14" t="str">
        <f>'[1]CHEQUE-TRANSF MAYO'!M61</f>
        <v>PAGO SERVICIO ENERGETICO UNAP EL JOVITO.</v>
      </c>
      <c r="F62" s="16">
        <f>'[1]CHEQUE-TRANSF MAYO'!F61</f>
        <v>0</v>
      </c>
      <c r="G62" s="17">
        <f>'[1]CHEQUE-TRANSF MAYO'!L61</f>
        <v>259.89999999999998</v>
      </c>
      <c r="H62" s="18">
        <f t="shared" si="0"/>
        <v>54307686.089999996</v>
      </c>
    </row>
    <row r="63" spans="1:8" s="11" customFormat="1" ht="30" x14ac:dyDescent="0.2">
      <c r="A63" s="12"/>
      <c r="B63" s="13">
        <f>+'[1]CHEQUE-TRANSF MAYO'!E62</f>
        <v>45439</v>
      </c>
      <c r="C63" s="14">
        <f>+'[1]CHEQUE-TRANSF MAYO'!D62</f>
        <v>0</v>
      </c>
      <c r="D63" s="15" t="str">
        <f>'[1]CHEQUE-TRANSF MAYO'!C62</f>
        <v>EDESUR</v>
      </c>
      <c r="E63" s="14" t="str">
        <f>'[1]CHEQUE-TRANSF MAYO'!M62</f>
        <v>PAGO SERVICIO ENERGETICO APARTAMENTO BANICA.</v>
      </c>
      <c r="F63" s="16">
        <f>'[1]CHEQUE-TRANSF MAYO'!F62</f>
        <v>0</v>
      </c>
      <c r="G63" s="17">
        <f>'[1]CHEQUE-TRANSF MAYO'!L62</f>
        <v>370.32</v>
      </c>
      <c r="H63" s="18">
        <f t="shared" si="0"/>
        <v>54307315.769999996</v>
      </c>
    </row>
    <row r="64" spans="1:8" s="11" customFormat="1" ht="30" x14ac:dyDescent="0.2">
      <c r="A64" s="12"/>
      <c r="B64" s="13">
        <f>+'[1]CHEQUE-TRANSF MAYO'!E63</f>
        <v>45439</v>
      </c>
      <c r="C64" s="14">
        <f>+'[1]CHEQUE-TRANSF MAYO'!D63</f>
        <v>0</v>
      </c>
      <c r="D64" s="15" t="str">
        <f>'[1]CHEQUE-TRANSF MAYO'!C63</f>
        <v>EDESUR</v>
      </c>
      <c r="E64" s="14" t="str">
        <f>'[1]CHEQUE-TRANSF MAYO'!M63</f>
        <v>PAGO SERVICIO ENERGETICO GERENCIA DE AREA II</v>
      </c>
      <c r="F64" s="16">
        <f>'[1]CHEQUE-TRANSF MAYO'!F63</f>
        <v>0</v>
      </c>
      <c r="G64" s="17">
        <f>'[1]CHEQUE-TRANSF MAYO'!L63</f>
        <v>11302.72</v>
      </c>
      <c r="H64" s="18">
        <f t="shared" si="0"/>
        <v>54296013.049999997</v>
      </c>
    </row>
    <row r="65" spans="1:8" s="11" customFormat="1" ht="30" x14ac:dyDescent="0.2">
      <c r="A65" s="12"/>
      <c r="B65" s="13">
        <f>+'[1]CHEQUE-TRANSF MAYO'!E64</f>
        <v>45439</v>
      </c>
      <c r="C65" s="14">
        <f>+'[1]CHEQUE-TRANSF MAYO'!D64</f>
        <v>0</v>
      </c>
      <c r="D65" s="15" t="str">
        <f>'[1]CHEQUE-TRANSF MAYO'!C64</f>
        <v>EDESUR</v>
      </c>
      <c r="E65" s="14" t="str">
        <f>'[1]CHEQUE-TRANSF MAYO'!M64</f>
        <v>PAGO SERVICIO ENERGETICO UNAP VILLA LIBERACION.</v>
      </c>
      <c r="F65" s="16">
        <f>'[1]CHEQUE-TRANSF MAYO'!F64</f>
        <v>0</v>
      </c>
      <c r="G65" s="17">
        <f>'[1]CHEQUE-TRANSF MAYO'!L64</f>
        <v>2322.9499999999998</v>
      </c>
      <c r="H65" s="18">
        <f t="shared" si="0"/>
        <v>54293690.099999994</v>
      </c>
    </row>
    <row r="66" spans="1:8" s="11" customFormat="1" ht="90" x14ac:dyDescent="0.2">
      <c r="A66" s="12"/>
      <c r="B66" s="13">
        <f>+'[1]CHEQUE-TRANSF MAYO'!E65</f>
        <v>45439</v>
      </c>
      <c r="C66" s="14" t="str">
        <f>+'[1]CHEQUE-TRANSF MAYO'!D65</f>
        <v>35474238869</v>
      </c>
      <c r="D66" s="15" t="str">
        <f>'[1]CHEQUE-TRANSF MAYO'!C65</f>
        <v>DEMOSTENES SANTANA</v>
      </c>
      <c r="E66" s="14" t="str">
        <f>'[1]CHEQUE-TRANSF MAYO'!M65</f>
        <v>PAGO POR SERVICIOS COMO AYUDANTE DE CARGA PARA LA MOVILIZACION DE MOBILIARIOS Y ELECTRODOMESTICOS A LOS DIFERENTES CPN DEL SRS EL VALLE CORRESPONDIENTE A MAYO 2024.</v>
      </c>
      <c r="F66" s="16">
        <f>'[1]CHEQUE-TRANSF MAYO'!F65</f>
        <v>0</v>
      </c>
      <c r="G66" s="17">
        <f>'[1]CHEQUE-TRANSF MAYO'!L65</f>
        <v>4900</v>
      </c>
      <c r="H66" s="18">
        <f t="shared" si="0"/>
        <v>54288790.099999994</v>
      </c>
    </row>
    <row r="67" spans="1:8" s="11" customFormat="1" ht="90" x14ac:dyDescent="0.2">
      <c r="A67" s="12"/>
      <c r="B67" s="13">
        <f>+'[1]CHEQUE-TRANSF MAYO'!E66</f>
        <v>45439</v>
      </c>
      <c r="C67" s="14" t="str">
        <f>+'[1]CHEQUE-TRANSF MAYO'!D66</f>
        <v>35474350682</v>
      </c>
      <c r="D67" s="15" t="str">
        <f>'[1]CHEQUE-TRANSF MAYO'!C66</f>
        <v>MELVIN VALENTIN RAMIREZ</v>
      </c>
      <c r="E67" s="14" t="str">
        <f>'[1]CHEQUE-TRANSF MAYO'!M66</f>
        <v>PAGO POR SERVICIOS COMO AYUDANTE DE CARGA PARA LA MOVILIZACION DE MOBILIARIOS Y ELECTRODOMESTICOS A LOS DIFERENTES CPN DEL SRS EL VALLE CORRESPONDIENTE A MAYO 2024.</v>
      </c>
      <c r="F67" s="16">
        <f>'[1]CHEQUE-TRANSF MAYO'!F66</f>
        <v>0</v>
      </c>
      <c r="G67" s="17">
        <f>'[1]CHEQUE-TRANSF MAYO'!L66</f>
        <v>4900</v>
      </c>
      <c r="H67" s="18">
        <f t="shared" si="0"/>
        <v>54283890.099999994</v>
      </c>
    </row>
    <row r="68" spans="1:8" s="11" customFormat="1" ht="90" x14ac:dyDescent="0.2">
      <c r="A68" s="12"/>
      <c r="B68" s="13">
        <f>+'[1]CHEQUE-TRANSF MAYO'!E67</f>
        <v>45439</v>
      </c>
      <c r="C68" s="14" t="str">
        <f>+'[1]CHEQUE-TRANSF MAYO'!D67</f>
        <v>35474403793</v>
      </c>
      <c r="D68" s="15" t="str">
        <f>'[1]CHEQUE-TRANSF MAYO'!C67</f>
        <v>DEILIS DE OLEO MONTERO</v>
      </c>
      <c r="E68" s="14" t="str">
        <f>'[1]CHEQUE-TRANSF MAYO'!M67</f>
        <v>PAGO POR SERVICIO PRESTADO COMO ANALISTA DE RELACIONES LABORALES EN EL SERVICIO REGIONAL DE SALUD EL VALLE CORRESPONDIENTE AL MES DE MAYO 2024.</v>
      </c>
      <c r="F68" s="16">
        <f>'[1]CHEQUE-TRANSF MAYO'!F67</f>
        <v>0</v>
      </c>
      <c r="G68" s="17">
        <f>'[1]CHEQUE-TRANSF MAYO'!L67</f>
        <v>22500</v>
      </c>
      <c r="H68" s="18">
        <f t="shared" si="0"/>
        <v>54261390.099999994</v>
      </c>
    </row>
    <row r="69" spans="1:8" s="11" customFormat="1" ht="30" x14ac:dyDescent="0.2">
      <c r="A69" s="12"/>
      <c r="B69" s="13">
        <f>+'[1]CHEQUE-TRANSF MAYO'!E68</f>
        <v>45440</v>
      </c>
      <c r="C69" s="14" t="str">
        <f>+'[1]CHEQUE-TRANSF MAYO'!D68</f>
        <v>35489651309</v>
      </c>
      <c r="D69" s="15" t="str">
        <f>'[1]CHEQUE-TRANSF MAYO'!C68</f>
        <v>COMPANIA DOMINICANA DE TELEFONO</v>
      </c>
      <c r="E69" s="14" t="str">
        <f>'[1]CHEQUE-TRANSF MAYO'!M68</f>
        <v>PAGO SERVICIO TELEFONICO OFICINA REGIONAL DE SALUD EL VALLE.</v>
      </c>
      <c r="F69" s="16">
        <f>'[1]CHEQUE-TRANSF MAYO'!F68</f>
        <v>0</v>
      </c>
      <c r="G69" s="17">
        <f>'[1]CHEQUE-TRANSF MAYO'!L68</f>
        <v>28815.81</v>
      </c>
      <c r="H69" s="18">
        <f t="shared" si="0"/>
        <v>54232574.289999992</v>
      </c>
    </row>
    <row r="70" spans="1:8" s="11" customFormat="1" ht="45" x14ac:dyDescent="0.2">
      <c r="A70" s="12"/>
      <c r="B70" s="13">
        <f>+'[1]CHEQUE-TRANSF MAYO'!E69</f>
        <v>45440</v>
      </c>
      <c r="C70" s="14" t="str">
        <f>+'[1]CHEQUE-TRANSF MAYO'!D69</f>
        <v>35489718238</v>
      </c>
      <c r="D70" s="15" t="str">
        <f>'[1]CHEQUE-TRANSF MAYO'!C69</f>
        <v>COMPANIA DOMINICANA DE TELEFONO</v>
      </c>
      <c r="E70" s="14" t="str">
        <f>'[1]CHEQUE-TRANSF MAYO'!M69</f>
        <v>PAGO SERVICIO TELEFONICO CENTRO DE DIAGNOSTICO SAN JUAN, REGIONAL DE SALUD EL VALLE.</v>
      </c>
      <c r="F70" s="16">
        <f>'[1]CHEQUE-TRANSF MAYO'!F69</f>
        <v>0</v>
      </c>
      <c r="G70" s="17">
        <f>'[1]CHEQUE-TRANSF MAYO'!L69</f>
        <v>6322.66</v>
      </c>
      <c r="H70" s="18">
        <f t="shared" si="0"/>
        <v>54226251.629999995</v>
      </c>
    </row>
    <row r="71" spans="1:8" s="11" customFormat="1" ht="60" x14ac:dyDescent="0.2">
      <c r="A71" s="12"/>
      <c r="B71" s="13">
        <f>+'[1]CHEQUE-TRANSF MAYO'!E70</f>
        <v>45440</v>
      </c>
      <c r="C71" s="14" t="str">
        <f>+'[1]CHEQUE-TRANSF MAYO'!D70</f>
        <v>35489873433</v>
      </c>
      <c r="D71" s="15" t="str">
        <f>'[1]CHEQUE-TRANSF MAYO'!C70</f>
        <v>COMPANIA DOMINICANA DE TELEFONO</v>
      </c>
      <c r="E71" s="14" t="str">
        <f>'[1]CHEQUE-TRANSF MAYO'!M70</f>
        <v>PAGO SERVICIO TELEFONICO ALMACEN DE MEDICAMENTOS  Y GERENCIA DE AREA II AZUA.  REGIONAL DE SALUD EL VALLE.</v>
      </c>
      <c r="F71" s="16">
        <f>'[1]CHEQUE-TRANSF MAYO'!F70</f>
        <v>0</v>
      </c>
      <c r="G71" s="17">
        <f>'[1]CHEQUE-TRANSF MAYO'!L70</f>
        <v>5037.2</v>
      </c>
      <c r="H71" s="18">
        <f t="shared" si="0"/>
        <v>54221214.429999992</v>
      </c>
    </row>
    <row r="72" spans="1:8" s="11" customFormat="1" ht="45" x14ac:dyDescent="0.2">
      <c r="A72" s="12"/>
      <c r="B72" s="13">
        <f>+'[1]CHEQUE-TRANSF MAYO'!E71</f>
        <v>45440</v>
      </c>
      <c r="C72" s="14" t="str">
        <f>+'[1]CHEQUE-TRANSF MAYO'!D71</f>
        <v>35489903056</v>
      </c>
      <c r="D72" s="15" t="str">
        <f>'[1]CHEQUE-TRANSF MAYO'!C71</f>
        <v>COMPANIA DOMINICANA DE TELEFONO</v>
      </c>
      <c r="E72" s="14" t="str">
        <f>'[1]CHEQUE-TRANSF MAYO'!M71</f>
        <v>PAGO SERVICIO TELEFONICO GERENCIA DE AREA II AZUA   REGIONAL DE SALUD EL VALLE.</v>
      </c>
      <c r="F72" s="16">
        <f>'[1]CHEQUE-TRANSF MAYO'!F71</f>
        <v>0</v>
      </c>
      <c r="G72" s="17">
        <f>'[1]CHEQUE-TRANSF MAYO'!L71</f>
        <v>4696.7</v>
      </c>
      <c r="H72" s="18">
        <f t="shared" si="0"/>
        <v>54216517.729999989</v>
      </c>
    </row>
    <row r="73" spans="1:8" s="11" customFormat="1" ht="60" x14ac:dyDescent="0.2">
      <c r="A73" s="12"/>
      <c r="B73" s="13">
        <f>+'[1]CHEQUE-TRANSF MAYO'!E72</f>
        <v>45440</v>
      </c>
      <c r="C73" s="14" t="str">
        <f>+'[1]CHEQUE-TRANSF MAYO'!D72</f>
        <v>35489960314</v>
      </c>
      <c r="D73" s="15" t="str">
        <f>'[1]CHEQUE-TRANSF MAYO'!C72</f>
        <v>COMPANIA DOMINICANA DE TELEFONO</v>
      </c>
      <c r="E73" s="14" t="str">
        <f>'[1]CHEQUE-TRANSF MAYO'!M72</f>
        <v xml:space="preserve">OAGO SERVICIO DE INTERNET ROUTER INALAMBRICOCPN ESTANCIA EL CERCADO Y EMERGENCIA Y DESASTRE, DEL SRSEL VALLE </v>
      </c>
      <c r="F73" s="16">
        <f>'[1]CHEQUE-TRANSF MAYO'!F72</f>
        <v>0</v>
      </c>
      <c r="G73" s="17">
        <f>'[1]CHEQUE-TRANSF MAYO'!L72</f>
        <v>2876.44</v>
      </c>
      <c r="H73" s="18">
        <f t="shared" ref="H73:H91" si="1">+H72+F73-G73</f>
        <v>54213641.289999992</v>
      </c>
    </row>
    <row r="74" spans="1:8" s="11" customFormat="1" ht="45" x14ac:dyDescent="0.2">
      <c r="A74" s="12"/>
      <c r="B74" s="13">
        <f>+'[1]CHEQUE-TRANSF MAYO'!E73</f>
        <v>45440</v>
      </c>
      <c r="C74" s="14" t="str">
        <f>+'[1]CHEQUE-TRANSF MAYO'!D73</f>
        <v>35490113713</v>
      </c>
      <c r="D74" s="15" t="str">
        <f>'[1]CHEQUE-TRANSF MAYO'!C73</f>
        <v>COMPANIA DOMINICANA DE TELEFONO</v>
      </c>
      <c r="E74" s="14" t="str">
        <f>'[1]CHEQUE-TRANSF MAYO'!M73</f>
        <v>SERVICIO DE INTERNET DE VARIOS ESTABLECIMIENTOS DEL SRS EL VALE , VER ANEXOS.</v>
      </c>
      <c r="F74" s="16">
        <f>'[1]CHEQUE-TRANSF MAYO'!F73</f>
        <v>0</v>
      </c>
      <c r="G74" s="17">
        <f>'[1]CHEQUE-TRANSF MAYO'!L73</f>
        <v>12943.98</v>
      </c>
      <c r="H74" s="18">
        <f t="shared" si="1"/>
        <v>54200697.309999995</v>
      </c>
    </row>
    <row r="75" spans="1:8" s="11" customFormat="1" ht="30" x14ac:dyDescent="0.2">
      <c r="A75" s="12"/>
      <c r="B75" s="13">
        <f>+'[1]CHEQUE-TRANSF MAYO'!E74</f>
        <v>45440</v>
      </c>
      <c r="C75" s="14" t="str">
        <f>+'[1]CHEQUE-TRANSF MAYO'!D74</f>
        <v>35490163188</v>
      </c>
      <c r="D75" s="15" t="str">
        <f>'[1]CHEQUE-TRANSF MAYO'!C74</f>
        <v>COMPANIA DOMINICANA DE TELEFONO</v>
      </c>
      <c r="E75" s="14" t="str">
        <f>'[1]CHEQUE-TRANSF MAYO'!M74</f>
        <v>PAGO SERVICIO TELEFONICO CENTRO DE DIAGNOSTICO AZUA.</v>
      </c>
      <c r="F75" s="16">
        <f>'[1]CHEQUE-TRANSF MAYO'!F74</f>
        <v>0</v>
      </c>
      <c r="G75" s="17">
        <f>'[1]CHEQUE-TRANSF MAYO'!L74</f>
        <v>2840.12</v>
      </c>
      <c r="H75" s="18">
        <f t="shared" si="1"/>
        <v>54197857.189999998</v>
      </c>
    </row>
    <row r="76" spans="1:8" s="11" customFormat="1" ht="30" x14ac:dyDescent="0.2">
      <c r="A76" s="12"/>
      <c r="B76" s="13">
        <f>+'[1]CHEQUE-TRANSF MAYO'!E75</f>
        <v>45440</v>
      </c>
      <c r="C76" s="14" t="str">
        <f>+'[1]CHEQUE-TRANSF MAYO'!D75</f>
        <v>35490191251</v>
      </c>
      <c r="D76" s="15" t="str">
        <f>'[1]CHEQUE-TRANSF MAYO'!C75</f>
        <v>COMPANIA DOMINICANA DE TELEFONO</v>
      </c>
      <c r="E76" s="14" t="str">
        <f>'[1]CHEQUE-TRANSF MAYO'!M75</f>
        <v>PAGO SERVICIO TELEFONICO GERENCIA DE AREA II ELIS PINA.</v>
      </c>
      <c r="F76" s="16">
        <f>'[1]CHEQUE-TRANSF MAYO'!F75</f>
        <v>0</v>
      </c>
      <c r="G76" s="17">
        <f>'[1]CHEQUE-TRANSF MAYO'!L75</f>
        <v>2057.5500000000002</v>
      </c>
      <c r="H76" s="18">
        <f t="shared" si="1"/>
        <v>54195799.640000001</v>
      </c>
    </row>
    <row r="77" spans="1:8" s="11" customFormat="1" ht="30" x14ac:dyDescent="0.2">
      <c r="A77" s="12"/>
      <c r="B77" s="13">
        <f>+'[1]CHEQUE-TRANSF MAYO'!E76</f>
        <v>45440</v>
      </c>
      <c r="C77" s="14" t="str">
        <f>+'[1]CHEQUE-TRANSF MAYO'!D76</f>
        <v>3590239259</v>
      </c>
      <c r="D77" s="15" t="str">
        <f>'[1]CHEQUE-TRANSF MAYO'!C76</f>
        <v>COMPANIA DOMINICANA DE TELEFONO</v>
      </c>
      <c r="E77" s="14" t="str">
        <f>'[1]CHEQUE-TRANSF MAYO'!M76</f>
        <v>PAGO SERVICIO DE FLOTA DEL SERVICIO REGIONAL DE SALUD.</v>
      </c>
      <c r="F77" s="16">
        <f>'[1]CHEQUE-TRANSF MAYO'!F76</f>
        <v>0</v>
      </c>
      <c r="G77" s="17">
        <f>'[1]CHEQUE-TRANSF MAYO'!L76</f>
        <v>156209.67000000001</v>
      </c>
      <c r="H77" s="18">
        <f t="shared" si="1"/>
        <v>54039589.969999999</v>
      </c>
    </row>
    <row r="78" spans="1:8" s="11" customFormat="1" ht="30" x14ac:dyDescent="0.2">
      <c r="A78" s="12"/>
      <c r="B78" s="13">
        <f>+'[1]CHEQUE-TRANSF MAYO'!E77</f>
        <v>45440</v>
      </c>
      <c r="C78" s="14" t="str">
        <f>+'[1]CHEQUE-TRANSF MAYO'!D77</f>
        <v>35490313240</v>
      </c>
      <c r="D78" s="15" t="str">
        <f>'[1]CHEQUE-TRANSF MAYO'!C77</f>
        <v>COMPANIA DOMINICANA DE TELEFONO</v>
      </c>
      <c r="E78" s="14" t="str">
        <f>'[1]CHEQUE-TRANSF MAYO'!M77</f>
        <v>PAGO FIBRA OPTICA  Y SEGURIDAD PERIMETRAL.</v>
      </c>
      <c r="F78" s="16">
        <f>'[1]CHEQUE-TRANSF MAYO'!F77</f>
        <v>0</v>
      </c>
      <c r="G78" s="17">
        <f>'[1]CHEQUE-TRANSF MAYO'!L77</f>
        <v>70766.48</v>
      </c>
      <c r="H78" s="18">
        <f t="shared" si="1"/>
        <v>53968823.490000002</v>
      </c>
    </row>
    <row r="79" spans="1:8" s="11" customFormat="1" ht="75" x14ac:dyDescent="0.2">
      <c r="A79" s="12"/>
      <c r="B79" s="13">
        <f>+'[1]CHEQUE-TRANSF MAYO'!E78</f>
        <v>45440</v>
      </c>
      <c r="C79" s="14" t="str">
        <f>+'[1]CHEQUE-TRANSF MAYO'!D78</f>
        <v>35493503602</v>
      </c>
      <c r="D79" s="15" t="str">
        <f>'[1]CHEQUE-TRANSF MAYO'!C78</f>
        <v>OPERADORA NACIONAL DE ENVASADORAS DE GAS SRL ONEGAS</v>
      </c>
      <c r="E79" s="14" t="str">
        <f>'[1]CHEQUE-TRANSF MAYO'!M78</f>
        <v>PAGO FACTURA NO. B1500001579, COMPRA DE GAS GLP, PARA USO EN TODAS LAS UNIDADES DE ATENCION PRIMARIA DE LA GERENCIA DE AREA II, SAN JUAN.</v>
      </c>
      <c r="F79" s="16">
        <f>'[1]CHEQUE-TRANSF MAYO'!F78</f>
        <v>0</v>
      </c>
      <c r="G79" s="17">
        <f>'[1]CHEQUE-TRANSF MAYO'!L78</f>
        <v>88800.67</v>
      </c>
      <c r="H79" s="18">
        <f t="shared" si="1"/>
        <v>53880022.82</v>
      </c>
    </row>
    <row r="80" spans="1:8" s="11" customFormat="1" ht="105" x14ac:dyDescent="0.2">
      <c r="A80" s="12"/>
      <c r="B80" s="13">
        <f>+'[1]CHEQUE-TRANSF MAYO'!E79</f>
        <v>45440</v>
      </c>
      <c r="C80" s="14" t="str">
        <f>+'[1]CHEQUE-TRANSF MAYO'!D79</f>
        <v>35493589801</v>
      </c>
      <c r="D80" s="15" t="str">
        <f>'[1]CHEQUE-TRANSF MAYO'!C79</f>
        <v xml:space="preserve">TA BUENO CAFETERIA </v>
      </c>
      <c r="E80" s="14" t="str">
        <f>'[1]CHEQUE-TRANSF MAYO'!M79</f>
        <v>PAGO FACTURA NO. B1500000211,B1500000213, Y B1500000314, ALMUERZOS Y REFRIGERIO PARA DIFERENTES ACTIVIDADES DEL SERVIVIO REGIONAL DE SALUD EL VALLE, VER ANEXO.</v>
      </c>
      <c r="F80" s="16">
        <f>'[1]CHEQUE-TRANSF MAYO'!F79</f>
        <v>0</v>
      </c>
      <c r="G80" s="17">
        <f>'[1]CHEQUE-TRANSF MAYO'!L79</f>
        <v>44070</v>
      </c>
      <c r="H80" s="18">
        <f t="shared" si="1"/>
        <v>53835952.82</v>
      </c>
    </row>
    <row r="81" spans="1:9" s="11" customFormat="1" ht="150" x14ac:dyDescent="0.2">
      <c r="A81" s="12"/>
      <c r="B81" s="13">
        <f>+'[1]CHEQUE-TRANSF MAYO'!E80</f>
        <v>45440</v>
      </c>
      <c r="C81" s="14" t="str">
        <f>+'[1]CHEQUE-TRANSF MAYO'!D80</f>
        <v>35493631569</v>
      </c>
      <c r="D81" s="15" t="str">
        <f>'[1]CHEQUE-TRANSF MAYO'!C80</f>
        <v>FEMARL, EIRL.</v>
      </c>
      <c r="E81" s="14" t="str">
        <f>'[1]CHEQUE-TRANSF MAYO'!M80</f>
        <v>PAGO FACTURA NO.B1500014421,B1500014491, B1500014808,Y B1500016260B1500016340, MATERIALES FERRERTEROS PARA USO EN CPN LOS MONTACITOS, ALMACEN DE MEDICAMENTOS Y AREA DE PLANTA ELECTRICA DEL SERVICIO REGIONAL DE SALUD EL VALLE VER ANEXO.</v>
      </c>
      <c r="F81" s="16">
        <f>'[1]CHEQUE-TRANSF MAYO'!F80</f>
        <v>0</v>
      </c>
      <c r="G81" s="17">
        <f>'[1]CHEQUE-TRANSF MAYO'!L80</f>
        <v>115669.39</v>
      </c>
      <c r="H81" s="18">
        <f t="shared" si="1"/>
        <v>53720283.43</v>
      </c>
    </row>
    <row r="82" spans="1:9" s="11" customFormat="1" ht="90" x14ac:dyDescent="0.2">
      <c r="A82" s="12"/>
      <c r="B82" s="13">
        <f>+'[1]CHEQUE-TRANSF MAYO'!E81</f>
        <v>45440</v>
      </c>
      <c r="C82" s="14" t="str">
        <f>+'[1]CHEQUE-TRANSF MAYO'!D81</f>
        <v>35493888088</v>
      </c>
      <c r="D82" s="15" t="str">
        <f>'[1]CHEQUE-TRANSF MAYO'!C81</f>
        <v>PATRONATO DE CENTRO DIAGNOSTICO MEDICO.</v>
      </c>
      <c r="E82" s="14" t="str">
        <f>'[1]CHEQUE-TRANSF MAYO'!M81</f>
        <v>PAGO FACTURA NO. POR COLABORACION A PACIENTE LEONEL CABRAL CEPEDA  EL CUAL SE ESTARA REALIZANDO UN PROCEDIMIENTO  MEDICO EN DICHO CENTTRO , VER ANEXO</v>
      </c>
      <c r="F82" s="16">
        <f>'[1]CHEQUE-TRANSF MAYO'!F81</f>
        <v>0</v>
      </c>
      <c r="G82" s="17">
        <f>'[1]CHEQUE-TRANSF MAYO'!L81</f>
        <v>46930</v>
      </c>
      <c r="H82" s="18">
        <f t="shared" si="1"/>
        <v>53673353.43</v>
      </c>
    </row>
    <row r="83" spans="1:9" s="11" customFormat="1" ht="60" x14ac:dyDescent="0.2">
      <c r="A83" s="12"/>
      <c r="B83" s="13">
        <f>+'[1]CHEQUE-TRANSF MAYO'!E82</f>
        <v>45440</v>
      </c>
      <c r="C83" s="14" t="str">
        <f>+'[1]CHEQUE-TRANSF MAYO'!D82</f>
        <v>35512488735</v>
      </c>
      <c r="D83" s="15" t="str">
        <f>'[1]CHEQUE-TRANSF MAYO'!C82</f>
        <v xml:space="preserve">ALTICE DOMINICANA </v>
      </c>
      <c r="E83" s="14" t="str">
        <f>'[1]CHEQUE-TRANSF MAYO'!M82</f>
        <v>PAGO FACTURA NO E450000004574, SERVIO DE INTERNET EN EL CENTRO DIAGNOSTICO AZUA DURANTE EL MES DE MAYO 2024.</v>
      </c>
      <c r="F83" s="16">
        <f>'[1]CHEQUE-TRANSF MAYO'!F82</f>
        <v>0</v>
      </c>
      <c r="G83" s="17">
        <f>'[1]CHEQUE-TRANSF MAYO'!L82</f>
        <v>51073.56</v>
      </c>
      <c r="H83" s="18">
        <f t="shared" si="1"/>
        <v>53622279.869999997</v>
      </c>
    </row>
    <row r="84" spans="1:9" s="11" customFormat="1" ht="60" x14ac:dyDescent="0.2">
      <c r="A84" s="12"/>
      <c r="B84" s="13">
        <f>+'[1]CHEQUE-TRANSF MAYO'!E83</f>
        <v>45440</v>
      </c>
      <c r="C84" s="14" t="str">
        <f>+'[1]CHEQUE-TRANSF MAYO'!D83</f>
        <v>35513405680</v>
      </c>
      <c r="D84" s="15" t="str">
        <f>'[1]CHEQUE-TRANSF MAYO'!C83</f>
        <v>FARMACIA MEDICAR GBCS</v>
      </c>
      <c r="E84" s="14" t="str">
        <f>'[1]CHEQUE-TRANSF MAYO'!M83</f>
        <v>PAGO FACTURA NO. B1500028133, MEDICAMENTOS FERINJECT 500 MG INYECTABLE 10 ML PARA PACIENTE THALIA M MORILLO, VER ANEXO.</v>
      </c>
      <c r="F84" s="16">
        <f>'[1]CHEQUE-TRANSF MAYO'!F83</f>
        <v>0</v>
      </c>
      <c r="G84" s="17">
        <f>'[1]CHEQUE-TRANSF MAYO'!L83</f>
        <v>14651.21</v>
      </c>
      <c r="H84" s="18">
        <f t="shared" si="1"/>
        <v>53607628.659999996</v>
      </c>
    </row>
    <row r="85" spans="1:9" s="11" customFormat="1" ht="135" x14ac:dyDescent="0.2">
      <c r="A85" s="12"/>
      <c r="B85" s="13">
        <f>+'[1]CHEQUE-TRANSF MAYO'!E84</f>
        <v>45443</v>
      </c>
      <c r="C85" s="14" t="str">
        <f>+'[1]CHEQUE-TRANSF MAYO'!D84</f>
        <v>35542718830</v>
      </c>
      <c r="D85" s="15" t="str">
        <f>'[1]CHEQUE-TRANSF MAYO'!C84</f>
        <v xml:space="preserve">ADELIO BAUTISTA PANIAGUA </v>
      </c>
      <c r="E85" s="14" t="str">
        <f>'[1]CHEQUE-TRANSF MAYO'!M84</f>
        <v>PAGO FACTURA  NO. B1500000642,B1500000656, B1500000670, ALMUERZO Y REFRIGERIO PARA OPERATIVO ODONTOLOGICO CONAFE, SOCIALIZACION MONITOREO DEL T2 POA 2023 DE LOS CEAS, Y ACTIVIDAD CON LOS ENCARGADOS DE LAS EMERGENCIAS DEL SRSEV.</v>
      </c>
      <c r="F85" s="16">
        <f>'[1]CHEQUE-TRANSF MAYO'!F84</f>
        <v>0</v>
      </c>
      <c r="G85" s="17">
        <f>'[1]CHEQUE-TRANSF MAYO'!L84</f>
        <v>33804.239999999998</v>
      </c>
      <c r="H85" s="18">
        <f t="shared" si="1"/>
        <v>53573824.419999994</v>
      </c>
    </row>
    <row r="86" spans="1:9" s="11" customFormat="1" ht="90" x14ac:dyDescent="0.2">
      <c r="A86" s="12"/>
      <c r="B86" s="13">
        <f>+'[1]CHEQUE-TRANSF MAYO'!E85</f>
        <v>45443</v>
      </c>
      <c r="C86" s="14" t="str">
        <f>+'[1]CHEQUE-TRANSF MAYO'!D85</f>
        <v>35542775567</v>
      </c>
      <c r="D86" s="15" t="str">
        <f>'[1]CHEQUE-TRANSF MAYO'!C85</f>
        <v xml:space="preserve">ADELIO BAUTISTA PANIAGUA </v>
      </c>
      <c r="E86" s="14" t="str">
        <f>'[1]CHEQUE-TRANSF MAYO'!M85</f>
        <v>PAGO FACTURA NO. 1500000470, B1500000654, Y B1500000671, ALQUILER DE SALON PARA DIFERENTES ACTIVIDADES DEL SERVICIO REGIONAL DE SALUD EL VALLE VER ANEXO.</v>
      </c>
      <c r="F86" s="16">
        <f>'[1]CHEQUE-TRANSF MAYO'!F85</f>
        <v>0</v>
      </c>
      <c r="G86" s="17">
        <f>'[1]CHEQUE-TRANSF MAYO'!L85</f>
        <v>73906.78</v>
      </c>
      <c r="H86" s="18">
        <f t="shared" si="1"/>
        <v>53499917.639999993</v>
      </c>
    </row>
    <row r="87" spans="1:9" s="11" customFormat="1" ht="60" x14ac:dyDescent="0.2">
      <c r="A87" s="12"/>
      <c r="B87" s="13">
        <f>+'[1]CHEQUE-TRANSF MAYO'!E86</f>
        <v>45443</v>
      </c>
      <c r="C87" s="14">
        <f>+'[1]CHEQUE-TRANSF MAYO'!D86</f>
        <v>0</v>
      </c>
      <c r="D87" s="15" t="str">
        <f>'[1]CHEQUE-TRANSF MAYO'!C86</f>
        <v>FARMACIA MEDICAR GBCS</v>
      </c>
      <c r="E87" s="14" t="str">
        <f>'[1]CHEQUE-TRANSF MAYO'!M86</f>
        <v>PAGO FACTURA NO. B1500028133, MEDICAMENTOS FERINJECT 500 MG INYECTABLE 10 ML PARA PACIENTE THALIA M MORILLO, VER ANEXO.</v>
      </c>
      <c r="F87" s="16">
        <f>'[1]CHEQUE-TRANSF MAYO'!F86</f>
        <v>0</v>
      </c>
      <c r="G87" s="17">
        <f>'[1]CHEQUE-TRANSF MAYO'!L86</f>
        <v>14651.21</v>
      </c>
      <c r="H87" s="18">
        <f t="shared" si="1"/>
        <v>53485266.429999992</v>
      </c>
    </row>
    <row r="88" spans="1:9" s="11" customFormat="1" ht="60" x14ac:dyDescent="0.2">
      <c r="A88" s="12"/>
      <c r="B88" s="13">
        <f>+'[1]CHEQUE-TRANSF MAYO'!E87</f>
        <v>45443</v>
      </c>
      <c r="C88" s="14" t="str">
        <f>+'[1]CHEQUE-TRANSF MAYO'!D87</f>
        <v>35546060932</v>
      </c>
      <c r="D88" s="15" t="str">
        <f>'[1]CHEQUE-TRANSF MAYO'!C87</f>
        <v>JOSE ANTONIO HERNANDEZ PEREZ</v>
      </c>
      <c r="E88" s="14" t="str">
        <f>'[1]CHEQUE-TRANSF MAYO'!M87</f>
        <v>PAGO FACTURA NO. B1500000011, CAMBIO DE LONA TOLDO DE UNIDAD DE ATENCION PRIMARIA DETRAS DE INESPRE VER ANEXO.</v>
      </c>
      <c r="F88" s="16">
        <f>'[1]CHEQUE-TRANSF MAYO'!F87</f>
        <v>0</v>
      </c>
      <c r="G88" s="17">
        <f>'[1]CHEQUE-TRANSF MAYO'!L87</f>
        <v>20880</v>
      </c>
      <c r="H88" s="18">
        <f t="shared" si="1"/>
        <v>53464386.429999992</v>
      </c>
    </row>
    <row r="89" spans="1:9" s="11" customFormat="1" ht="75" x14ac:dyDescent="0.2">
      <c r="A89" s="12"/>
      <c r="B89" s="13">
        <f>+'[1]CHEQUE-TRANSF MAYO'!E88</f>
        <v>45443</v>
      </c>
      <c r="C89" s="14" t="str">
        <f>+'[1]CHEQUE-TRANSF MAYO'!D88</f>
        <v>35546570821</v>
      </c>
      <c r="D89" s="15" t="str">
        <f>'[1]CHEQUE-TRANSF MAYO'!C88</f>
        <v>JOAQUIN A HERRERA SRL</v>
      </c>
      <c r="E89" s="14" t="str">
        <f>'[1]CHEQUE-TRANSF MAYO'!M88</f>
        <v>PAGO FACTURA NO. B1500000179, REFRIGERIO Y ALMUERZO PARA CAPACITACION SOBRE PROCESO DE ATENCION DE ENFERMERIA  PAE , VER ANEXO.</v>
      </c>
      <c r="F89" s="16">
        <f>'[1]CHEQUE-TRANSF MAYO'!F88</f>
        <v>0</v>
      </c>
      <c r="G89" s="17">
        <f>'[1]CHEQUE-TRANSF MAYO'!L88</f>
        <v>15820</v>
      </c>
      <c r="H89" s="18">
        <f t="shared" si="1"/>
        <v>53448566.429999992</v>
      </c>
    </row>
    <row r="90" spans="1:9" s="11" customFormat="1" ht="45" x14ac:dyDescent="0.2">
      <c r="A90" s="12"/>
      <c r="B90" s="13">
        <f>+'[1]CHEQUE-TRANSF MAYO'!E89</f>
        <v>45443</v>
      </c>
      <c r="C90" s="14">
        <f>+'[1]CHEQUE-TRANSF MAYO'!D89</f>
        <v>0</v>
      </c>
      <c r="D90" s="15" t="str">
        <f>'[1]CHEQUE-TRANSF MAYO'!C89</f>
        <v>CARGO BANCARIO</v>
      </c>
      <c r="E90" s="14" t="str">
        <f>'[1]CHEQUE-TRANSF MAYO'!M89</f>
        <v>COMISION BANCARIA CORRESPONDIENTE AL MES DE ABRIL 2024.</v>
      </c>
      <c r="F90" s="16">
        <f>'[1]CHEQUE-TRANSF MAYO'!F89</f>
        <v>0</v>
      </c>
      <c r="G90" s="17">
        <f>'[1]CHEQUE-TRANSF MAYO'!L89</f>
        <v>24593.38</v>
      </c>
      <c r="H90" s="18">
        <f t="shared" si="1"/>
        <v>53423973.04999999</v>
      </c>
    </row>
    <row r="91" spans="1:9" s="11" customFormat="1" ht="15" x14ac:dyDescent="0.2">
      <c r="A91" s="12"/>
      <c r="B91" s="13">
        <f>+'[1]CHEQUE-TRANSF MAYO'!E90</f>
        <v>0</v>
      </c>
      <c r="C91" s="14">
        <f>+'[1]CHEQUE-TRANSF MAYO'!D90</f>
        <v>0</v>
      </c>
      <c r="D91" s="15">
        <f>'[1]CHEQUE-TRANSF MAYO'!C90</f>
        <v>0</v>
      </c>
      <c r="E91" s="14">
        <f>'[1]CHEQUE-TRANSF MAYO'!M90</f>
        <v>0</v>
      </c>
      <c r="F91" s="16">
        <f>'[1]CHEQUE-TRANSF MAYO'!F90</f>
        <v>0</v>
      </c>
      <c r="G91" s="17">
        <f>'[1]CHEQUE-TRANSF MAYO'!L90</f>
        <v>0</v>
      </c>
      <c r="H91" s="18">
        <f t="shared" si="1"/>
        <v>53423973.04999999</v>
      </c>
    </row>
    <row r="92" spans="1:9" ht="15.75" x14ac:dyDescent="0.25">
      <c r="B92" s="20"/>
      <c r="C92" s="20"/>
      <c r="D92" s="21"/>
      <c r="E92" s="22"/>
      <c r="F92" s="23">
        <f>SUM(F8:F91)+H7</f>
        <v>69497682.769999996</v>
      </c>
      <c r="G92" s="23">
        <f>SUM(G7:G91)</f>
        <v>16073709.720000001</v>
      </c>
      <c r="H92" s="24">
        <f>+F92-G92</f>
        <v>53423973.049999997</v>
      </c>
    </row>
    <row r="93" spans="1:9" ht="12.75" x14ac:dyDescent="0.2">
      <c r="E93" s="27" t="s">
        <v>12</v>
      </c>
      <c r="F93" s="28">
        <f>+H7</f>
        <v>56065297.159999996</v>
      </c>
    </row>
    <row r="94" spans="1:9" ht="14.25" x14ac:dyDescent="0.25">
      <c r="B94" s="30" t="s">
        <v>13</v>
      </c>
      <c r="C94" s="30"/>
      <c r="D94" s="31"/>
      <c r="E94" s="32" t="s">
        <v>14</v>
      </c>
      <c r="F94" s="28">
        <f>SUM(F8:F91)</f>
        <v>13432385.609999999</v>
      </c>
      <c r="G94" s="30" t="s">
        <v>15</v>
      </c>
      <c r="H94" s="30"/>
      <c r="I94" s="31"/>
    </row>
    <row r="95" spans="1:9" ht="14.25" x14ac:dyDescent="0.25">
      <c r="B95" s="33" t="s">
        <v>16</v>
      </c>
      <c r="C95" s="33"/>
      <c r="D95" s="31"/>
      <c r="E95" s="32" t="s">
        <v>17</v>
      </c>
      <c r="F95" s="28">
        <f>+F94+F93-G92</f>
        <v>53423973.049999997</v>
      </c>
      <c r="G95" s="33" t="s">
        <v>18</v>
      </c>
      <c r="H95" s="33"/>
      <c r="I95" s="31"/>
    </row>
    <row r="96" spans="1:9" ht="14.25" x14ac:dyDescent="0.25">
      <c r="B96" s="34" t="s">
        <v>19</v>
      </c>
      <c r="C96" s="34"/>
      <c r="D96" s="35"/>
      <c r="G96" s="34" t="s">
        <v>20</v>
      </c>
      <c r="H96" s="34"/>
      <c r="I96" s="35"/>
    </row>
    <row r="97" spans="3:9" ht="14.25" x14ac:dyDescent="0.25">
      <c r="C97" s="34"/>
      <c r="D97" s="34"/>
      <c r="G97" s="25"/>
      <c r="H97" s="34"/>
      <c r="I97" s="34"/>
    </row>
  </sheetData>
  <mergeCells count="13">
    <mergeCell ref="B95:C95"/>
    <mergeCell ref="G95:H95"/>
    <mergeCell ref="B96:C96"/>
    <mergeCell ref="G96:H96"/>
    <mergeCell ref="C97:D97"/>
    <mergeCell ref="H97:I97"/>
    <mergeCell ref="B1:H1"/>
    <mergeCell ref="B2:H2"/>
    <mergeCell ref="A3:H3"/>
    <mergeCell ref="B4:H4"/>
    <mergeCell ref="B5:H5"/>
    <mergeCell ref="B94:C94"/>
    <mergeCell ref="G94:H9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 -EGRESO MAYO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2024-06-07T14:09:25Z</dcterms:created>
  <dcterms:modified xsi:type="dcterms:W3CDTF">2024-06-07T14:11:21Z</dcterms:modified>
</cp:coreProperties>
</file>