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92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fnova\Desktop\DEUDA OIA 2021-2022\DOCUMENTO EXCELL-2023\"/>
    </mc:Choice>
  </mc:AlternateContent>
  <xr:revisionPtr revIDLastSave="0" documentId="13_ncr:1_{2640D319-C35F-488F-9637-8280901D0098}" xr6:coauthVersionLast="47" xr6:coauthVersionMax="47" xr10:uidLastSave="{00000000-0000-0000-0000-000000000000}"/>
  <bookViews>
    <workbookView xWindow="-120" yWindow="-120" windowWidth="21840" windowHeight="13140" xr2:uid="{BFD5CE39-AC08-4432-BB83-A9DED758887D}"/>
  </bookViews>
  <sheets>
    <sheet name="INGRESO-EGRESO OCTUBRE 2023" sheetId="1" r:id="rId1"/>
  </sheets>
  <externalReferences>
    <externalReference r:id="rId2"/>
  </externalReferenc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100" i="1" l="1"/>
  <c r="G97" i="1"/>
  <c r="F97" i="1"/>
  <c r="E97" i="1"/>
  <c r="D97" i="1"/>
  <c r="C97" i="1"/>
  <c r="B97" i="1"/>
  <c r="G96" i="1"/>
  <c r="F96" i="1"/>
  <c r="E96" i="1"/>
  <c r="D96" i="1"/>
  <c r="C96" i="1"/>
  <c r="B96" i="1"/>
  <c r="G95" i="1"/>
  <c r="F95" i="1"/>
  <c r="E95" i="1"/>
  <c r="D95" i="1"/>
  <c r="C95" i="1"/>
  <c r="B95" i="1"/>
  <c r="G94" i="1"/>
  <c r="F94" i="1"/>
  <c r="E94" i="1"/>
  <c r="D94" i="1"/>
  <c r="C94" i="1"/>
  <c r="B94" i="1"/>
  <c r="G93" i="1"/>
  <c r="F93" i="1"/>
  <c r="E93" i="1"/>
  <c r="D93" i="1"/>
  <c r="C93" i="1"/>
  <c r="B93" i="1"/>
  <c r="G92" i="1"/>
  <c r="F92" i="1"/>
  <c r="E92" i="1"/>
  <c r="D92" i="1"/>
  <c r="C92" i="1"/>
  <c r="B92" i="1"/>
  <c r="G91" i="1"/>
  <c r="F91" i="1"/>
  <c r="E91" i="1"/>
  <c r="D91" i="1"/>
  <c r="C91" i="1"/>
  <c r="B91" i="1"/>
  <c r="G90" i="1"/>
  <c r="F90" i="1"/>
  <c r="E90" i="1"/>
  <c r="D90" i="1"/>
  <c r="C90" i="1"/>
  <c r="B90" i="1"/>
  <c r="G89" i="1"/>
  <c r="F89" i="1"/>
  <c r="E89" i="1"/>
  <c r="D89" i="1"/>
  <c r="C89" i="1"/>
  <c r="B89" i="1"/>
  <c r="G88" i="1"/>
  <c r="F88" i="1"/>
  <c r="E88" i="1"/>
  <c r="D88" i="1"/>
  <c r="C88" i="1"/>
  <c r="B88" i="1"/>
  <c r="G87" i="1"/>
  <c r="F87" i="1"/>
  <c r="E87" i="1"/>
  <c r="D87" i="1"/>
  <c r="C87" i="1"/>
  <c r="B87" i="1"/>
  <c r="G86" i="1"/>
  <c r="F86" i="1"/>
  <c r="E86" i="1"/>
  <c r="D86" i="1"/>
  <c r="C86" i="1"/>
  <c r="B86" i="1"/>
  <c r="G85" i="1"/>
  <c r="F85" i="1"/>
  <c r="E85" i="1"/>
  <c r="D85" i="1"/>
  <c r="C85" i="1"/>
  <c r="B85" i="1"/>
  <c r="G84" i="1"/>
  <c r="F84" i="1"/>
  <c r="E84" i="1"/>
  <c r="D84" i="1"/>
  <c r="C84" i="1"/>
  <c r="B84" i="1"/>
  <c r="G83" i="1"/>
  <c r="F83" i="1"/>
  <c r="E83" i="1"/>
  <c r="D83" i="1"/>
  <c r="C83" i="1"/>
  <c r="B83" i="1"/>
  <c r="G82" i="1"/>
  <c r="F82" i="1"/>
  <c r="E82" i="1"/>
  <c r="D82" i="1"/>
  <c r="C82" i="1"/>
  <c r="B82" i="1"/>
  <c r="G81" i="1"/>
  <c r="F81" i="1"/>
  <c r="E81" i="1"/>
  <c r="D81" i="1"/>
  <c r="C81" i="1"/>
  <c r="B81" i="1"/>
  <c r="G80" i="1"/>
  <c r="F80" i="1"/>
  <c r="E80" i="1"/>
  <c r="D80" i="1"/>
  <c r="C80" i="1"/>
  <c r="B80" i="1"/>
  <c r="G79" i="1"/>
  <c r="F79" i="1"/>
  <c r="E79" i="1"/>
  <c r="D79" i="1"/>
  <c r="C79" i="1"/>
  <c r="B79" i="1"/>
  <c r="G78" i="1"/>
  <c r="F78" i="1"/>
  <c r="E78" i="1"/>
  <c r="D78" i="1"/>
  <c r="C78" i="1"/>
  <c r="B78" i="1"/>
  <c r="G77" i="1"/>
  <c r="F77" i="1"/>
  <c r="E77" i="1"/>
  <c r="D77" i="1"/>
  <c r="C77" i="1"/>
  <c r="B77" i="1"/>
  <c r="G76" i="1"/>
  <c r="F76" i="1"/>
  <c r="E76" i="1"/>
  <c r="D76" i="1"/>
  <c r="C76" i="1"/>
  <c r="B76" i="1"/>
  <c r="G75" i="1"/>
  <c r="F75" i="1"/>
  <c r="E75" i="1"/>
  <c r="D75" i="1"/>
  <c r="C75" i="1"/>
  <c r="B75" i="1"/>
  <c r="G74" i="1"/>
  <c r="F74" i="1"/>
  <c r="E74" i="1"/>
  <c r="D74" i="1"/>
  <c r="C74" i="1"/>
  <c r="B74" i="1"/>
  <c r="G73" i="1"/>
  <c r="F73" i="1"/>
  <c r="E73" i="1"/>
  <c r="D73" i="1"/>
  <c r="C73" i="1"/>
  <c r="B73" i="1"/>
  <c r="G72" i="1"/>
  <c r="F72" i="1"/>
  <c r="E72" i="1"/>
  <c r="D72" i="1"/>
  <c r="C72" i="1"/>
  <c r="B72" i="1"/>
  <c r="G71" i="1"/>
  <c r="F71" i="1"/>
  <c r="E71" i="1"/>
  <c r="D71" i="1"/>
  <c r="C71" i="1"/>
  <c r="B71" i="1"/>
  <c r="G70" i="1"/>
  <c r="F70" i="1"/>
  <c r="E70" i="1"/>
  <c r="D70" i="1"/>
  <c r="C70" i="1"/>
  <c r="B70" i="1"/>
  <c r="G69" i="1"/>
  <c r="F69" i="1"/>
  <c r="E69" i="1"/>
  <c r="D69" i="1"/>
  <c r="C69" i="1"/>
  <c r="B69" i="1"/>
  <c r="G68" i="1"/>
  <c r="F68" i="1"/>
  <c r="E68" i="1"/>
  <c r="D68" i="1"/>
  <c r="C68" i="1"/>
  <c r="B68" i="1"/>
  <c r="G67" i="1"/>
  <c r="F67" i="1"/>
  <c r="E67" i="1"/>
  <c r="D67" i="1"/>
  <c r="C67" i="1"/>
  <c r="B67" i="1"/>
  <c r="G66" i="1"/>
  <c r="F66" i="1"/>
  <c r="E66" i="1"/>
  <c r="D66" i="1"/>
  <c r="C66" i="1"/>
  <c r="B66" i="1"/>
  <c r="G65" i="1"/>
  <c r="F65" i="1"/>
  <c r="E65" i="1"/>
  <c r="D65" i="1"/>
  <c r="C65" i="1"/>
  <c r="B65" i="1"/>
  <c r="G64" i="1"/>
  <c r="F64" i="1"/>
  <c r="E64" i="1"/>
  <c r="D64" i="1"/>
  <c r="C64" i="1"/>
  <c r="B64" i="1"/>
  <c r="G63" i="1"/>
  <c r="F63" i="1"/>
  <c r="E63" i="1"/>
  <c r="D63" i="1"/>
  <c r="C63" i="1"/>
  <c r="B63" i="1"/>
  <c r="G62" i="1"/>
  <c r="F62" i="1"/>
  <c r="E62" i="1"/>
  <c r="D62" i="1"/>
  <c r="C62" i="1"/>
  <c r="B62" i="1"/>
  <c r="G61" i="1"/>
  <c r="F61" i="1"/>
  <c r="E61" i="1"/>
  <c r="D61" i="1"/>
  <c r="C61" i="1"/>
  <c r="B61" i="1"/>
  <c r="G60" i="1"/>
  <c r="F60" i="1"/>
  <c r="E60" i="1"/>
  <c r="D60" i="1"/>
  <c r="C60" i="1"/>
  <c r="B60" i="1"/>
  <c r="G59" i="1"/>
  <c r="F59" i="1"/>
  <c r="E59" i="1"/>
  <c r="D59" i="1"/>
  <c r="C59" i="1"/>
  <c r="B59" i="1"/>
  <c r="G58" i="1"/>
  <c r="F58" i="1"/>
  <c r="E58" i="1"/>
  <c r="D58" i="1"/>
  <c r="C58" i="1"/>
  <c r="B58" i="1"/>
  <c r="G57" i="1"/>
  <c r="F57" i="1"/>
  <c r="E57" i="1"/>
  <c r="D57" i="1"/>
  <c r="C57" i="1"/>
  <c r="B57" i="1"/>
  <c r="G56" i="1"/>
  <c r="F56" i="1"/>
  <c r="E56" i="1"/>
  <c r="D56" i="1"/>
  <c r="C56" i="1"/>
  <c r="B56" i="1"/>
  <c r="G55" i="1"/>
  <c r="F55" i="1"/>
  <c r="E55" i="1"/>
  <c r="D55" i="1"/>
  <c r="C55" i="1"/>
  <c r="B55" i="1"/>
  <c r="G54" i="1"/>
  <c r="F54" i="1"/>
  <c r="E54" i="1"/>
  <c r="D54" i="1"/>
  <c r="C54" i="1"/>
  <c r="B54" i="1"/>
  <c r="G53" i="1"/>
  <c r="F53" i="1"/>
  <c r="E53" i="1"/>
  <c r="D53" i="1"/>
  <c r="C53" i="1"/>
  <c r="B53" i="1"/>
  <c r="G52" i="1"/>
  <c r="F52" i="1"/>
  <c r="E52" i="1"/>
  <c r="D52" i="1"/>
  <c r="C52" i="1"/>
  <c r="B52" i="1"/>
  <c r="G51" i="1"/>
  <c r="F51" i="1"/>
  <c r="E51" i="1"/>
  <c r="D51" i="1"/>
  <c r="C51" i="1"/>
  <c r="B51" i="1"/>
  <c r="G50" i="1"/>
  <c r="F50" i="1"/>
  <c r="E50" i="1"/>
  <c r="D50" i="1"/>
  <c r="C50" i="1"/>
  <c r="B50" i="1"/>
  <c r="G49" i="1"/>
  <c r="F49" i="1"/>
  <c r="E49" i="1"/>
  <c r="D49" i="1"/>
  <c r="C49" i="1"/>
  <c r="B49" i="1"/>
  <c r="G48" i="1"/>
  <c r="F48" i="1"/>
  <c r="E48" i="1"/>
  <c r="D48" i="1"/>
  <c r="C48" i="1"/>
  <c r="B48" i="1"/>
  <c r="G47" i="1"/>
  <c r="F47" i="1"/>
  <c r="E47" i="1"/>
  <c r="D47" i="1"/>
  <c r="C47" i="1"/>
  <c r="B47" i="1"/>
  <c r="G46" i="1"/>
  <c r="F46" i="1"/>
  <c r="E46" i="1"/>
  <c r="D46" i="1"/>
  <c r="C46" i="1"/>
  <c r="B46" i="1"/>
  <c r="G45" i="1"/>
  <c r="F45" i="1"/>
  <c r="E45" i="1"/>
  <c r="D45" i="1"/>
  <c r="C45" i="1"/>
  <c r="B45" i="1"/>
  <c r="G44" i="1"/>
  <c r="F44" i="1"/>
  <c r="E44" i="1"/>
  <c r="D44" i="1"/>
  <c r="C44" i="1"/>
  <c r="B44" i="1"/>
  <c r="G43" i="1"/>
  <c r="F43" i="1"/>
  <c r="E43" i="1"/>
  <c r="D43" i="1"/>
  <c r="C43" i="1"/>
  <c r="B43" i="1"/>
  <c r="G42" i="1"/>
  <c r="F42" i="1"/>
  <c r="E42" i="1"/>
  <c r="D42" i="1"/>
  <c r="C42" i="1"/>
  <c r="B42" i="1"/>
  <c r="G41" i="1"/>
  <c r="F41" i="1"/>
  <c r="E41" i="1"/>
  <c r="D41" i="1"/>
  <c r="C41" i="1"/>
  <c r="B41" i="1"/>
  <c r="G40" i="1"/>
  <c r="F40" i="1"/>
  <c r="E40" i="1"/>
  <c r="D40" i="1"/>
  <c r="C40" i="1"/>
  <c r="B40" i="1"/>
  <c r="G39" i="1"/>
  <c r="F39" i="1"/>
  <c r="E39" i="1"/>
  <c r="D39" i="1"/>
  <c r="C39" i="1"/>
  <c r="B39" i="1"/>
  <c r="G38" i="1"/>
  <c r="F38" i="1"/>
  <c r="E38" i="1"/>
  <c r="D38" i="1"/>
  <c r="C38" i="1"/>
  <c r="B38" i="1"/>
  <c r="G37" i="1"/>
  <c r="F37" i="1"/>
  <c r="E37" i="1"/>
  <c r="D37" i="1"/>
  <c r="C37" i="1"/>
  <c r="B37" i="1"/>
  <c r="G36" i="1"/>
  <c r="F36" i="1"/>
  <c r="E36" i="1"/>
  <c r="D36" i="1"/>
  <c r="C36" i="1"/>
  <c r="B36" i="1"/>
  <c r="G35" i="1"/>
  <c r="F35" i="1"/>
  <c r="E35" i="1"/>
  <c r="D35" i="1"/>
  <c r="C35" i="1"/>
  <c r="B35" i="1"/>
  <c r="G34" i="1"/>
  <c r="F34" i="1"/>
  <c r="E34" i="1"/>
  <c r="D34" i="1"/>
  <c r="C34" i="1"/>
  <c r="B34" i="1"/>
  <c r="G33" i="1"/>
  <c r="F33" i="1"/>
  <c r="E33" i="1"/>
  <c r="D33" i="1"/>
  <c r="C33" i="1"/>
  <c r="B33" i="1"/>
  <c r="G32" i="1"/>
  <c r="F32" i="1"/>
  <c r="E32" i="1"/>
  <c r="D32" i="1"/>
  <c r="C32" i="1"/>
  <c r="B32" i="1"/>
  <c r="G31" i="1"/>
  <c r="F31" i="1"/>
  <c r="E31" i="1"/>
  <c r="D31" i="1"/>
  <c r="C31" i="1"/>
  <c r="B31" i="1"/>
  <c r="G30" i="1"/>
  <c r="F30" i="1"/>
  <c r="E30" i="1"/>
  <c r="D30" i="1"/>
  <c r="C30" i="1"/>
  <c r="B30" i="1"/>
  <c r="G29" i="1"/>
  <c r="F29" i="1"/>
  <c r="E29" i="1"/>
  <c r="D29" i="1"/>
  <c r="C29" i="1"/>
  <c r="B29" i="1"/>
  <c r="G28" i="1"/>
  <c r="F28" i="1"/>
  <c r="E28" i="1"/>
  <c r="D28" i="1"/>
  <c r="C28" i="1"/>
  <c r="B28" i="1"/>
  <c r="G27" i="1"/>
  <c r="F27" i="1"/>
  <c r="E27" i="1"/>
  <c r="D27" i="1"/>
  <c r="C27" i="1"/>
  <c r="B27" i="1"/>
  <c r="G26" i="1"/>
  <c r="F26" i="1"/>
  <c r="E26" i="1"/>
  <c r="D26" i="1"/>
  <c r="C26" i="1"/>
  <c r="B26" i="1"/>
  <c r="G25" i="1"/>
  <c r="F25" i="1"/>
  <c r="E25" i="1"/>
  <c r="D25" i="1"/>
  <c r="C25" i="1"/>
  <c r="B25" i="1"/>
  <c r="G24" i="1"/>
  <c r="F24" i="1"/>
  <c r="E24" i="1"/>
  <c r="D24" i="1"/>
  <c r="C24" i="1"/>
  <c r="B24" i="1"/>
  <c r="G23" i="1"/>
  <c r="F23" i="1"/>
  <c r="E23" i="1"/>
  <c r="D23" i="1"/>
  <c r="C23" i="1"/>
  <c r="B23" i="1"/>
  <c r="G22" i="1"/>
  <c r="F22" i="1"/>
  <c r="E22" i="1"/>
  <c r="D22" i="1"/>
  <c r="C22" i="1"/>
  <c r="B22" i="1"/>
  <c r="G21" i="1"/>
  <c r="F21" i="1"/>
  <c r="E21" i="1"/>
  <c r="D21" i="1"/>
  <c r="C21" i="1"/>
  <c r="B21" i="1"/>
  <c r="G20" i="1"/>
  <c r="F20" i="1"/>
  <c r="E20" i="1"/>
  <c r="D20" i="1"/>
  <c r="C20" i="1"/>
  <c r="B20" i="1"/>
  <c r="G19" i="1"/>
  <c r="F19" i="1"/>
  <c r="E19" i="1"/>
  <c r="D19" i="1"/>
  <c r="C19" i="1"/>
  <c r="B19" i="1"/>
  <c r="G18" i="1"/>
  <c r="F18" i="1"/>
  <c r="E18" i="1"/>
  <c r="D18" i="1"/>
  <c r="C18" i="1"/>
  <c r="B18" i="1"/>
  <c r="G17" i="1"/>
  <c r="F17" i="1"/>
  <c r="E17" i="1"/>
  <c r="D17" i="1"/>
  <c r="C17" i="1"/>
  <c r="B17" i="1"/>
  <c r="G16" i="1"/>
  <c r="F16" i="1"/>
  <c r="E16" i="1"/>
  <c r="D16" i="1"/>
  <c r="C16" i="1"/>
  <c r="B16" i="1"/>
  <c r="G15" i="1"/>
  <c r="F15" i="1"/>
  <c r="E15" i="1"/>
  <c r="D15" i="1"/>
  <c r="C15" i="1"/>
  <c r="B15" i="1"/>
  <c r="G14" i="1"/>
  <c r="F14" i="1"/>
  <c r="E14" i="1"/>
  <c r="D14" i="1"/>
  <c r="C14" i="1"/>
  <c r="B14" i="1"/>
  <c r="G13" i="1"/>
  <c r="F13" i="1"/>
  <c r="E13" i="1"/>
  <c r="D13" i="1"/>
  <c r="C13" i="1"/>
  <c r="B13" i="1"/>
  <c r="G12" i="1"/>
  <c r="F12" i="1"/>
  <c r="E12" i="1"/>
  <c r="D12" i="1"/>
  <c r="C12" i="1"/>
  <c r="B12" i="1"/>
  <c r="G11" i="1"/>
  <c r="F11" i="1"/>
  <c r="E11" i="1"/>
  <c r="D11" i="1"/>
  <c r="C11" i="1"/>
  <c r="B11" i="1"/>
  <c r="G10" i="1"/>
  <c r="F10" i="1"/>
  <c r="E10" i="1"/>
  <c r="D10" i="1"/>
  <c r="C10" i="1"/>
  <c r="B10" i="1"/>
  <c r="G9" i="1"/>
  <c r="F9" i="1"/>
  <c r="E9" i="1"/>
  <c r="D9" i="1"/>
  <c r="C9" i="1"/>
  <c r="B9" i="1"/>
  <c r="G8" i="1"/>
  <c r="F8" i="1"/>
  <c r="E8" i="1"/>
  <c r="D8" i="1"/>
  <c r="C8" i="1"/>
  <c r="B8" i="1"/>
  <c r="H7" i="1"/>
  <c r="F99" i="1" s="1"/>
  <c r="B5" i="1"/>
  <c r="B4" i="1"/>
  <c r="B2" i="1"/>
  <c r="F101" i="1" l="1"/>
  <c r="H8" i="1"/>
  <c r="H9" i="1" s="1"/>
  <c r="H10" i="1" s="1"/>
  <c r="H11" i="1" s="1"/>
  <c r="H12" i="1" s="1"/>
  <c r="H13" i="1" s="1"/>
  <c r="H14" i="1" s="1"/>
  <c r="H15" i="1" s="1"/>
  <c r="H16" i="1" s="1"/>
  <c r="H17" i="1" s="1"/>
  <c r="H18" i="1" s="1"/>
  <c r="H19" i="1" s="1"/>
  <c r="H20" i="1" s="1"/>
  <c r="H21" i="1" s="1"/>
  <c r="H22" i="1" s="1"/>
  <c r="H23" i="1" s="1"/>
  <c r="H24" i="1" s="1"/>
  <c r="H25" i="1" s="1"/>
  <c r="H26" i="1" s="1"/>
  <c r="H27" i="1" s="1"/>
  <c r="H28" i="1" s="1"/>
  <c r="H29" i="1" s="1"/>
  <c r="H30" i="1" s="1"/>
  <c r="H31" i="1" s="1"/>
  <c r="H32" i="1" s="1"/>
  <c r="H33" i="1" s="1"/>
  <c r="H34" i="1" s="1"/>
  <c r="H35" i="1" s="1"/>
  <c r="H36" i="1" s="1"/>
  <c r="H37" i="1" s="1"/>
  <c r="H38" i="1" s="1"/>
  <c r="H39" i="1" s="1"/>
  <c r="H40" i="1" s="1"/>
  <c r="H41" i="1" s="1"/>
  <c r="H42" i="1" s="1"/>
  <c r="H43" i="1" s="1"/>
  <c r="H44" i="1" s="1"/>
  <c r="H45" i="1" s="1"/>
  <c r="H46" i="1" s="1"/>
  <c r="H47" i="1" s="1"/>
  <c r="H48" i="1" s="1"/>
  <c r="H49" i="1" s="1"/>
  <c r="H50" i="1" s="1"/>
  <c r="H51" i="1" s="1"/>
  <c r="H52" i="1" s="1"/>
  <c r="H53" i="1" s="1"/>
  <c r="H54" i="1" s="1"/>
  <c r="H55" i="1" s="1"/>
  <c r="H56" i="1" s="1"/>
  <c r="H57" i="1" s="1"/>
  <c r="H58" i="1" s="1"/>
  <c r="H59" i="1" s="1"/>
  <c r="H60" i="1" s="1"/>
  <c r="H61" i="1" s="1"/>
  <c r="H62" i="1" s="1"/>
  <c r="H63" i="1" s="1"/>
  <c r="H64" i="1" s="1"/>
  <c r="H65" i="1" s="1"/>
  <c r="H66" i="1" s="1"/>
  <c r="H67" i="1" s="1"/>
  <c r="H68" i="1" s="1"/>
  <c r="H69" i="1" s="1"/>
  <c r="H70" i="1" s="1"/>
  <c r="H71" i="1" s="1"/>
  <c r="H72" i="1" s="1"/>
  <c r="H73" i="1" s="1"/>
  <c r="H74" i="1" s="1"/>
  <c r="H75" i="1" s="1"/>
  <c r="H76" i="1" s="1"/>
  <c r="H77" i="1" s="1"/>
  <c r="H78" i="1" s="1"/>
  <c r="H79" i="1" s="1"/>
  <c r="H80" i="1" s="1"/>
  <c r="H81" i="1" s="1"/>
  <c r="H82" i="1" s="1"/>
  <c r="H83" i="1" s="1"/>
  <c r="H84" i="1" s="1"/>
  <c r="H85" i="1" s="1"/>
  <c r="H86" i="1" s="1"/>
  <c r="H87" i="1" s="1"/>
  <c r="H88" i="1" s="1"/>
  <c r="H89" i="1" s="1"/>
  <c r="H90" i="1" s="1"/>
  <c r="H91" i="1" s="1"/>
  <c r="H92" i="1" s="1"/>
  <c r="H93" i="1" s="1"/>
  <c r="H94" i="1" s="1"/>
  <c r="H95" i="1" s="1"/>
  <c r="H96" i="1" s="1"/>
  <c r="H97" i="1" s="1"/>
</calcChain>
</file>

<file path=xl/sharedStrings.xml><?xml version="1.0" encoding="utf-8"?>
<sst xmlns="http://schemas.openxmlformats.org/spreadsheetml/2006/main" count="20" uniqueCount="19">
  <si>
    <t>SERVICIO NACIONAL DE SALUD</t>
  </si>
  <si>
    <t>LIBRO DE BANCO</t>
  </si>
  <si>
    <t>FECHA</t>
  </si>
  <si>
    <t>No. CHEQUE/TRANSACION NO.</t>
  </si>
  <si>
    <t xml:space="preserve">BENEFICIARIO </t>
  </si>
  <si>
    <t>CONCEPTO</t>
  </si>
  <si>
    <t>DEBITO</t>
  </si>
  <si>
    <t>CREDITO</t>
  </si>
  <si>
    <t>BALANCE</t>
  </si>
  <si>
    <t>ESTADO DEL BANCO</t>
  </si>
  <si>
    <t>BALANCE AL 1 DE OCTUBRE 2023</t>
  </si>
  <si>
    <t>BALANCE AL PRIMER DIA DEL MES</t>
  </si>
  <si>
    <t>Licda. Estervina Calderon</t>
  </si>
  <si>
    <t>INGRESOS DEL MES</t>
  </si>
  <si>
    <t>Licda. Francina A.Nova</t>
  </si>
  <si>
    <t>Preparado Por</t>
  </si>
  <si>
    <t>BALANCE AL FINALIZAR EL MES</t>
  </si>
  <si>
    <t>Contadora</t>
  </si>
  <si>
    <t>Coordinador Financiero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</si>
</sst>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(* #,##0.00_);_(* \(#,##0.00\);_(* &quot;-&quot;??_);_(@_)"/>
    <numFmt numFmtId="164" formatCode="_-* #,##0.00\ _P_t_s_-;\-* #,##0.00\ _P_t_s_-;_-* &quot;-&quot;??\ _P_t_s_-;_-@_-"/>
    <numFmt numFmtId="165" formatCode="_-* #,##0.00_-;\-* #,##0.00_-;_-* &quot;-&quot;??_-;_-@_-"/>
  </numFmts>
  <fonts count="15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8"/>
      <color theme="6" tint="-0.499984740745262"/>
      <name val="Arial"/>
      <family val="2"/>
    </font>
    <font>
      <b/>
      <sz val="18"/>
      <name val="Tahoma"/>
      <family val="2"/>
    </font>
    <font>
      <b/>
      <sz val="14"/>
      <name val="Segoe UI"/>
      <family val="2"/>
    </font>
    <font>
      <b/>
      <sz val="8"/>
      <color theme="9" tint="0.39997558519241921"/>
      <name val="Arial"/>
      <family val="2"/>
    </font>
    <font>
      <b/>
      <sz val="12"/>
      <color theme="2" tint="-0.89999084444715716"/>
      <name val="Arial"/>
      <family val="2"/>
    </font>
    <font>
      <b/>
      <sz val="12"/>
      <color theme="1" tint="4.9989318521683403E-2"/>
      <name val="Arial"/>
      <family val="2"/>
    </font>
    <font>
      <sz val="8"/>
      <color theme="9" tint="0.39997558519241921"/>
      <name val="Arial"/>
      <family val="2"/>
    </font>
    <font>
      <sz val="12"/>
      <name val="Arial"/>
      <family val="2"/>
    </font>
    <font>
      <sz val="8"/>
      <name val="Arial"/>
      <family val="2"/>
    </font>
    <font>
      <b/>
      <sz val="12"/>
      <name val="Arial"/>
      <family val="2"/>
    </font>
    <font>
      <b/>
      <sz val="10"/>
      <color theme="0"/>
      <name val="Arial"/>
      <family val="2"/>
    </font>
    <font>
      <b/>
      <sz val="10"/>
      <name val="Segoe UI"/>
      <family val="2"/>
    </font>
    <font>
      <sz val="10"/>
      <name val="Segoe UI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3" tint="-0.249977111117893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1" fillId="0" borderId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</cellStyleXfs>
  <cellXfs count="38">
    <xf numFmtId="0" fontId="0" fillId="0" borderId="0" xfId="0"/>
    <xf numFmtId="0" fontId="2" fillId="0" borderId="0" xfId="1" applyFont="1" applyAlignment="1">
      <alignment horizontal="right"/>
    </xf>
    <xf numFmtId="0" fontId="3" fillId="0" borderId="0" xfId="1" applyFont="1" applyAlignment="1">
      <alignment horizontal="center" wrapText="1"/>
    </xf>
    <xf numFmtId="0" fontId="2" fillId="0" borderId="0" xfId="1" applyFont="1"/>
    <xf numFmtId="0" fontId="4" fillId="0" borderId="0" xfId="1" applyFont="1" applyAlignment="1">
      <alignment horizontal="center" wrapText="1"/>
    </xf>
    <xf numFmtId="0" fontId="4" fillId="0" borderId="0" xfId="1" applyFont="1" applyAlignment="1">
      <alignment horizontal="center" wrapText="1"/>
    </xf>
    <xf numFmtId="0" fontId="4" fillId="0" borderId="0" xfId="1" applyFont="1" applyAlignment="1">
      <alignment horizontal="center" vertical="center" wrapText="1"/>
    </xf>
    <xf numFmtId="0" fontId="5" fillId="2" borderId="0" xfId="1" applyFont="1" applyFill="1" applyAlignment="1">
      <alignment horizontal="center"/>
    </xf>
    <xf numFmtId="0" fontId="6" fillId="3" borderId="1" xfId="1" applyFont="1" applyFill="1" applyBorder="1" applyAlignment="1">
      <alignment horizontal="center" wrapText="1"/>
    </xf>
    <xf numFmtId="4" fontId="6" fillId="3" borderId="1" xfId="1" applyNumberFormat="1" applyFont="1" applyFill="1" applyBorder="1" applyAlignment="1">
      <alignment horizontal="center" wrapText="1"/>
    </xf>
    <xf numFmtId="4" fontId="7" fillId="3" borderId="1" xfId="1" applyNumberFormat="1" applyFont="1" applyFill="1" applyBorder="1" applyAlignment="1">
      <alignment horizontal="center" wrapText="1"/>
    </xf>
    <xf numFmtId="0" fontId="8" fillId="0" borderId="0" xfId="1" applyFont="1"/>
    <xf numFmtId="0" fontId="5" fillId="0" borderId="0" xfId="1" applyFont="1" applyAlignment="1">
      <alignment horizontal="center"/>
    </xf>
    <xf numFmtId="14" fontId="9" fillId="0" borderId="1" xfId="1" applyNumberFormat="1" applyFont="1" applyBorder="1" applyAlignment="1">
      <alignment horizontal="left" wrapText="1"/>
    </xf>
    <xf numFmtId="1" fontId="9" fillId="0" borderId="1" xfId="1" applyNumberFormat="1" applyFont="1" applyBorder="1" applyAlignment="1">
      <alignment horizontal="left" wrapText="1"/>
    </xf>
    <xf numFmtId="2" fontId="9" fillId="0" borderId="1" xfId="1" applyNumberFormat="1" applyFont="1" applyBorder="1" applyAlignment="1">
      <alignment horizontal="left" wrapText="1"/>
    </xf>
    <xf numFmtId="4" fontId="9" fillId="0" borderId="1" xfId="1" applyNumberFormat="1" applyFont="1" applyBorder="1" applyAlignment="1">
      <alignment horizontal="center" wrapText="1"/>
    </xf>
    <xf numFmtId="164" fontId="9" fillId="0" borderId="1" xfId="2" applyFont="1" applyFill="1" applyBorder="1" applyAlignment="1">
      <alignment horizontal="right" wrapText="1"/>
    </xf>
    <xf numFmtId="165" fontId="9" fillId="0" borderId="1" xfId="2" applyNumberFormat="1" applyFont="1" applyFill="1" applyBorder="1" applyAlignment="1">
      <alignment horizontal="right" wrapText="1"/>
    </xf>
    <xf numFmtId="1" fontId="10" fillId="0" borderId="0" xfId="1" applyNumberFormat="1" applyFont="1" applyAlignment="1">
      <alignment horizontal="right"/>
    </xf>
    <xf numFmtId="0" fontId="11" fillId="3" borderId="1" xfId="1" applyFont="1" applyFill="1" applyBorder="1"/>
    <xf numFmtId="2" fontId="9" fillId="3" borderId="1" xfId="1" applyNumberFormat="1" applyFont="1" applyFill="1" applyBorder="1" applyAlignment="1">
      <alignment horizontal="left" wrapText="1"/>
    </xf>
    <xf numFmtId="1" fontId="9" fillId="3" borderId="1" xfId="1" applyNumberFormat="1" applyFont="1" applyFill="1" applyBorder="1" applyAlignment="1">
      <alignment horizontal="left" wrapText="1"/>
    </xf>
    <xf numFmtId="4" fontId="11" fillId="3" borderId="1" xfId="1" applyNumberFormat="1" applyFont="1" applyFill="1" applyBorder="1" applyAlignment="1">
      <alignment horizontal="center" wrapText="1"/>
    </xf>
    <xf numFmtId="164" fontId="9" fillId="3" borderId="1" xfId="2" applyFont="1" applyFill="1" applyBorder="1" applyAlignment="1">
      <alignment horizontal="right" wrapText="1"/>
    </xf>
    <xf numFmtId="165" fontId="9" fillId="3" borderId="1" xfId="2" applyNumberFormat="1" applyFont="1" applyFill="1" applyBorder="1" applyAlignment="1">
      <alignment horizontal="right" wrapText="1"/>
    </xf>
    <xf numFmtId="0" fontId="10" fillId="0" borderId="0" xfId="1" applyFont="1"/>
    <xf numFmtId="0" fontId="10" fillId="0" borderId="0" xfId="1" applyFont="1" applyAlignment="1">
      <alignment horizontal="left" wrapText="1"/>
    </xf>
    <xf numFmtId="1" fontId="12" fillId="4" borderId="1" xfId="1" applyNumberFormat="1" applyFont="1" applyFill="1" applyBorder="1" applyAlignment="1">
      <alignment horizontal="center"/>
    </xf>
    <xf numFmtId="4" fontId="12" fillId="4" borderId="1" xfId="1" applyNumberFormat="1" applyFont="1" applyFill="1" applyBorder="1" applyAlignment="1">
      <alignment horizontal="center"/>
    </xf>
    <xf numFmtId="4" fontId="10" fillId="0" borderId="0" xfId="3" applyNumberFormat="1" applyFont="1" applyFill="1" applyBorder="1" applyAlignment="1">
      <alignment horizontal="right"/>
    </xf>
    <xf numFmtId="1" fontId="13" fillId="0" borderId="2" xfId="1" applyNumberFormat="1" applyFont="1" applyBorder="1" applyAlignment="1">
      <alignment horizontal="center" wrapText="1"/>
    </xf>
    <xf numFmtId="1" fontId="13" fillId="0" borderId="0" xfId="1" applyNumberFormat="1" applyFont="1" applyAlignment="1">
      <alignment wrapText="1"/>
    </xf>
    <xf numFmtId="1" fontId="12" fillId="4" borderId="3" xfId="1" applyNumberFormat="1" applyFont="1" applyFill="1" applyBorder="1" applyAlignment="1">
      <alignment horizontal="center"/>
    </xf>
    <xf numFmtId="1" fontId="13" fillId="0" borderId="0" xfId="1" applyNumberFormat="1" applyFont="1" applyAlignment="1">
      <alignment horizontal="center" wrapText="1"/>
    </xf>
    <xf numFmtId="1" fontId="14" fillId="0" borderId="0" xfId="1" applyNumberFormat="1" applyFont="1" applyAlignment="1">
      <alignment horizontal="center" wrapText="1"/>
    </xf>
    <xf numFmtId="1" fontId="14" fillId="0" borderId="0" xfId="1" applyNumberFormat="1" applyFont="1" applyAlignment="1">
      <alignment wrapText="1"/>
    </xf>
    <xf numFmtId="1" fontId="10" fillId="0" borderId="0" xfId="1" applyNumberFormat="1" applyFont="1" applyAlignment="1">
      <alignment horizontal="center"/>
    </xf>
  </cellXfs>
  <cellStyles count="4">
    <cellStyle name="Millares 4" xfId="2" xr:uid="{C4F13ADF-2CAD-4A26-9247-9132F1618787}"/>
    <cellStyle name="Millares_29 feb DESEMBOLSO2004" xfId="3" xr:uid="{F82EB01C-0EF2-4F26-8545-0CBDB9DDB467}"/>
    <cellStyle name="Normal" xfId="0" builtinId="0"/>
    <cellStyle name="Normal 3" xfId="1" xr:uid="{601C4894-0F7D-4D66-9511-65AF1FECECFD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hyperlink" Target="#PORTADA!A1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436563</xdr:colOff>
      <xdr:row>4</xdr:row>
      <xdr:rowOff>119062</xdr:rowOff>
    </xdr:from>
    <xdr:to>
      <xdr:col>12</xdr:col>
      <xdr:colOff>673475</xdr:colOff>
      <xdr:row>6</xdr:row>
      <xdr:rowOff>3783</xdr:rowOff>
    </xdr:to>
    <xdr:sp macro="" textlink="">
      <xdr:nvSpPr>
        <xdr:cNvPr id="2" name="Rectángulo redondeado 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84910EBB-0F06-4680-8D4C-B15E7B8B4CFB}"/>
            </a:ext>
          </a:extLst>
        </xdr:cNvPr>
        <xdr:cNvSpPr/>
      </xdr:nvSpPr>
      <xdr:spPr>
        <a:xfrm>
          <a:off x="12304713" y="1414462"/>
          <a:ext cx="3284912" cy="541946"/>
        </a:xfrm>
        <a:prstGeom prst="roundRect">
          <a:avLst/>
        </a:prstGeom>
        <a:solidFill>
          <a:schemeClr val="accent2">
            <a:lumMod val="20000"/>
            <a:lumOff val="80000"/>
          </a:schemeClr>
        </a:solidFill>
      </xdr:spPr>
      <xdr:style>
        <a:lnRef idx="1">
          <a:schemeClr val="accent3"/>
        </a:lnRef>
        <a:fillRef idx="2">
          <a:schemeClr val="accent3"/>
        </a:fillRef>
        <a:effectRef idx="1">
          <a:schemeClr val="accent3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ctr"/>
          <a:r>
            <a:rPr lang="es-DO" sz="2000" b="1"/>
            <a:t>INICIO</a:t>
          </a:r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fnova\Downloads\SRS%20EL%20VALLE%20MODULO%20DE%20CONTABILIDAD%202023-%20VS2.1%20q%20(3).xlsx" TargetMode="External"/><Relationship Id="rId1" Type="http://schemas.openxmlformats.org/officeDocument/2006/relationships/externalLinkPath" Target="/Users/fnova/Downloads/SRS%20EL%20VALLE%20MODULO%20DE%20CONTABILIDAD%202023-%20VS2.1%20q%20(3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PORTADA"/>
      <sheetName val="CHEQUE-TRANSF ENERO"/>
      <sheetName val="CHEQUE-TRANSF FEBRERO"/>
      <sheetName val="CHEQUE-TRANSF MARZO"/>
      <sheetName val="CHEQUE-TRANSF ABRIL"/>
      <sheetName val="CHEQUE-TRANSF MAYO"/>
      <sheetName val="CHEQUE-TRANSF JUNIO"/>
      <sheetName val="CHEQUE-TRANSF JULIO"/>
      <sheetName val="CHEQUE-TRANSF AGOSTO"/>
      <sheetName val="CHEQUE-TRANSF SEPTIEMBRE"/>
      <sheetName val="CHEQUE-TRANSF OCTUBRE"/>
      <sheetName val="CHEQUE-TRANSF NOVIEMBRE"/>
      <sheetName val="CHEQUE-TRANSF DICIEMBRE"/>
      <sheetName val="(VS)LIBRO BANCO ENERO"/>
      <sheetName val="(VS)LIBRO BANCO FEBRERO"/>
      <sheetName val="Hoja1"/>
      <sheetName val="(VS)LIBRO BANCO MARZO"/>
      <sheetName val="(VS)LIBRO BANCO ABRIL"/>
      <sheetName val="(VS)LIBRO BANCO MAYO"/>
      <sheetName val="(VS)LIBRO BANCO JUNIO"/>
      <sheetName val="(VS)LIBRO BANCO JULIO"/>
      <sheetName val="(VS)LIBRO BANCO AGOSTO"/>
      <sheetName val="(VS)LIBRO BANCO SEPTIEMBRE"/>
      <sheetName val="(VS)LIBRO BANCO OCTUBRE"/>
      <sheetName val="(VS)LIBRO BANCO NOVIEMBRE"/>
      <sheetName val="(VS)LIBRO BANCO DICIEMBRE"/>
      <sheetName val="ORDEN DE COMPRA ENERO"/>
      <sheetName val="ORDEN DE COMPRA FEBRERO "/>
      <sheetName val="ORDEN DE COMPRA MARZO "/>
      <sheetName val="ORDEN DE COMPRA ABRIL"/>
      <sheetName val="ORDEN DE COMPRA MAYO"/>
      <sheetName val="ORDEN DE COMPRA JUNIO"/>
      <sheetName val="ORDEN DE COMPRA JULIO"/>
      <sheetName val="ORDEN DE COMPRA AGOSTO"/>
      <sheetName val="ORDEN DE COMPRA SEPTIEMBRE"/>
      <sheetName val="ORDEN DE COMPRA OCTUBRE"/>
      <sheetName val="ORDEN DE COMPRA NOVIEMBRE"/>
      <sheetName val="ORDEN DE COMPRA DICIEMBRE"/>
      <sheetName val="CUENTA T ENERO"/>
      <sheetName val="CUENTA T FEBRERO"/>
      <sheetName val="CUENTA T MARZO"/>
      <sheetName val="CUENTA T ABRIL"/>
      <sheetName val="CUENTA T MAYO"/>
      <sheetName val="CUENTA T JUNIO"/>
      <sheetName val="CUENTA T JULIO"/>
      <sheetName val="CUENTA T AGOSTO"/>
      <sheetName val="CUENTA T SEPTIEMBRE"/>
      <sheetName val="CUENTA T OCTUBRE"/>
      <sheetName val="CUENTA T NOVIEMBRE"/>
      <sheetName val="CUENTA T DICIEMBRE"/>
      <sheetName val="CONSOLIDADO ENERO"/>
      <sheetName val="CONSOLIDADO FEBRERO"/>
      <sheetName val="CONSOLIDADO MARZO"/>
      <sheetName val="PRIMER TRIMESTRE"/>
      <sheetName val="CONSOLIDADO ABRIL"/>
      <sheetName val="CONSOLIDADO MAYO"/>
      <sheetName val="CONSOLIDADO JUNIO"/>
      <sheetName val="SEGUNDO TRIMESTRE "/>
      <sheetName val="CONSOLIDADO JULIO"/>
      <sheetName val="CONSOLIDADO AGOSTO"/>
      <sheetName val="CONSOLIDADO SEPTIEMBRE"/>
      <sheetName val="TERCER TRIMESTRE  "/>
      <sheetName val="CONSOLIDADO OCTUBRE"/>
      <sheetName val="CONSOLIDADO NOVIEMBRE"/>
      <sheetName val="CONSOLIDADO DICIEMBRE"/>
      <sheetName val="CUARTO TRIMESTRE "/>
      <sheetName val="CONSOLIDADO ANUAL"/>
      <sheetName val="INGRESO POR ARS"/>
      <sheetName val="GLOSA VENTA SERVICIOS"/>
      <sheetName val="EJEC PRESUPUESTARIA POR MES"/>
      <sheetName val="RESUMEN EJECUSION TRIMESTRAL"/>
      <sheetName val="CB ENERO"/>
      <sheetName val="CB FEBRERO "/>
      <sheetName val="CB MARZO"/>
      <sheetName val="CB ABRIL"/>
      <sheetName val="CB MAYO"/>
      <sheetName val="CB JUNIO"/>
      <sheetName val="CB JULIO"/>
      <sheetName val="CB AGOSTO"/>
      <sheetName val="CB SEPTIEMBRE"/>
      <sheetName val="CB OCTUBRE"/>
      <sheetName val="CB NOVIEMBRE"/>
      <sheetName val="CB DICIEMBRE"/>
      <sheetName val="TRANSITO CHEQUE-TRANSF ENERO"/>
      <sheetName val="TRANSITO CHEQUE-TRANSF FEBRERO"/>
      <sheetName val="TRANSITO CHEQUE-TRANSF MARZO"/>
      <sheetName val="TRANSITO CHEQUE-TRANSF ABRIL"/>
      <sheetName val="TRANSITO CHEQUE-TRANSF MAYO"/>
      <sheetName val="TRANSITO CHEQUE-TRANSF JUNIO"/>
      <sheetName val="TRANSITO CHEQUE-TRANSF JULIO"/>
      <sheetName val="TRANSITO CHEQUE-TRANSF AGOSTO"/>
      <sheetName val="TRANSITO CHEQUE-TRANSF SEPT"/>
      <sheetName val="TRANSITO CHEQUE-TRANSF OCTUBRE"/>
      <sheetName val="TRANSITO CHEQUE-TRANSF NOV"/>
      <sheetName val="TRANSITO CHEQUE-TRANSF DIC"/>
    </sheetNames>
    <sheetDataSet>
      <sheetData sheetId="0">
        <row r="11">
          <cell r="A11" t="str">
            <v>SERVICIO REGIONAL  DE SALUD VI EL VALLE</v>
          </cell>
        </row>
        <row r="14">
          <cell r="A14" t="str">
            <v>BANCO DE RESERVAS CUENTA VENTA DE SERVICIOS (100-202867-9)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>
        <row r="5">
          <cell r="B5" t="str">
            <v>DEL 1 AL 31 DE OCTUBRE 2023</v>
          </cell>
        </row>
        <row r="7">
          <cell r="C7" t="str">
            <v>NOMINA  ELECTRONICA (INCENTIVO)</v>
          </cell>
          <cell r="D7">
            <v>0</v>
          </cell>
          <cell r="E7">
            <v>45202</v>
          </cell>
          <cell r="L7">
            <v>17959.669999999998</v>
          </cell>
          <cell r="M7" t="str">
            <v>PAGO INCENTIVO CORRESPONDIENTE A ENER- JUNIO 2023 A EMPLEADO DEL SRS EL VALLE.</v>
          </cell>
        </row>
        <row r="8">
          <cell r="C8" t="str">
            <v>NOMINA  ELECTRONICA (INCENTIVO)</v>
          </cell>
          <cell r="D8" t="str">
            <v>0</v>
          </cell>
          <cell r="E8">
            <v>45202</v>
          </cell>
          <cell r="L8">
            <v>6450.68</v>
          </cell>
          <cell r="M8" t="str">
            <v>PAGO INCENTIVO CORRESPONDIENTE A ENER- JUNIO 2023 A EMPLEADO DEL SRS EL VALLE.</v>
          </cell>
        </row>
        <row r="9">
          <cell r="C9" t="str">
            <v>NOMINA  ELECTRONICA (INCENTIVO)</v>
          </cell>
          <cell r="D9" t="str">
            <v>0</v>
          </cell>
          <cell r="E9">
            <v>45202</v>
          </cell>
          <cell r="L9">
            <v>10088.61</v>
          </cell>
          <cell r="M9" t="str">
            <v>PAGO INCENTIVO CORRESPONDIENTE A ENER- JUNIO 2023 A EMPLEADO DEL SRS EL VALLE.</v>
          </cell>
        </row>
        <row r="10">
          <cell r="C10" t="str">
            <v>EDESUR</v>
          </cell>
          <cell r="D10" t="str">
            <v>32177911156</v>
          </cell>
          <cell r="E10">
            <v>45202</v>
          </cell>
          <cell r="L10">
            <v>46964.61</v>
          </cell>
          <cell r="M10" t="str">
            <v>PAGO SERVICIO ENERGETICO ALMACEN DE MEDICAMENTTOS</v>
          </cell>
        </row>
        <row r="11">
          <cell r="C11" t="str">
            <v>EDESUR</v>
          </cell>
          <cell r="D11" t="str">
            <v>32182610251</v>
          </cell>
          <cell r="E11">
            <v>45202</v>
          </cell>
          <cell r="L11">
            <v>1361.62</v>
          </cell>
          <cell r="M11" t="str">
            <v>PAGO SERVICIO ENERGETICO UNAP MIRADOR NORTE.</v>
          </cell>
        </row>
        <row r="12">
          <cell r="C12" t="str">
            <v>EDESUR</v>
          </cell>
          <cell r="D12" t="str">
            <v>32182851676</v>
          </cell>
          <cell r="E12">
            <v>45202</v>
          </cell>
          <cell r="L12">
            <v>471.65</v>
          </cell>
          <cell r="M12" t="str">
            <v>PAGO SERVICIO ENERGETICO UNAP LOS CARTONES.</v>
          </cell>
        </row>
        <row r="13">
          <cell r="C13" t="str">
            <v>EDESUR</v>
          </cell>
          <cell r="D13" t="str">
            <v>32182881919</v>
          </cell>
          <cell r="E13">
            <v>45202</v>
          </cell>
          <cell r="L13">
            <v>314.35000000000002</v>
          </cell>
          <cell r="M13" t="str">
            <v>PAGO SERVICIO ENERGETICO UNAP VILLA OCOA.</v>
          </cell>
        </row>
        <row r="14">
          <cell r="C14" t="str">
            <v>EDESUR</v>
          </cell>
          <cell r="D14" t="str">
            <v>32182934936</v>
          </cell>
          <cell r="E14">
            <v>45202</v>
          </cell>
          <cell r="L14">
            <v>4118.2</v>
          </cell>
          <cell r="M14" t="str">
            <v>PAGO SERVICIO ENERGETICO UNAP LA CUCHILLA.</v>
          </cell>
        </row>
        <row r="15">
          <cell r="C15" t="str">
            <v>EDESUR</v>
          </cell>
          <cell r="D15" t="str">
            <v>32183072565</v>
          </cell>
          <cell r="E15">
            <v>45202</v>
          </cell>
          <cell r="L15">
            <v>827.18</v>
          </cell>
          <cell r="M15" t="str">
            <v>PAGO SERVICIO ENERGETICO UNAP SANTA ANA.</v>
          </cell>
        </row>
        <row r="16">
          <cell r="C16" t="str">
            <v>EDESUR</v>
          </cell>
          <cell r="D16" t="str">
            <v>32183101631</v>
          </cell>
          <cell r="E16">
            <v>45202</v>
          </cell>
          <cell r="L16">
            <v>126.8</v>
          </cell>
          <cell r="M16" t="str">
            <v>PAGO SERVICIO ENERGETICO UNAP LAS YAYAS VIAJAMA</v>
          </cell>
        </row>
        <row r="17">
          <cell r="C17" t="str">
            <v>EDESUR</v>
          </cell>
          <cell r="D17" t="str">
            <v>32183175522</v>
          </cell>
          <cell r="E17">
            <v>45202</v>
          </cell>
          <cell r="L17">
            <v>229.65</v>
          </cell>
          <cell r="M17" t="str">
            <v>PAGO SERVICIO ENERGETICO UNAP EL JOVITO.</v>
          </cell>
        </row>
        <row r="18">
          <cell r="C18" t="str">
            <v>EDESUR</v>
          </cell>
          <cell r="D18" t="str">
            <v>32183198228</v>
          </cell>
          <cell r="E18">
            <v>45202</v>
          </cell>
          <cell r="L18">
            <v>396.18</v>
          </cell>
          <cell r="M18" t="str">
            <v>PAGO SERVICIO ENERGETICO APARTAMENTO DE MEDICO BANICA.</v>
          </cell>
        </row>
        <row r="19">
          <cell r="C19" t="str">
            <v>EDESUR</v>
          </cell>
          <cell r="D19" t="str">
            <v>32177857065</v>
          </cell>
          <cell r="E19">
            <v>45202</v>
          </cell>
          <cell r="L19">
            <v>13424.66</v>
          </cell>
          <cell r="M19" t="str">
            <v>PAGO SERVICIO ENERGETICO  GERENCIA DE AREA II SAN JUAN.</v>
          </cell>
        </row>
        <row r="20">
          <cell r="C20" t="str">
            <v>EDESUR</v>
          </cell>
          <cell r="D20" t="str">
            <v>32183293133</v>
          </cell>
          <cell r="E20">
            <v>45202</v>
          </cell>
          <cell r="L20">
            <v>4868.66</v>
          </cell>
          <cell r="M20" t="str">
            <v>PAGO SERVICIO ENERGETICO UNAP VILLA LIBERACION</v>
          </cell>
        </row>
        <row r="21">
          <cell r="C21" t="str">
            <v>ADELIO BAUTISTA</v>
          </cell>
          <cell r="D21" t="str">
            <v>32184392701</v>
          </cell>
          <cell r="E21">
            <v>45202</v>
          </cell>
          <cell r="L21">
            <v>72683.899999999994</v>
          </cell>
          <cell r="M21" t="str">
            <v>PAGO FACTURA NO. COMPRA DE REFRIGERIO, PICADERA Y DESUAYUNO Y AMUELZOS PARA USO DIFERENTES ACTIVIDADES DEL SRS EL VALLE.</v>
          </cell>
        </row>
        <row r="22">
          <cell r="C22" t="str">
            <v>ISIDRO SOSA RAMON</v>
          </cell>
          <cell r="D22" t="str">
            <v>32182353555</v>
          </cell>
          <cell r="E22">
            <v>45202</v>
          </cell>
          <cell r="L22">
            <v>486000</v>
          </cell>
          <cell r="M22" t="str">
            <v>PAGO ALQUILER DE ALMACEN DE MEDICAMENTOS CORRESPONDIENTE  A LOS MESES JULIO, AGOSTO Y SEPTIEMBRE 2023 SERVICIO REGIONAL DE SALUD EL VALLE</v>
          </cell>
        </row>
        <row r="23">
          <cell r="C23" t="str">
            <v>ROSSANNA MICGEL ENCARNACION</v>
          </cell>
          <cell r="D23" t="str">
            <v>27178</v>
          </cell>
          <cell r="E23">
            <v>45202</v>
          </cell>
          <cell r="L23">
            <v>4970</v>
          </cell>
          <cell r="M23" t="str">
            <v>PAGO TRANSPORTE A PACIENTE DEL PROGRAMA DE TB PARA QUE PUEDAN ASISTIR ELLA Y SU HIJO(YANDIEL  ENCARNACION) QUIEN ES MENOR  Y ESTA EN EL PROGRAMA DE TB Y PUEDADN IR A LA CAPITAL, VER ANEXO.</v>
          </cell>
        </row>
        <row r="24">
          <cell r="C24" t="str">
            <v>VIOLA REYES COMERCIAL SRL</v>
          </cell>
          <cell r="D24" t="str">
            <v>27179</v>
          </cell>
          <cell r="E24">
            <v>45202</v>
          </cell>
          <cell r="L24">
            <v>187393.99000000002</v>
          </cell>
          <cell r="M24" t="str">
            <v>PRIMER PAGO ORDEN DE COMPRA NO. SREV-00087 FACTURA B1500000554, COMPRA DE MATERIALES DE CONSTRUCCION REMOZAMIENTO CPN EL GUAYABO ELIAS PIÑA Y OFICINA DEL SERVICIO REGIONAL DE SALUD</v>
          </cell>
        </row>
        <row r="25">
          <cell r="C25" t="str">
            <v>SOLUCIONES DE OFICINA DIAZ SRL</v>
          </cell>
          <cell r="D25">
            <v>32190455263</v>
          </cell>
          <cell r="E25">
            <v>45203</v>
          </cell>
          <cell r="L25">
            <v>7905.21</v>
          </cell>
          <cell r="M25" t="str">
            <v>PAGO FACTURA NO.B1500000650,REPARACION DE IMPRESORA SERVICIO REGIONAL DE SALUD EL VALLE.</v>
          </cell>
        </row>
        <row r="26">
          <cell r="C26" t="str">
            <v xml:space="preserve">TESORERIA DE LA SEGURIDAD SOCIAL </v>
          </cell>
          <cell r="D26" t="str">
            <v>32217168451</v>
          </cell>
          <cell r="E26">
            <v>45205</v>
          </cell>
          <cell r="L26">
            <v>121987.52</v>
          </cell>
          <cell r="M26" t="str">
            <v>PAGO TESORERIA DE LA SEGURIDAD SOCIAL A COLABORADORES DEL SERVICIO REGIONAL DE SALUD EL VALLE CORRESPONDIENTE AL MES DE SEPTIEMBRE 2023</v>
          </cell>
        </row>
        <row r="27">
          <cell r="C27" t="str">
            <v>NULO</v>
          </cell>
          <cell r="D27" t="str">
            <v>27180</v>
          </cell>
          <cell r="E27">
            <v>45209</v>
          </cell>
          <cell r="L27">
            <v>0</v>
          </cell>
          <cell r="M27" t="str">
            <v>NULO</v>
          </cell>
        </row>
        <row r="28">
          <cell r="C28" t="str">
            <v>NIDIO CUEVAS VIZCAINO</v>
          </cell>
          <cell r="D28" t="str">
            <v>27181</v>
          </cell>
          <cell r="E28">
            <v>45209</v>
          </cell>
          <cell r="L28">
            <v>1960</v>
          </cell>
          <cell r="M28" t="str">
            <v>PAGO POR SERVICIO PRESTADO COMO JARDINERO PARA LIMPIEZA DE MALEZA Y ORNATO DEL JARDIN DEL CPN ASIGNADO POR LA DIVICION DE PRIMER NIVEL, DESDE EL 02/10/2023 HASTA  EL 05/10/2023, VER ANEXO.</v>
          </cell>
        </row>
        <row r="29">
          <cell r="C29" t="str">
            <v xml:space="preserve">RAMON MEDINA </v>
          </cell>
          <cell r="D29" t="str">
            <v>27182</v>
          </cell>
          <cell r="E29">
            <v>45209</v>
          </cell>
          <cell r="L29">
            <v>1960</v>
          </cell>
          <cell r="M29" t="str">
            <v>PAGO POR SERVICIO PRESTADO COMO JARDINERO PARA LIMPIEZA DE MALEZA Y ORNATO DEL JARDIN DEL CPN ASIGNADO POR LA DIVICION DE PRIMER NIVEL, DESDE EL 02/10/2023 HASTA  EL 05/10/2023, VER ANEXO.</v>
          </cell>
        </row>
        <row r="30">
          <cell r="C30" t="str">
            <v>SANTIAGO PEREZ RAMIREZ</v>
          </cell>
          <cell r="D30" t="str">
            <v>27183</v>
          </cell>
          <cell r="E30">
            <v>45209</v>
          </cell>
          <cell r="L30">
            <v>1960</v>
          </cell>
          <cell r="M30" t="str">
            <v>PAGO POR SERVICIO PRESTADO COMO JARDINERO PARA LIMPIEZA DE MALEZA Y ORNATO DEL JARDIN DEL CPN ASIGNADO POR LA DIVICION DE PRIMER NIVEL, DESDE EL 02/10/2023 HASTA  EL 05/10/2023, VER ANEXO.</v>
          </cell>
        </row>
        <row r="31">
          <cell r="C31" t="str">
            <v>NULO</v>
          </cell>
          <cell r="D31" t="str">
            <v>27184</v>
          </cell>
          <cell r="E31">
            <v>45209</v>
          </cell>
          <cell r="L31">
            <v>0</v>
          </cell>
          <cell r="M31" t="str">
            <v>NULO</v>
          </cell>
        </row>
        <row r="32">
          <cell r="C32" t="str">
            <v>RAFAEL EMILIO SORIANO</v>
          </cell>
          <cell r="D32" t="str">
            <v>27185</v>
          </cell>
          <cell r="E32">
            <v>45209</v>
          </cell>
          <cell r="L32">
            <v>1470</v>
          </cell>
          <cell r="M32" t="str">
            <v>PAGO POR SERVICIO PRESTADO COMO JARDINERO PARA LIMPIEZA DE MALEZA Y ORNATO DEL JARDIN DEL CPN ASIGNADO POR LA DIVICION DE PRIMER NIVEL, DESDE EL 02/10/2023 HASTA  EL 05/10/2023, VER ANEXO.</v>
          </cell>
        </row>
        <row r="33">
          <cell r="C33" t="str">
            <v xml:space="preserve">ALEJANDRO MARQUEZ DE LA ROSA </v>
          </cell>
          <cell r="D33" t="str">
            <v>27186</v>
          </cell>
          <cell r="E33">
            <v>45209</v>
          </cell>
          <cell r="L33">
            <v>1960</v>
          </cell>
          <cell r="M33" t="str">
            <v>PAGO POR SERVICIO PRESTADO COMO JARDINERO PARA LIMPIEZA DE MALEZA Y ORNATO DEL JARDIN DEL CPN ASIGNADO POR LA DIVICION DE PRIMER NIVEL, DESDE EL 02/10/2023 HASTA  EL 05/10/2023, VER ANEXO.</v>
          </cell>
        </row>
        <row r="34">
          <cell r="C34" t="str">
            <v>ROBERTO MERAN ZABALA</v>
          </cell>
          <cell r="D34" t="str">
            <v>27187</v>
          </cell>
          <cell r="E34">
            <v>45209</v>
          </cell>
          <cell r="L34">
            <v>1960</v>
          </cell>
          <cell r="M34" t="str">
            <v>PAGO POR SERVICIO PRESTADO COMO JARDINERO PARA LIMPIEZA DE MALEZA Y ORNATO DEL JARDIN DEL CPN ASIGNADO POR LA DIVICION DE PRIMER NIVEL, DESDE EL 02/10/2023 HASTA  EL 05/10/2023, VER ANEXO.</v>
          </cell>
        </row>
        <row r="35">
          <cell r="C35" t="str">
            <v>NULO</v>
          </cell>
          <cell r="D35" t="str">
            <v>27188</v>
          </cell>
          <cell r="E35">
            <v>45209</v>
          </cell>
          <cell r="L35">
            <v>0</v>
          </cell>
          <cell r="M35" t="str">
            <v>NULO</v>
          </cell>
        </row>
        <row r="36">
          <cell r="C36" t="str">
            <v>NULO</v>
          </cell>
          <cell r="D36" t="str">
            <v>27189</v>
          </cell>
          <cell r="E36">
            <v>45209</v>
          </cell>
          <cell r="L36">
            <v>0</v>
          </cell>
          <cell r="M36" t="str">
            <v>NULO</v>
          </cell>
        </row>
        <row r="37">
          <cell r="C37" t="str">
            <v>VILLA STILOS, SRL</v>
          </cell>
          <cell r="D37" t="str">
            <v>27190</v>
          </cell>
          <cell r="E37">
            <v>45211</v>
          </cell>
          <cell r="L37">
            <v>30134.36</v>
          </cell>
          <cell r="M37" t="str">
            <v>PAGO FACTURAS, B1500000201,0388,COMPRA DE TELEFONO Y ADORNOS, PARA USO EN LA REGIONAL DE SALUD EL VALLE.</v>
          </cell>
        </row>
        <row r="38">
          <cell r="C38" t="str">
            <v>GOMEZ HERRERA AUTO SERVICIO</v>
          </cell>
          <cell r="D38" t="str">
            <v>27191</v>
          </cell>
          <cell r="E38">
            <v>45211</v>
          </cell>
          <cell r="L38">
            <v>10961</v>
          </cell>
          <cell r="M38" t="str">
            <v>PAGO FACTURA B1500000835, COMPRA DE ARTICULOS DE REPUESTOS, PARA MANTENIMIENTO DE GUAGUA ISUZU DIMA PLACA : 055515, E ISUZU DIMA DORADA BLANCA ; DEL AREA DE TRANSPORTACION SRS EL VALLE.</v>
          </cell>
        </row>
        <row r="39">
          <cell r="C39" t="str">
            <v xml:space="preserve">CLARA O FAMILIA </v>
          </cell>
          <cell r="D39" t="str">
            <v>27192</v>
          </cell>
          <cell r="E39">
            <v>45211</v>
          </cell>
          <cell r="L39">
            <v>5650</v>
          </cell>
          <cell r="M39" t="str">
            <v>PAGO FACTURA NO. B1500000372,0279, COMPRA DE ARREGLO FLORAL PARA FUNERAL DEL COABORADOR HIPOLITO ALVAREZ, Y CELEBRACION DEL DIA DE LA RESTAURACION.</v>
          </cell>
        </row>
        <row r="40">
          <cell r="C40" t="str">
            <v>SOLDIER ELECTRONIC SEGURITY SES, SRL</v>
          </cell>
          <cell r="D40" t="str">
            <v>32275781809</v>
          </cell>
          <cell r="E40">
            <v>45211</v>
          </cell>
          <cell r="L40">
            <v>640167.6</v>
          </cell>
          <cell r="M40" t="str">
            <v>PAGO FACTURA NO. B1500000613 COMPRA DE ELECTRODOMESTICO PARA USO EN LOS CPN BAJO LA DEPENDENCIA DEL SERVICIO REGIONAL DE SAUD EL VALLE, VER ANEXO.</v>
          </cell>
        </row>
        <row r="41">
          <cell r="C41" t="str">
            <v>AUTO REPUESTO ASODECO</v>
          </cell>
          <cell r="D41" t="str">
            <v>32275914255</v>
          </cell>
          <cell r="E41">
            <v>45211</v>
          </cell>
          <cell r="L41">
            <v>17285.169999999998</v>
          </cell>
          <cell r="M41" t="str">
            <v>PAG0O FACTURA NO. B1500000321, Y 319, COMPRA DE ARTICULOS DE REPUESTOS PARA GUAGUA NISSAN PLACA EL 05245, GUAGUA MITSUBISHI L-200 Y TOYOTA HILUX DE LA GERENCIA DE AREA II SAN JUAN VER ANEXO.</v>
          </cell>
        </row>
        <row r="42">
          <cell r="C42" t="str">
            <v xml:space="preserve">TRANSFERENCIA </v>
          </cell>
          <cell r="D42" t="str">
            <v>4524000000006</v>
          </cell>
          <cell r="E42">
            <v>45211</v>
          </cell>
          <cell r="F42">
            <v>12627130.01</v>
          </cell>
          <cell r="L42">
            <v>0</v>
          </cell>
          <cell r="M42" t="str">
            <v>TRAMO FIJO CORRESPONDIENTE AL SEPTIEMBRE 2023</v>
          </cell>
        </row>
        <row r="43">
          <cell r="C43" t="str">
            <v>DANILO MESA RODRIGUEZ</v>
          </cell>
          <cell r="D43" t="str">
            <v>27193</v>
          </cell>
          <cell r="E43">
            <v>45216</v>
          </cell>
          <cell r="L43">
            <v>15386</v>
          </cell>
          <cell r="M43" t="str">
            <v>PAGO SERVICIO PRESTADO COMO ELECTRICISTA PARA REPARACION DEL SERVICIO REGIONAL DE SALUD EL VALLE</v>
          </cell>
        </row>
        <row r="44">
          <cell r="C44" t="str">
            <v>FARMACIA MEDICAR G B C</v>
          </cell>
          <cell r="D44" t="str">
            <v>32325787518</v>
          </cell>
          <cell r="E44">
            <v>45216</v>
          </cell>
          <cell r="L44">
            <v>5374.72</v>
          </cell>
          <cell r="M44" t="str">
            <v>COMPRA DE MEDICAMENTO MEDIKINIT PARA PACIENTE AXEL BELLO</v>
          </cell>
        </row>
        <row r="45">
          <cell r="C45" t="str">
            <v>ALBIN VALDEZ VALDEZ</v>
          </cell>
          <cell r="D45" t="str">
            <v>27194</v>
          </cell>
          <cell r="E45">
            <v>45216</v>
          </cell>
          <cell r="L45">
            <v>14700</v>
          </cell>
          <cell r="M45" t="str">
            <v>PAGO SERVICIO PRESTADO COMO OBRERO CPN GUAYABO.</v>
          </cell>
        </row>
        <row r="46">
          <cell r="C46" t="str">
            <v>LEORNADINA FAMILIA FAMILIA</v>
          </cell>
          <cell r="D46" t="str">
            <v>27195</v>
          </cell>
          <cell r="E46">
            <v>45216</v>
          </cell>
          <cell r="L46">
            <v>4900</v>
          </cell>
          <cell r="M46" t="str">
            <v>PAGO SERVICIO PRESTADO COMO OBRERA CPN GUAYABO</v>
          </cell>
        </row>
        <row r="47">
          <cell r="C47" t="str">
            <v>ISAIAS VARGAS BIDO</v>
          </cell>
          <cell r="D47" t="str">
            <v>27196</v>
          </cell>
          <cell r="E47">
            <v>45216</v>
          </cell>
          <cell r="L47">
            <v>124944.12</v>
          </cell>
          <cell r="M47" t="str">
            <v>PAGO SERVICIO PRESTADO OBRERO CPN GUAYABO 13/08/2023-13/09/2023</v>
          </cell>
        </row>
        <row r="48">
          <cell r="C48" t="str">
            <v>EMPRESAS MILANESE SRL</v>
          </cell>
          <cell r="D48" t="str">
            <v>27197</v>
          </cell>
          <cell r="E48">
            <v>45217</v>
          </cell>
          <cell r="L48">
            <v>6773.5</v>
          </cell>
          <cell r="M48" t="str">
            <v xml:space="preserve">PAGO FACTURA B1500010638 COMPRA DE BOTELLONES DE AGUA PARA LA OFICNA REGIONAL, ALMACEN DE MEDICAMENTOS, Y CENTRO DIAGNOSTICO DURANTE EL MES DE SEPTIEMBRE </v>
          </cell>
        </row>
        <row r="49">
          <cell r="C49" t="str">
            <v>NULO</v>
          </cell>
          <cell r="D49" t="str">
            <v>27198</v>
          </cell>
          <cell r="E49">
            <v>45217</v>
          </cell>
          <cell r="L49">
            <v>0</v>
          </cell>
          <cell r="M49" t="str">
            <v>NULO</v>
          </cell>
        </row>
        <row r="50">
          <cell r="C50" t="str">
            <v>HECTOR LEONIDAS QUITERIO RAMIREZ</v>
          </cell>
          <cell r="D50" t="str">
            <v>27199</v>
          </cell>
          <cell r="E50">
            <v>45217</v>
          </cell>
          <cell r="L50">
            <v>21870</v>
          </cell>
          <cell r="M50" t="str">
            <v>PAGO POR SERVICIO PRESTADO COMO TECNICO REFRIGERACION POR UN MES PARA TRABAJO DE REPARACION Y MANTENIMIENTO DE NEVERAS, AIRES ACONDICIONADOS EN LOS CPN, CENTROS DIAGNOSTICOS DE LA  RED DESDE 04/08/2023-04/09/2023</v>
          </cell>
        </row>
        <row r="51">
          <cell r="C51" t="str">
            <v xml:space="preserve">LIRIANO NUEZ COMERCIAL </v>
          </cell>
          <cell r="D51" t="str">
            <v>32358306712</v>
          </cell>
          <cell r="E51">
            <v>45219</v>
          </cell>
          <cell r="L51">
            <v>142650</v>
          </cell>
          <cell r="M51" t="str">
            <v>PAGO DE FACTURA B1500005169 COMPRA DE INSUMOS MEDICOS PARA USO EN LOS CPN Y CENTROS DIAGNOSTICO DEL SERVICIO REGIONAL DE SALUD EL VALLE</v>
          </cell>
        </row>
        <row r="52">
          <cell r="C52" t="str">
            <v>RALANSA EIRL</v>
          </cell>
          <cell r="D52" t="str">
            <v>32358334744</v>
          </cell>
          <cell r="E52">
            <v>45219</v>
          </cell>
          <cell r="L52">
            <v>15225.08</v>
          </cell>
          <cell r="M52" t="str">
            <v>PAGO FACTURA B1500001078 INSUMOS DE LABORATORIO PARA USO EN LOS CENTROS DIAGNOSTICO DEL SERVICIO REGIONAL DE SALUD EL VALLE</v>
          </cell>
        </row>
        <row r="53">
          <cell r="C53" t="str">
            <v>CAPELLAN DENTAL SRL</v>
          </cell>
          <cell r="D53" t="str">
            <v>32358897143</v>
          </cell>
          <cell r="E53">
            <v>45219</v>
          </cell>
          <cell r="L53">
            <v>637392.75</v>
          </cell>
          <cell r="M53" t="str">
            <v>PAGO FACTURA B1500001754 COMPRA DE INSUMOS DE ODONTOLOGIA</v>
          </cell>
        </row>
        <row r="54">
          <cell r="C54" t="str">
            <v>SEGUROS RESERVAS SA</v>
          </cell>
          <cell r="D54" t="str">
            <v>32363859142</v>
          </cell>
          <cell r="E54">
            <v>45219</v>
          </cell>
          <cell r="L54">
            <v>267673.7</v>
          </cell>
          <cell r="M54" t="str">
            <v xml:space="preserve">PAGO FACTURA B1500044715 SEGURO PARA LOS VEHICULOS DEL SERVICIO REGIONAL DE SALUD EL VALLE Y SU DEPENDENCIA </v>
          </cell>
        </row>
        <row r="55">
          <cell r="C55" t="str">
            <v>FRANCIS ADOLFO DE LOS SANTOS</v>
          </cell>
          <cell r="D55" t="str">
            <v>27200</v>
          </cell>
          <cell r="E55">
            <v>45222</v>
          </cell>
          <cell r="L55">
            <v>12740</v>
          </cell>
          <cell r="M55" t="str">
            <v>PAGO DE SERVICIO PRESTADO COMO ELECTRICISTA PAGO DE UN MES DESDE 23/09/2023 HASTA 29/10/2023 PARA TRABAJO EN VARIOS CPN</v>
          </cell>
        </row>
        <row r="56">
          <cell r="C56" t="str">
            <v>SOLDIER ELECTRONIC SEGURITY SES, SRL</v>
          </cell>
          <cell r="D56" t="str">
            <v>32403263560</v>
          </cell>
          <cell r="E56">
            <v>45223</v>
          </cell>
          <cell r="L56">
            <v>588697.02</v>
          </cell>
          <cell r="M56" t="str">
            <v>PAGO FACTURA B1500000624 COMPRA DE ELETROCDOMESTICO</v>
          </cell>
        </row>
        <row r="57">
          <cell r="C57" t="str">
            <v>RALANSA EIRL</v>
          </cell>
          <cell r="D57" t="str">
            <v>32403332931</v>
          </cell>
          <cell r="E57">
            <v>45223</v>
          </cell>
          <cell r="L57">
            <v>1094070.6000000001</v>
          </cell>
          <cell r="M57" t="str">
            <v>PAGO FACTURA B1500001073 COMPRA INSUMOS DE LABORATORIO PARA USO EN LOS CENTROS DIAGNOSTICOS</v>
          </cell>
        </row>
        <row r="58">
          <cell r="C58" t="str">
            <v>AUTOZAMA SAS</v>
          </cell>
          <cell r="D58" t="str">
            <v>32404214808</v>
          </cell>
          <cell r="E58">
            <v>45223</v>
          </cell>
          <cell r="L58">
            <v>17242.400000000001</v>
          </cell>
          <cell r="M58" t="str">
            <v>PAGO FACTURA E450000003381 COMPRA DE RESPUESTO PARA CAMION MERCEDEZ BENZ</v>
          </cell>
        </row>
        <row r="59">
          <cell r="C59" t="str">
            <v>IDEMESA SRL</v>
          </cell>
          <cell r="D59" t="str">
            <v>32407139505</v>
          </cell>
          <cell r="E59">
            <v>45223</v>
          </cell>
          <cell r="L59">
            <v>12825</v>
          </cell>
          <cell r="M59" t="str">
            <v>PAGO FACTURA B1500001057 COMPRA DE INSUMOS MEDICOS</v>
          </cell>
        </row>
        <row r="60">
          <cell r="C60" t="str">
            <v>BIO-NOVA</v>
          </cell>
          <cell r="D60" t="str">
            <v>32407705655</v>
          </cell>
          <cell r="E60">
            <v>45223</v>
          </cell>
          <cell r="L60">
            <v>670100.68000000005</v>
          </cell>
          <cell r="M60" t="str">
            <v>PAGO FACTURA B1500012249 COMPRA DE INSUMOS DE LABORATORIO PARA USO EN CPN Y CENTRO DIAGNOSTICOS DEL SERVICIO REGIONAL DE SALUD EL VALLE</v>
          </cell>
        </row>
        <row r="61">
          <cell r="C61" t="str">
            <v>INVERSIONES ECOTURISTICAS</v>
          </cell>
          <cell r="D61" t="str">
            <v>27201</v>
          </cell>
          <cell r="E61">
            <v>45224</v>
          </cell>
          <cell r="L61">
            <v>9187.5</v>
          </cell>
          <cell r="M61" t="str">
            <v>PAGO FACTURA B1500001412 PAGO DE ALMUERZO ACTIVIDAD HUMANIZACION DE LOS SERVICIOS DE SALUD MENTAL</v>
          </cell>
        </row>
        <row r="62">
          <cell r="C62" t="str">
            <v xml:space="preserve">EMPRESAS MILTIN </v>
          </cell>
          <cell r="D62" t="str">
            <v>32418094230</v>
          </cell>
          <cell r="E62">
            <v>45224</v>
          </cell>
          <cell r="L62">
            <v>80359.28</v>
          </cell>
          <cell r="M62" t="str">
            <v>PAGO DE FACTURA B1500008365 CMPRA DE REPUESTOS PARA LOS VEHICULOS DELSERVICIO REGIONAL DE SALUD EL VALLE.</v>
          </cell>
        </row>
        <row r="63">
          <cell r="C63" t="str">
            <v>NOVA J CORPORATION</v>
          </cell>
          <cell r="D63" t="str">
            <v>32420449753</v>
          </cell>
          <cell r="E63">
            <v>45224</v>
          </cell>
          <cell r="L63">
            <v>355950</v>
          </cell>
          <cell r="M63" t="str">
            <v>PAGO FACTURA B1500000004 COMPRA KIT DE JUEGOS DE SABANAS PARA USO EN LOS DIFERENTES CPN DEL SERVICIO REGIONAL DE SALUD EL VALLE</v>
          </cell>
        </row>
        <row r="64">
          <cell r="C64" t="str">
            <v xml:space="preserve">TRANSFERENCIA </v>
          </cell>
          <cell r="E64">
            <v>45224</v>
          </cell>
          <cell r="F64">
            <v>1028066.8</v>
          </cell>
          <cell r="L64">
            <v>0</v>
          </cell>
          <cell r="M64" t="str">
            <v>TRANSFERENCIA POR FACTURACION CENTROS DIAGNOSTICO.</v>
          </cell>
        </row>
        <row r="65">
          <cell r="C65" t="str">
            <v>BETANIA DE LOS SANTOS</v>
          </cell>
          <cell r="E65">
            <v>45225</v>
          </cell>
          <cell r="L65">
            <v>5043.71</v>
          </cell>
          <cell r="M65" t="str">
            <v>PAGO DE INCENTIVO CORRESPONDIENTE AL PERIODO ENERO-JUNIO 2023 A COLABORADORES DEL SERVICIO REGIONAL DE SALUD EL VALLE.</v>
          </cell>
        </row>
        <row r="66">
          <cell r="C66" t="str">
            <v>JUAN ALBERTO SANCHEZ</v>
          </cell>
          <cell r="D66" t="str">
            <v>27202</v>
          </cell>
          <cell r="E66">
            <v>45229</v>
          </cell>
          <cell r="L66">
            <v>97684.44</v>
          </cell>
          <cell r="M66" t="str">
            <v>PAGO SERVICIO PRESTADO MAESTRO CONSTRUCTOR DEL CPN POSTROSO ELIAS PIÑA</v>
          </cell>
        </row>
        <row r="67">
          <cell r="C67" t="str">
            <v>NULO</v>
          </cell>
          <cell r="D67" t="str">
            <v>27203</v>
          </cell>
          <cell r="E67">
            <v>45229</v>
          </cell>
          <cell r="L67">
            <v>0</v>
          </cell>
          <cell r="M67" t="str">
            <v>NULO</v>
          </cell>
        </row>
        <row r="68">
          <cell r="C68" t="str">
            <v>ISAIAS VARGAS BIDO</v>
          </cell>
          <cell r="D68" t="str">
            <v>27204</v>
          </cell>
          <cell r="E68">
            <v>45229</v>
          </cell>
          <cell r="L68">
            <v>97136.639999999999</v>
          </cell>
          <cell r="M68" t="str">
            <v>PAGO SERVICIO PRESTADO COMO MAESTRO CONTRUCTOR CPN EL GUAYABO ELIAS PIÑA</v>
          </cell>
        </row>
        <row r="69">
          <cell r="C69" t="str">
            <v>NOMINA ELECTRONICA</v>
          </cell>
          <cell r="E69">
            <v>45229</v>
          </cell>
          <cell r="L69">
            <v>1643902.67</v>
          </cell>
          <cell r="M69" t="str">
            <v>PAGO DE NOMINA INTERNA CORRESPODIENTE A OCTUBRE 2023</v>
          </cell>
        </row>
        <row r="70">
          <cell r="C70" t="str">
            <v>DEILIS DE OLEO MONTERO</v>
          </cell>
          <cell r="E70">
            <v>45229</v>
          </cell>
          <cell r="L70">
            <v>22500</v>
          </cell>
          <cell r="M70" t="str">
            <v>PAGO SERVICIO PRESTADO ANALISTA DE RELACIONES LABORALES DEL SERVICIO REGIONAL DE SALUD EL VALLE CORRESPONDIENTE AL MES DE OCTUBRE 2023</v>
          </cell>
        </row>
        <row r="71">
          <cell r="C71" t="str">
            <v>ALQUILER ELECTRONICO</v>
          </cell>
          <cell r="E71">
            <v>45229</v>
          </cell>
          <cell r="L71">
            <v>160854.98000000001</v>
          </cell>
          <cell r="M71" t="str">
            <v>PAGO ALQUILER ELECTRONICO DE DIFERENTES LOCALES DONDE FUNCIONA EL ALMACEN DE MEDICAMENTO, Y DIFERENTES CPN DEL SERVICIO REGIONAL DE SALUD EL VALLE CORRESPONDIENTE AL MES DE OCTUBRE 2023</v>
          </cell>
        </row>
        <row r="72">
          <cell r="C72" t="str">
            <v>ALEXANDRO ANTONIO MORON PEREZ</v>
          </cell>
          <cell r="D72" t="str">
            <v>27205</v>
          </cell>
          <cell r="E72">
            <v>45229</v>
          </cell>
          <cell r="L72">
            <v>5000</v>
          </cell>
          <cell r="M72" t="str">
            <v>PAGO CORRESPONDIENTE AL MES DE OCTUBRE 2023 VIGILANTE CPN CARRIZAL AZUA</v>
          </cell>
        </row>
        <row r="73">
          <cell r="C73" t="str">
            <v>AYDA DE LEON VARGAS</v>
          </cell>
          <cell r="D73" t="str">
            <v>27206</v>
          </cell>
          <cell r="E73">
            <v>45229</v>
          </cell>
          <cell r="L73">
            <v>5000</v>
          </cell>
          <cell r="M73" t="str">
            <v>PAGO CORRESPONDIENTE AL MES DE OCTUBRE 2023 CONSERJE CPN ANSONIA AZUA.</v>
          </cell>
        </row>
        <row r="74">
          <cell r="C74" t="str">
            <v>CARLOS MANUEL RAMIREZ</v>
          </cell>
          <cell r="D74" t="str">
            <v>27207</v>
          </cell>
          <cell r="E74">
            <v>45229</v>
          </cell>
          <cell r="L74">
            <v>5000</v>
          </cell>
          <cell r="M74" t="str">
            <v>PAGO CORRESPONDIENTE AL MES DE OCTUBRE 2023, VIGILANTE TABARA ARRIBA AZUA.</v>
          </cell>
        </row>
        <row r="75">
          <cell r="C75" t="str">
            <v xml:space="preserve">CONSUELO MORILLO </v>
          </cell>
          <cell r="D75" t="str">
            <v>27208</v>
          </cell>
          <cell r="E75">
            <v>45229</v>
          </cell>
          <cell r="L75">
            <v>5500</v>
          </cell>
          <cell r="M75" t="str">
            <v>PAGO CORRESPONDIENTE AL MES DE OCTUBRE 2023, A PROMOTORA DE SALUD UNA GUAYABAL AZUA.</v>
          </cell>
        </row>
        <row r="76">
          <cell r="C76" t="str">
            <v>ELVA SANTOS DELGADO</v>
          </cell>
          <cell r="D76" t="str">
            <v>27209</v>
          </cell>
          <cell r="E76">
            <v>45229</v>
          </cell>
          <cell r="L76">
            <v>5000</v>
          </cell>
          <cell r="M76" t="str">
            <v>PAGO CORRESPONDIENTE AL MES DE OCTUBRE 2023, CONSERJE CPN LA CAÑITA AZUA.</v>
          </cell>
        </row>
        <row r="77">
          <cell r="C77" t="str">
            <v>JHOCELIN ARELIS SUERO</v>
          </cell>
          <cell r="D77" t="str">
            <v>27210</v>
          </cell>
          <cell r="E77">
            <v>45229</v>
          </cell>
          <cell r="L77">
            <v>5000</v>
          </cell>
          <cell r="M77" t="str">
            <v>PAGO CORRESPONDIENTE AL MES DE OCTUBRE 2023, CONSERJE CPN LAS LAGUNAS AZUA.</v>
          </cell>
        </row>
        <row r="78">
          <cell r="C78" t="str">
            <v>MANUELITO CABRERA</v>
          </cell>
          <cell r="D78" t="str">
            <v>27211</v>
          </cell>
          <cell r="E78">
            <v>45229</v>
          </cell>
          <cell r="L78">
            <v>10000</v>
          </cell>
          <cell r="M78" t="str">
            <v>PAGO CORRESPONDIENTE AL MES DE OCTUBRE 2023, VIGILANTE CPN MACASIA ELIAS PIÑA.</v>
          </cell>
        </row>
        <row r="79">
          <cell r="C79" t="str">
            <v>MARGARITA GONZALEZ LEBRON</v>
          </cell>
          <cell r="D79" t="str">
            <v>27212</v>
          </cell>
          <cell r="E79">
            <v>45229</v>
          </cell>
          <cell r="L79">
            <v>5000</v>
          </cell>
          <cell r="M79" t="str">
            <v>PAGO CORRESPONDIENTE AL MES DE OCTUBRE 2023, A CONSERJE CPN MAGUELLAR AZUA.</v>
          </cell>
        </row>
        <row r="80">
          <cell r="C80" t="str">
            <v>MARIANA MENDEZ</v>
          </cell>
          <cell r="D80" t="str">
            <v>27213</v>
          </cell>
          <cell r="E80">
            <v>45229</v>
          </cell>
          <cell r="L80">
            <v>5000</v>
          </cell>
          <cell r="M80" t="str">
            <v>PAGO CORRESPONDIENTE AL MES DE OCTUBRE 2023, A CONSERJE UNAP PROYECTO 4 AZUA.</v>
          </cell>
        </row>
        <row r="81">
          <cell r="C81" t="str">
            <v>MANUEL VICTOR MENDEZ</v>
          </cell>
          <cell r="D81" t="str">
            <v>27214</v>
          </cell>
          <cell r="E81">
            <v>45229</v>
          </cell>
          <cell r="L81">
            <v>5000</v>
          </cell>
          <cell r="M81" t="str">
            <v>PAGO CORRESPONDIENTE AL MES DE OCTUBRE 2023, VIGILANTE PROYECTO 4 AZUA.</v>
          </cell>
        </row>
        <row r="82">
          <cell r="C82" t="str">
            <v>MARIA CEDANO DIAS</v>
          </cell>
          <cell r="D82" t="str">
            <v>27215</v>
          </cell>
          <cell r="E82">
            <v>45229</v>
          </cell>
          <cell r="L82">
            <v>5500</v>
          </cell>
          <cell r="M82" t="str">
            <v>PAGO CORRESPONDIENTE AL MES DE OCTUBRE 2023, PROMOTORA DE SALUD UNAP GUAYABAL AZUA.</v>
          </cell>
        </row>
        <row r="83">
          <cell r="C83" t="str">
            <v>MARIA ALTAGRACIA VALENZUELA</v>
          </cell>
          <cell r="D83" t="str">
            <v>27216</v>
          </cell>
          <cell r="E83">
            <v>45229</v>
          </cell>
          <cell r="L83">
            <v>5000</v>
          </cell>
          <cell r="M83" t="str">
            <v>PAGO CORRESPONDIENTE AL MES DE OCTUBRE, A CONSERJE CPN UNAP GUAYABAL AZUA.</v>
          </cell>
        </row>
        <row r="84">
          <cell r="C84" t="str">
            <v>MARIA DEL CARMEN DE LEON</v>
          </cell>
          <cell r="D84" t="str">
            <v>27217</v>
          </cell>
          <cell r="E84">
            <v>45229</v>
          </cell>
          <cell r="L84">
            <v>5000</v>
          </cell>
          <cell r="M84" t="str">
            <v>PAGO CORRESPONDIENTE AL MES DE OCTUBRE 2023, CONSERJE CPNLA NAVAJA.</v>
          </cell>
        </row>
        <row r="85">
          <cell r="C85" t="str">
            <v xml:space="preserve">MERCEDES POCHE </v>
          </cell>
          <cell r="D85" t="str">
            <v>27218</v>
          </cell>
          <cell r="E85">
            <v>45229</v>
          </cell>
          <cell r="L85">
            <v>5000</v>
          </cell>
          <cell r="M85" t="str">
            <v>PAGO CORRESPONDIENTE AL MES DE OCTUBRE 2023 CONSERJE CPN CORBANO SUR SAN JUAN</v>
          </cell>
        </row>
        <row r="86">
          <cell r="C86" t="str">
            <v>ISIDRO ENRIQUE FIGUEREO</v>
          </cell>
          <cell r="D86" t="str">
            <v>27219</v>
          </cell>
          <cell r="E86">
            <v>45229</v>
          </cell>
          <cell r="L86">
            <v>5000</v>
          </cell>
          <cell r="M86" t="str">
            <v>PAGO CORRESPONDIENTE AL MES DE OCTUBRE 2023, A VIGILANTE CPN TABARA ARRIBA AZUA</v>
          </cell>
        </row>
        <row r="87">
          <cell r="C87" t="str">
            <v>RAFAEL DANILO RODRIGUEZ</v>
          </cell>
          <cell r="D87" t="str">
            <v>27220</v>
          </cell>
          <cell r="E87">
            <v>45229</v>
          </cell>
          <cell r="L87">
            <v>5000</v>
          </cell>
          <cell r="M87" t="str">
            <v>PAGO CORRESPONDIENTE AL MES DE OCTUBRE 2023, A VIGILANTE CPN HATILLO AZUA.</v>
          </cell>
        </row>
        <row r="88">
          <cell r="C88" t="str">
            <v>RENE DELGADO</v>
          </cell>
          <cell r="D88" t="str">
            <v>27221</v>
          </cell>
          <cell r="E88">
            <v>45229</v>
          </cell>
          <cell r="L88">
            <v>5000</v>
          </cell>
          <cell r="M88" t="str">
            <v>PAGO CORRESPONDIENTE AL MES DE OCTUBRE 2023, A VIGILANTE CPN LA CAÑITA AZUA</v>
          </cell>
        </row>
        <row r="89">
          <cell r="C89" t="str">
            <v>ROMILIO LEBRON</v>
          </cell>
          <cell r="D89" t="str">
            <v>27222</v>
          </cell>
          <cell r="E89">
            <v>45229</v>
          </cell>
          <cell r="L89">
            <v>5000</v>
          </cell>
          <cell r="M89" t="str">
            <v>PAGO CORRESPONDIENTE AL MES DE OCTUBRE 2023, A VIGILANTE UNAP HATO NUEVO AZUA</v>
          </cell>
        </row>
        <row r="90">
          <cell r="C90" t="str">
            <v>ROBERTO ROA JIMENEZ</v>
          </cell>
          <cell r="D90" t="str">
            <v>27223</v>
          </cell>
          <cell r="E90">
            <v>45229</v>
          </cell>
          <cell r="L90">
            <v>5000</v>
          </cell>
          <cell r="M90" t="str">
            <v>PAGO CORRESPONDIENTE AL MES DE OCTUBRE 2023, A VIGILANTE CPN LA ESTANCIA SAN JUAN.</v>
          </cell>
        </row>
        <row r="91">
          <cell r="C91" t="str">
            <v>ANGEL BOLIVAR FILPO</v>
          </cell>
          <cell r="D91" t="str">
            <v>27224</v>
          </cell>
          <cell r="E91">
            <v>45229</v>
          </cell>
          <cell r="L91">
            <v>7247.3</v>
          </cell>
          <cell r="M91" t="str">
            <v>PAGO DE ALQUILER CORRESPONDIENTE AL MES DE OCTUBRE 2023, A UNAP EL HIGUERITO AZUA.</v>
          </cell>
        </row>
        <row r="92">
          <cell r="C92" t="str">
            <v>ESTANISLAO DURAN FAMILIA</v>
          </cell>
          <cell r="D92" t="str">
            <v>27225</v>
          </cell>
          <cell r="E92">
            <v>45229</v>
          </cell>
          <cell r="L92">
            <v>5563.04</v>
          </cell>
          <cell r="M92" t="str">
            <v>PAGO ALQUILER CORRESPONDIENTE AL MES DE OCTUBRE 2023, UNAP VILLA OCOA AZUA</v>
          </cell>
        </row>
        <row r="93">
          <cell r="C93" t="str">
            <v>JUAN FRANCISCO LSCHSPELLE</v>
          </cell>
          <cell r="D93" t="str">
            <v>27226</v>
          </cell>
          <cell r="E93">
            <v>45229</v>
          </cell>
          <cell r="L93">
            <v>45000</v>
          </cell>
          <cell r="M93" t="str">
            <v>PAGO ALQUILER CORRESPONDIENTE AL MES DE OCTUBRE 2023, GERENCIA DE AREA II SAN JUAN.</v>
          </cell>
        </row>
        <row r="94">
          <cell r="C94" t="str">
            <v>LIN DE JESUS PARRA MARTE</v>
          </cell>
          <cell r="D94" t="str">
            <v>27227</v>
          </cell>
          <cell r="E94">
            <v>45229</v>
          </cell>
          <cell r="L94">
            <v>11859.21</v>
          </cell>
          <cell r="M94" t="str">
            <v>PAGO CORRESPONDIENTE A OCTUBRE 2023, UNAP SANTA ANA AZUA.</v>
          </cell>
        </row>
        <row r="95">
          <cell r="C95" t="str">
            <v>RENTEGRO DE CHEQUES</v>
          </cell>
          <cell r="E95">
            <v>45230</v>
          </cell>
          <cell r="F95">
            <v>13664.28</v>
          </cell>
          <cell r="L95">
            <v>0</v>
          </cell>
          <cell r="M95" t="str">
            <v>CHEQUES  NO. 26719,26736,26737,26739,26741,26742,26744,,Y 26747 POR VALOR DE $13,664.28,REINTEGRADO NULO</v>
          </cell>
        </row>
        <row r="96">
          <cell r="C96" t="str">
            <v>CARGO BANCARIO</v>
          </cell>
          <cell r="E96">
            <v>45230</v>
          </cell>
          <cell r="L96">
            <v>12935.79</v>
          </cell>
          <cell r="M96" t="str">
            <v>COMISIONES BANCARIAS CORRESPONDIENTE AL MES DE OCTUBRE 2024</v>
          </cell>
        </row>
      </sheetData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>
        <row r="152">
          <cell r="F152">
            <v>28905445.789999995</v>
          </cell>
        </row>
      </sheetData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AB2A124-7E53-41A1-A5D6-7B2B7EADADFA}">
  <dimension ref="A1:H102"/>
  <sheetViews>
    <sheetView tabSelected="1" workbookViewId="0">
      <selection activeCell="A3" sqref="A3:H3"/>
    </sheetView>
  </sheetViews>
  <sheetFormatPr baseColWidth="10" defaultColWidth="11.42578125" defaultRowHeight="11.25" x14ac:dyDescent="0.2"/>
  <cols>
    <col min="1" max="1" width="0.28515625" style="19" customWidth="1"/>
    <col min="2" max="3" width="17" style="26" customWidth="1"/>
    <col min="4" max="4" width="35.85546875" style="27" customWidth="1"/>
    <col min="5" max="5" width="42.140625" style="37" customWidth="1"/>
    <col min="6" max="6" width="22" style="37" customWidth="1"/>
    <col min="7" max="7" width="21.7109375" style="30" customWidth="1"/>
    <col min="8" max="8" width="22" style="30" customWidth="1"/>
    <col min="9" max="16384" width="11.42578125" style="26"/>
  </cols>
  <sheetData>
    <row r="1" spans="1:8" s="3" customFormat="1" ht="27" customHeight="1" x14ac:dyDescent="0.3">
      <c r="A1" s="1"/>
      <c r="B1" s="2" t="s">
        <v>0</v>
      </c>
      <c r="C1" s="2"/>
      <c r="D1" s="2"/>
      <c r="E1" s="2"/>
      <c r="F1" s="2"/>
      <c r="G1" s="2"/>
      <c r="H1" s="2"/>
    </row>
    <row r="2" spans="1:8" s="3" customFormat="1" ht="27" customHeight="1" x14ac:dyDescent="0.3">
      <c r="A2" s="1"/>
      <c r="B2" s="2" t="str">
        <f>[1]PORTADA!A11</f>
        <v>SERVICIO REGIONAL  DE SALUD VI EL VALLE</v>
      </c>
      <c r="C2" s="2"/>
      <c r="D2" s="2"/>
      <c r="E2" s="2"/>
      <c r="F2" s="2"/>
      <c r="G2" s="2"/>
      <c r="H2" s="2"/>
    </row>
    <row r="3" spans="1:8" s="3" customFormat="1" ht="21" customHeight="1" x14ac:dyDescent="0.35">
      <c r="A3" s="4" t="s">
        <v>1</v>
      </c>
      <c r="B3" s="4"/>
      <c r="C3" s="4"/>
      <c r="D3" s="4"/>
      <c r="E3" s="4"/>
      <c r="F3" s="4"/>
      <c r="G3" s="4"/>
      <c r="H3" s="4"/>
    </row>
    <row r="4" spans="1:8" s="3" customFormat="1" ht="27" customHeight="1" x14ac:dyDescent="0.35">
      <c r="A4" s="5"/>
      <c r="B4" s="6" t="str">
        <f>[1]PORTADA!A14</f>
        <v>BANCO DE RESERVAS CUENTA VENTA DE SERVICIOS (100-202867-9)</v>
      </c>
      <c r="C4" s="6"/>
      <c r="D4" s="6"/>
      <c r="E4" s="6"/>
      <c r="F4" s="6"/>
      <c r="G4" s="6"/>
      <c r="H4" s="6"/>
    </row>
    <row r="5" spans="1:8" s="3" customFormat="1" ht="21" customHeight="1" x14ac:dyDescent="0.35">
      <c r="A5" s="1"/>
      <c r="B5" s="4" t="str">
        <f>'[1]CHEQUE-TRANSF OCTUBRE'!B5:O5</f>
        <v>DEL 1 AL 31 DE OCTUBRE 2023</v>
      </c>
      <c r="C5" s="4"/>
      <c r="D5" s="4"/>
      <c r="E5" s="4"/>
      <c r="F5" s="4"/>
      <c r="G5" s="4"/>
      <c r="H5" s="4"/>
    </row>
    <row r="6" spans="1:8" s="11" customFormat="1" ht="30.75" customHeight="1" x14ac:dyDescent="0.25">
      <c r="A6" s="7"/>
      <c r="B6" s="8" t="s">
        <v>2</v>
      </c>
      <c r="C6" s="8" t="s">
        <v>3</v>
      </c>
      <c r="D6" s="8" t="s">
        <v>4</v>
      </c>
      <c r="E6" s="8" t="s">
        <v>5</v>
      </c>
      <c r="F6" s="9" t="s">
        <v>6</v>
      </c>
      <c r="G6" s="10" t="s">
        <v>7</v>
      </c>
      <c r="H6" s="9" t="s">
        <v>8</v>
      </c>
    </row>
    <row r="7" spans="1:8" s="11" customFormat="1" ht="15" x14ac:dyDescent="0.2">
      <c r="A7" s="12"/>
      <c r="B7" s="13"/>
      <c r="C7" s="14"/>
      <c r="D7" s="15" t="s">
        <v>9</v>
      </c>
      <c r="E7" s="14" t="s">
        <v>10</v>
      </c>
      <c r="F7" s="16"/>
      <c r="G7" s="17"/>
      <c r="H7" s="18">
        <f>+'[1](VS)LIBRO BANCO SEPTIEMBRE'!F152</f>
        <v>28905445.789999995</v>
      </c>
    </row>
    <row r="8" spans="1:8" s="11" customFormat="1" ht="60" x14ac:dyDescent="0.2">
      <c r="A8" s="12"/>
      <c r="B8" s="13">
        <f>+'[1]CHEQUE-TRANSF OCTUBRE'!E7</f>
        <v>45202</v>
      </c>
      <c r="C8" s="14">
        <f>+'[1]CHEQUE-TRANSF OCTUBRE'!D7</f>
        <v>0</v>
      </c>
      <c r="D8" s="15" t="str">
        <f>'[1]CHEQUE-TRANSF OCTUBRE'!C7</f>
        <v>NOMINA  ELECTRONICA (INCENTIVO)</v>
      </c>
      <c r="E8" s="14" t="str">
        <f>'[1]CHEQUE-TRANSF OCTUBRE'!M7</f>
        <v>PAGO INCENTIVO CORRESPONDIENTE A ENER- JUNIO 2023 A EMPLEADO DEL SRS EL VALLE.</v>
      </c>
      <c r="F8" s="16">
        <f>'[1]CHEQUE-TRANSF OCTUBRE'!F7</f>
        <v>0</v>
      </c>
      <c r="G8" s="17">
        <f>'[1]CHEQUE-TRANSF OCTUBRE'!L7</f>
        <v>17959.669999999998</v>
      </c>
      <c r="H8" s="18">
        <f>+H7+F8-G8</f>
        <v>28887486.119999994</v>
      </c>
    </row>
    <row r="9" spans="1:8" s="11" customFormat="1" ht="60" x14ac:dyDescent="0.2">
      <c r="A9" s="12"/>
      <c r="B9" s="13">
        <f>+'[1]CHEQUE-TRANSF OCTUBRE'!E8</f>
        <v>45202</v>
      </c>
      <c r="C9" s="14" t="str">
        <f>+'[1]CHEQUE-TRANSF OCTUBRE'!D8</f>
        <v>0</v>
      </c>
      <c r="D9" s="15" t="str">
        <f>'[1]CHEQUE-TRANSF OCTUBRE'!C8</f>
        <v>NOMINA  ELECTRONICA (INCENTIVO)</v>
      </c>
      <c r="E9" s="14" t="str">
        <f>'[1]CHEQUE-TRANSF OCTUBRE'!M8</f>
        <v>PAGO INCENTIVO CORRESPONDIENTE A ENER- JUNIO 2023 A EMPLEADO DEL SRS EL VALLE.</v>
      </c>
      <c r="F9" s="16">
        <f>'[1]CHEQUE-TRANSF OCTUBRE'!F8</f>
        <v>0</v>
      </c>
      <c r="G9" s="17">
        <f>'[1]CHEQUE-TRANSF OCTUBRE'!L8</f>
        <v>6450.68</v>
      </c>
      <c r="H9" s="18">
        <f t="shared" ref="H9:H72" si="0">+H8+F9-G9</f>
        <v>28881035.439999994</v>
      </c>
    </row>
    <row r="10" spans="1:8" s="11" customFormat="1" ht="60" x14ac:dyDescent="0.2">
      <c r="A10" s="12"/>
      <c r="B10" s="13">
        <f>+'[1]CHEQUE-TRANSF OCTUBRE'!E9</f>
        <v>45202</v>
      </c>
      <c r="C10" s="14" t="str">
        <f>+'[1]CHEQUE-TRANSF OCTUBRE'!D9</f>
        <v>0</v>
      </c>
      <c r="D10" s="15" t="str">
        <f>'[1]CHEQUE-TRANSF OCTUBRE'!C9</f>
        <v>NOMINA  ELECTRONICA (INCENTIVO)</v>
      </c>
      <c r="E10" s="14" t="str">
        <f>'[1]CHEQUE-TRANSF OCTUBRE'!M9</f>
        <v>PAGO INCENTIVO CORRESPONDIENTE A ENER- JUNIO 2023 A EMPLEADO DEL SRS EL VALLE.</v>
      </c>
      <c r="F10" s="16">
        <f>'[1]CHEQUE-TRANSF OCTUBRE'!F9</f>
        <v>0</v>
      </c>
      <c r="G10" s="17">
        <f>'[1]CHEQUE-TRANSF OCTUBRE'!L9</f>
        <v>10088.61</v>
      </c>
      <c r="H10" s="18">
        <f t="shared" si="0"/>
        <v>28870946.829999994</v>
      </c>
    </row>
    <row r="11" spans="1:8" s="11" customFormat="1" ht="30" x14ac:dyDescent="0.2">
      <c r="A11" s="12"/>
      <c r="B11" s="13">
        <f>+'[1]CHEQUE-TRANSF OCTUBRE'!E10</f>
        <v>45202</v>
      </c>
      <c r="C11" s="14" t="str">
        <f>+'[1]CHEQUE-TRANSF OCTUBRE'!D10</f>
        <v>32177911156</v>
      </c>
      <c r="D11" s="15" t="str">
        <f>'[1]CHEQUE-TRANSF OCTUBRE'!C10</f>
        <v>EDESUR</v>
      </c>
      <c r="E11" s="14" t="str">
        <f>'[1]CHEQUE-TRANSF OCTUBRE'!M10</f>
        <v>PAGO SERVICIO ENERGETICO ALMACEN DE MEDICAMENTTOS</v>
      </c>
      <c r="F11" s="16">
        <f>'[1]CHEQUE-TRANSF OCTUBRE'!F10</f>
        <v>0</v>
      </c>
      <c r="G11" s="17">
        <f>'[1]CHEQUE-TRANSF OCTUBRE'!L10</f>
        <v>46964.61</v>
      </c>
      <c r="H11" s="18">
        <f t="shared" si="0"/>
        <v>28823982.219999995</v>
      </c>
    </row>
    <row r="12" spans="1:8" s="11" customFormat="1" ht="30" x14ac:dyDescent="0.2">
      <c r="A12" s="12"/>
      <c r="B12" s="13">
        <f>+'[1]CHEQUE-TRANSF OCTUBRE'!E11</f>
        <v>45202</v>
      </c>
      <c r="C12" s="14" t="str">
        <f>+'[1]CHEQUE-TRANSF OCTUBRE'!D11</f>
        <v>32182610251</v>
      </c>
      <c r="D12" s="15" t="str">
        <f>'[1]CHEQUE-TRANSF OCTUBRE'!C11</f>
        <v>EDESUR</v>
      </c>
      <c r="E12" s="14" t="str">
        <f>'[1]CHEQUE-TRANSF OCTUBRE'!M11</f>
        <v>PAGO SERVICIO ENERGETICO UNAP MIRADOR NORTE.</v>
      </c>
      <c r="F12" s="16">
        <f>'[1]CHEQUE-TRANSF OCTUBRE'!F11</f>
        <v>0</v>
      </c>
      <c r="G12" s="17">
        <f>'[1]CHEQUE-TRANSF OCTUBRE'!L11</f>
        <v>1361.62</v>
      </c>
      <c r="H12" s="18">
        <f t="shared" si="0"/>
        <v>28822620.599999994</v>
      </c>
    </row>
    <row r="13" spans="1:8" s="11" customFormat="1" ht="30" x14ac:dyDescent="0.2">
      <c r="A13" s="12"/>
      <c r="B13" s="13">
        <f>+'[1]CHEQUE-TRANSF OCTUBRE'!E12</f>
        <v>45202</v>
      </c>
      <c r="C13" s="14" t="str">
        <f>+'[1]CHEQUE-TRANSF OCTUBRE'!D12</f>
        <v>32182851676</v>
      </c>
      <c r="D13" s="15" t="str">
        <f>'[1]CHEQUE-TRANSF OCTUBRE'!C12</f>
        <v>EDESUR</v>
      </c>
      <c r="E13" s="14" t="str">
        <f>'[1]CHEQUE-TRANSF OCTUBRE'!M12</f>
        <v>PAGO SERVICIO ENERGETICO UNAP LOS CARTONES.</v>
      </c>
      <c r="F13" s="16">
        <f>'[1]CHEQUE-TRANSF OCTUBRE'!F12</f>
        <v>0</v>
      </c>
      <c r="G13" s="17">
        <f>'[1]CHEQUE-TRANSF OCTUBRE'!L12</f>
        <v>471.65</v>
      </c>
      <c r="H13" s="18">
        <f t="shared" si="0"/>
        <v>28822148.949999996</v>
      </c>
    </row>
    <row r="14" spans="1:8" s="11" customFormat="1" ht="30" x14ac:dyDescent="0.2">
      <c r="A14" s="12"/>
      <c r="B14" s="13">
        <f>+'[1]CHEQUE-TRANSF OCTUBRE'!E13</f>
        <v>45202</v>
      </c>
      <c r="C14" s="14" t="str">
        <f>+'[1]CHEQUE-TRANSF OCTUBRE'!D13</f>
        <v>32182881919</v>
      </c>
      <c r="D14" s="15" t="str">
        <f>'[1]CHEQUE-TRANSF OCTUBRE'!C13</f>
        <v>EDESUR</v>
      </c>
      <c r="E14" s="14" t="str">
        <f>'[1]CHEQUE-TRANSF OCTUBRE'!M13</f>
        <v>PAGO SERVICIO ENERGETICO UNAP VILLA OCOA.</v>
      </c>
      <c r="F14" s="16">
        <f>'[1]CHEQUE-TRANSF OCTUBRE'!F13</f>
        <v>0</v>
      </c>
      <c r="G14" s="17">
        <f>'[1]CHEQUE-TRANSF OCTUBRE'!L13</f>
        <v>314.35000000000002</v>
      </c>
      <c r="H14" s="18">
        <f t="shared" si="0"/>
        <v>28821834.599999994</v>
      </c>
    </row>
    <row r="15" spans="1:8" s="11" customFormat="1" ht="30" x14ac:dyDescent="0.2">
      <c r="A15" s="12"/>
      <c r="B15" s="13">
        <f>+'[1]CHEQUE-TRANSF OCTUBRE'!E14</f>
        <v>45202</v>
      </c>
      <c r="C15" s="14" t="str">
        <f>+'[1]CHEQUE-TRANSF OCTUBRE'!D14</f>
        <v>32182934936</v>
      </c>
      <c r="D15" s="15" t="str">
        <f>'[1]CHEQUE-TRANSF OCTUBRE'!C14</f>
        <v>EDESUR</v>
      </c>
      <c r="E15" s="14" t="str">
        <f>'[1]CHEQUE-TRANSF OCTUBRE'!M14</f>
        <v>PAGO SERVICIO ENERGETICO UNAP LA CUCHILLA.</v>
      </c>
      <c r="F15" s="16">
        <f>'[1]CHEQUE-TRANSF OCTUBRE'!F14</f>
        <v>0</v>
      </c>
      <c r="G15" s="17">
        <f>'[1]CHEQUE-TRANSF OCTUBRE'!L14</f>
        <v>4118.2</v>
      </c>
      <c r="H15" s="18">
        <f t="shared" si="0"/>
        <v>28817716.399999995</v>
      </c>
    </row>
    <row r="16" spans="1:8" s="11" customFormat="1" ht="30" x14ac:dyDescent="0.2">
      <c r="A16" s="12"/>
      <c r="B16" s="13">
        <f>+'[1]CHEQUE-TRANSF OCTUBRE'!E15</f>
        <v>45202</v>
      </c>
      <c r="C16" s="14" t="str">
        <f>+'[1]CHEQUE-TRANSF OCTUBRE'!D15</f>
        <v>32183072565</v>
      </c>
      <c r="D16" s="15" t="str">
        <f>'[1]CHEQUE-TRANSF OCTUBRE'!C15</f>
        <v>EDESUR</v>
      </c>
      <c r="E16" s="14" t="str">
        <f>'[1]CHEQUE-TRANSF OCTUBRE'!M15</f>
        <v>PAGO SERVICIO ENERGETICO UNAP SANTA ANA.</v>
      </c>
      <c r="F16" s="16">
        <f>'[1]CHEQUE-TRANSF OCTUBRE'!F15</f>
        <v>0</v>
      </c>
      <c r="G16" s="17">
        <f>'[1]CHEQUE-TRANSF OCTUBRE'!L15</f>
        <v>827.18</v>
      </c>
      <c r="H16" s="18">
        <f t="shared" si="0"/>
        <v>28816889.219999995</v>
      </c>
    </row>
    <row r="17" spans="1:8" s="11" customFormat="1" ht="30" x14ac:dyDescent="0.2">
      <c r="A17" s="12"/>
      <c r="B17" s="13">
        <f>+'[1]CHEQUE-TRANSF OCTUBRE'!E16</f>
        <v>45202</v>
      </c>
      <c r="C17" s="14" t="str">
        <f>+'[1]CHEQUE-TRANSF OCTUBRE'!D16</f>
        <v>32183101631</v>
      </c>
      <c r="D17" s="15" t="str">
        <f>'[1]CHEQUE-TRANSF OCTUBRE'!C16</f>
        <v>EDESUR</v>
      </c>
      <c r="E17" s="14" t="str">
        <f>'[1]CHEQUE-TRANSF OCTUBRE'!M16</f>
        <v>PAGO SERVICIO ENERGETICO UNAP LAS YAYAS VIAJAMA</v>
      </c>
      <c r="F17" s="16">
        <f>'[1]CHEQUE-TRANSF OCTUBRE'!F16</f>
        <v>0</v>
      </c>
      <c r="G17" s="17">
        <f>'[1]CHEQUE-TRANSF OCTUBRE'!L16</f>
        <v>126.8</v>
      </c>
      <c r="H17" s="18">
        <f t="shared" si="0"/>
        <v>28816762.419999994</v>
      </c>
    </row>
    <row r="18" spans="1:8" s="11" customFormat="1" ht="30" x14ac:dyDescent="0.2">
      <c r="A18" s="12"/>
      <c r="B18" s="13">
        <f>+'[1]CHEQUE-TRANSF OCTUBRE'!E17</f>
        <v>45202</v>
      </c>
      <c r="C18" s="14" t="str">
        <f>+'[1]CHEQUE-TRANSF OCTUBRE'!D17</f>
        <v>32183175522</v>
      </c>
      <c r="D18" s="15" t="str">
        <f>'[1]CHEQUE-TRANSF OCTUBRE'!C17</f>
        <v>EDESUR</v>
      </c>
      <c r="E18" s="14" t="str">
        <f>'[1]CHEQUE-TRANSF OCTUBRE'!M17</f>
        <v>PAGO SERVICIO ENERGETICO UNAP EL JOVITO.</v>
      </c>
      <c r="F18" s="16">
        <f>'[1]CHEQUE-TRANSF OCTUBRE'!F17</f>
        <v>0</v>
      </c>
      <c r="G18" s="17">
        <f>'[1]CHEQUE-TRANSF OCTUBRE'!L17</f>
        <v>229.65</v>
      </c>
      <c r="H18" s="18">
        <f t="shared" si="0"/>
        <v>28816532.769999996</v>
      </c>
    </row>
    <row r="19" spans="1:8" s="11" customFormat="1" ht="45" x14ac:dyDescent="0.2">
      <c r="A19" s="12"/>
      <c r="B19" s="13">
        <f>+'[1]CHEQUE-TRANSF OCTUBRE'!E18</f>
        <v>45202</v>
      </c>
      <c r="C19" s="14" t="str">
        <f>+'[1]CHEQUE-TRANSF OCTUBRE'!D18</f>
        <v>32183198228</v>
      </c>
      <c r="D19" s="15" t="str">
        <f>'[1]CHEQUE-TRANSF OCTUBRE'!C18</f>
        <v>EDESUR</v>
      </c>
      <c r="E19" s="14" t="str">
        <f>'[1]CHEQUE-TRANSF OCTUBRE'!M18</f>
        <v>PAGO SERVICIO ENERGETICO APARTAMENTO DE MEDICO BANICA.</v>
      </c>
      <c r="F19" s="16">
        <f>'[1]CHEQUE-TRANSF OCTUBRE'!F18</f>
        <v>0</v>
      </c>
      <c r="G19" s="17">
        <f>'[1]CHEQUE-TRANSF OCTUBRE'!L18</f>
        <v>396.18</v>
      </c>
      <c r="H19" s="18">
        <f t="shared" si="0"/>
        <v>28816136.589999996</v>
      </c>
    </row>
    <row r="20" spans="1:8" s="11" customFormat="1" ht="30" x14ac:dyDescent="0.2">
      <c r="A20" s="12"/>
      <c r="B20" s="13">
        <f>+'[1]CHEQUE-TRANSF OCTUBRE'!E19</f>
        <v>45202</v>
      </c>
      <c r="C20" s="14" t="str">
        <f>+'[1]CHEQUE-TRANSF OCTUBRE'!D19</f>
        <v>32177857065</v>
      </c>
      <c r="D20" s="15" t="str">
        <f>'[1]CHEQUE-TRANSF OCTUBRE'!C19</f>
        <v>EDESUR</v>
      </c>
      <c r="E20" s="14" t="str">
        <f>'[1]CHEQUE-TRANSF OCTUBRE'!M19</f>
        <v>PAGO SERVICIO ENERGETICO  GERENCIA DE AREA II SAN JUAN.</v>
      </c>
      <c r="F20" s="16">
        <f>'[1]CHEQUE-TRANSF OCTUBRE'!F19</f>
        <v>0</v>
      </c>
      <c r="G20" s="17">
        <f>'[1]CHEQUE-TRANSF OCTUBRE'!L19</f>
        <v>13424.66</v>
      </c>
      <c r="H20" s="18">
        <f t="shared" si="0"/>
        <v>28802711.929999996</v>
      </c>
    </row>
    <row r="21" spans="1:8" s="11" customFormat="1" ht="30" x14ac:dyDescent="0.2">
      <c r="A21" s="12"/>
      <c r="B21" s="13">
        <f>+'[1]CHEQUE-TRANSF OCTUBRE'!E20</f>
        <v>45202</v>
      </c>
      <c r="C21" s="14" t="str">
        <f>+'[1]CHEQUE-TRANSF OCTUBRE'!D20</f>
        <v>32183293133</v>
      </c>
      <c r="D21" s="15" t="str">
        <f>'[1]CHEQUE-TRANSF OCTUBRE'!C20</f>
        <v>EDESUR</v>
      </c>
      <c r="E21" s="14" t="str">
        <f>'[1]CHEQUE-TRANSF OCTUBRE'!M20</f>
        <v>PAGO SERVICIO ENERGETICO UNAP VILLA LIBERACION</v>
      </c>
      <c r="F21" s="16">
        <f>'[1]CHEQUE-TRANSF OCTUBRE'!F20</f>
        <v>0</v>
      </c>
      <c r="G21" s="17">
        <f>'[1]CHEQUE-TRANSF OCTUBRE'!L20</f>
        <v>4868.66</v>
      </c>
      <c r="H21" s="18">
        <f t="shared" si="0"/>
        <v>28797843.269999996</v>
      </c>
    </row>
    <row r="22" spans="1:8" s="11" customFormat="1" ht="75" x14ac:dyDescent="0.2">
      <c r="A22" s="12"/>
      <c r="B22" s="13">
        <f>+'[1]CHEQUE-TRANSF OCTUBRE'!E21</f>
        <v>45202</v>
      </c>
      <c r="C22" s="14" t="str">
        <f>+'[1]CHEQUE-TRANSF OCTUBRE'!D21</f>
        <v>32184392701</v>
      </c>
      <c r="D22" s="15" t="str">
        <f>'[1]CHEQUE-TRANSF OCTUBRE'!C21</f>
        <v>ADELIO BAUTISTA</v>
      </c>
      <c r="E22" s="14" t="str">
        <f>'[1]CHEQUE-TRANSF OCTUBRE'!M21</f>
        <v>PAGO FACTURA NO. COMPRA DE REFRIGERIO, PICADERA Y DESUAYUNO Y AMUELZOS PARA USO DIFERENTES ACTIVIDADES DEL SRS EL VALLE.</v>
      </c>
      <c r="F22" s="16">
        <f>'[1]CHEQUE-TRANSF OCTUBRE'!F21</f>
        <v>0</v>
      </c>
      <c r="G22" s="17">
        <f>'[1]CHEQUE-TRANSF OCTUBRE'!L21</f>
        <v>72683.899999999994</v>
      </c>
      <c r="H22" s="18">
        <f t="shared" si="0"/>
        <v>28725159.369999997</v>
      </c>
    </row>
    <row r="23" spans="1:8" s="11" customFormat="1" ht="90" x14ac:dyDescent="0.2">
      <c r="A23" s="12"/>
      <c r="B23" s="13">
        <f>+'[1]CHEQUE-TRANSF OCTUBRE'!E22</f>
        <v>45202</v>
      </c>
      <c r="C23" s="14" t="str">
        <f>+'[1]CHEQUE-TRANSF OCTUBRE'!D22</f>
        <v>32182353555</v>
      </c>
      <c r="D23" s="15" t="str">
        <f>'[1]CHEQUE-TRANSF OCTUBRE'!C22</f>
        <v>ISIDRO SOSA RAMON</v>
      </c>
      <c r="E23" s="14" t="str">
        <f>'[1]CHEQUE-TRANSF OCTUBRE'!M22</f>
        <v>PAGO ALQUILER DE ALMACEN DE MEDICAMENTOS CORRESPONDIENTE  A LOS MESES JULIO, AGOSTO Y SEPTIEMBRE 2023 SERVICIO REGIONAL DE SALUD EL VALLE</v>
      </c>
      <c r="F23" s="16">
        <f>'[1]CHEQUE-TRANSF OCTUBRE'!F22</f>
        <v>0</v>
      </c>
      <c r="G23" s="17">
        <f>'[1]CHEQUE-TRANSF OCTUBRE'!L22</f>
        <v>486000</v>
      </c>
      <c r="H23" s="18">
        <f t="shared" si="0"/>
        <v>28239159.369999997</v>
      </c>
    </row>
    <row r="24" spans="1:8" s="11" customFormat="1" ht="105" x14ac:dyDescent="0.2">
      <c r="A24" s="12"/>
      <c r="B24" s="13">
        <f>+'[1]CHEQUE-TRANSF OCTUBRE'!E23</f>
        <v>45202</v>
      </c>
      <c r="C24" s="14" t="str">
        <f>+'[1]CHEQUE-TRANSF OCTUBRE'!D23</f>
        <v>27178</v>
      </c>
      <c r="D24" s="15" t="str">
        <f>'[1]CHEQUE-TRANSF OCTUBRE'!C23</f>
        <v>ROSSANNA MICGEL ENCARNACION</v>
      </c>
      <c r="E24" s="14" t="str">
        <f>'[1]CHEQUE-TRANSF OCTUBRE'!M23</f>
        <v>PAGO TRANSPORTE A PACIENTE DEL PROGRAMA DE TB PARA QUE PUEDAN ASISTIR ELLA Y SU HIJO(YANDIEL  ENCARNACION) QUIEN ES MENOR  Y ESTA EN EL PROGRAMA DE TB Y PUEDADN IR A LA CAPITAL, VER ANEXO.</v>
      </c>
      <c r="F24" s="16">
        <f>'[1]CHEQUE-TRANSF OCTUBRE'!F23</f>
        <v>0</v>
      </c>
      <c r="G24" s="17">
        <f>'[1]CHEQUE-TRANSF OCTUBRE'!L23</f>
        <v>4970</v>
      </c>
      <c r="H24" s="18">
        <f t="shared" si="0"/>
        <v>28234189.369999997</v>
      </c>
    </row>
    <row r="25" spans="1:8" s="11" customFormat="1" ht="105" x14ac:dyDescent="0.2">
      <c r="A25" s="12"/>
      <c r="B25" s="13">
        <f>+'[1]CHEQUE-TRANSF OCTUBRE'!E24</f>
        <v>45202</v>
      </c>
      <c r="C25" s="14" t="str">
        <f>+'[1]CHEQUE-TRANSF OCTUBRE'!D24</f>
        <v>27179</v>
      </c>
      <c r="D25" s="15" t="str">
        <f>'[1]CHEQUE-TRANSF OCTUBRE'!C24</f>
        <v>VIOLA REYES COMERCIAL SRL</v>
      </c>
      <c r="E25" s="14" t="str">
        <f>'[1]CHEQUE-TRANSF OCTUBRE'!M24</f>
        <v>PRIMER PAGO ORDEN DE COMPRA NO. SREV-00087 FACTURA B1500000554, COMPRA DE MATERIALES DE CONSTRUCCION REMOZAMIENTO CPN EL GUAYABO ELIAS PIÑA Y OFICINA DEL SERVICIO REGIONAL DE SALUD</v>
      </c>
      <c r="F25" s="16">
        <f>'[1]CHEQUE-TRANSF OCTUBRE'!F24</f>
        <v>0</v>
      </c>
      <c r="G25" s="17">
        <f>'[1]CHEQUE-TRANSF OCTUBRE'!L24</f>
        <v>187393.99000000002</v>
      </c>
      <c r="H25" s="18">
        <f t="shared" si="0"/>
        <v>28046795.379999999</v>
      </c>
    </row>
    <row r="26" spans="1:8" s="11" customFormat="1" ht="60" x14ac:dyDescent="0.2">
      <c r="A26" s="12"/>
      <c r="B26" s="13">
        <f>+'[1]CHEQUE-TRANSF OCTUBRE'!E25</f>
        <v>45203</v>
      </c>
      <c r="C26" s="14">
        <f>+'[1]CHEQUE-TRANSF OCTUBRE'!D25</f>
        <v>32190455263</v>
      </c>
      <c r="D26" s="15" t="str">
        <f>'[1]CHEQUE-TRANSF OCTUBRE'!C25</f>
        <v>SOLUCIONES DE OFICINA DIAZ SRL</v>
      </c>
      <c r="E26" s="14" t="str">
        <f>'[1]CHEQUE-TRANSF OCTUBRE'!M25</f>
        <v>PAGO FACTURA NO.B1500000650,REPARACION DE IMPRESORA SERVICIO REGIONAL DE SALUD EL VALLE.</v>
      </c>
      <c r="F26" s="16">
        <f>'[1]CHEQUE-TRANSF OCTUBRE'!F25</f>
        <v>0</v>
      </c>
      <c r="G26" s="17">
        <f>'[1]CHEQUE-TRANSF OCTUBRE'!L25</f>
        <v>7905.21</v>
      </c>
      <c r="H26" s="18">
        <f t="shared" si="0"/>
        <v>28038890.169999998</v>
      </c>
    </row>
    <row r="27" spans="1:8" s="11" customFormat="1" ht="90" x14ac:dyDescent="0.2">
      <c r="A27" s="12"/>
      <c r="B27" s="13">
        <f>+'[1]CHEQUE-TRANSF OCTUBRE'!E26</f>
        <v>45205</v>
      </c>
      <c r="C27" s="14" t="str">
        <f>+'[1]CHEQUE-TRANSF OCTUBRE'!D26</f>
        <v>32217168451</v>
      </c>
      <c r="D27" s="15" t="str">
        <f>'[1]CHEQUE-TRANSF OCTUBRE'!C26</f>
        <v xml:space="preserve">TESORERIA DE LA SEGURIDAD SOCIAL </v>
      </c>
      <c r="E27" s="14" t="str">
        <f>'[1]CHEQUE-TRANSF OCTUBRE'!M26</f>
        <v>PAGO TESORERIA DE LA SEGURIDAD SOCIAL A COLABORADORES DEL SERVICIO REGIONAL DE SALUD EL VALLE CORRESPONDIENTE AL MES DE SEPTIEMBRE 2023</v>
      </c>
      <c r="F27" s="16">
        <f>'[1]CHEQUE-TRANSF OCTUBRE'!F26</f>
        <v>0</v>
      </c>
      <c r="G27" s="17">
        <f>'[1]CHEQUE-TRANSF OCTUBRE'!L26</f>
        <v>121987.52</v>
      </c>
      <c r="H27" s="18">
        <f t="shared" si="0"/>
        <v>27916902.649999999</v>
      </c>
    </row>
    <row r="28" spans="1:8" s="11" customFormat="1" ht="15" customHeight="1" x14ac:dyDescent="0.2">
      <c r="A28" s="12"/>
      <c r="B28" s="13">
        <f>+'[1]CHEQUE-TRANSF OCTUBRE'!E27</f>
        <v>45209</v>
      </c>
      <c r="C28" s="14" t="str">
        <f>+'[1]CHEQUE-TRANSF OCTUBRE'!D27</f>
        <v>27180</v>
      </c>
      <c r="D28" s="15" t="str">
        <f>'[1]CHEQUE-TRANSF OCTUBRE'!C27</f>
        <v>NULO</v>
      </c>
      <c r="E28" s="14" t="str">
        <f>'[1]CHEQUE-TRANSF OCTUBRE'!M27</f>
        <v>NULO</v>
      </c>
      <c r="F28" s="16">
        <f>'[1]CHEQUE-TRANSF OCTUBRE'!F27</f>
        <v>0</v>
      </c>
      <c r="G28" s="17">
        <f>'[1]CHEQUE-TRANSF OCTUBRE'!L27</f>
        <v>0</v>
      </c>
      <c r="H28" s="18">
        <f t="shared" si="0"/>
        <v>27916902.649999999</v>
      </c>
    </row>
    <row r="29" spans="1:8" s="11" customFormat="1" ht="105" x14ac:dyDescent="0.2">
      <c r="A29" s="12"/>
      <c r="B29" s="13">
        <f>+'[1]CHEQUE-TRANSF OCTUBRE'!E28</f>
        <v>45209</v>
      </c>
      <c r="C29" s="14" t="str">
        <f>+'[1]CHEQUE-TRANSF OCTUBRE'!D28</f>
        <v>27181</v>
      </c>
      <c r="D29" s="15" t="str">
        <f>'[1]CHEQUE-TRANSF OCTUBRE'!C28</f>
        <v>NIDIO CUEVAS VIZCAINO</v>
      </c>
      <c r="E29" s="14" t="str">
        <f>'[1]CHEQUE-TRANSF OCTUBRE'!M28</f>
        <v>PAGO POR SERVICIO PRESTADO COMO JARDINERO PARA LIMPIEZA DE MALEZA Y ORNATO DEL JARDIN DEL CPN ASIGNADO POR LA DIVICION DE PRIMER NIVEL, DESDE EL 02/10/2023 HASTA  EL 05/10/2023, VER ANEXO.</v>
      </c>
      <c r="F29" s="16">
        <f>'[1]CHEQUE-TRANSF OCTUBRE'!F28</f>
        <v>0</v>
      </c>
      <c r="G29" s="17">
        <f>'[1]CHEQUE-TRANSF OCTUBRE'!L28</f>
        <v>1960</v>
      </c>
      <c r="H29" s="18">
        <f t="shared" si="0"/>
        <v>27914942.649999999</v>
      </c>
    </row>
    <row r="30" spans="1:8" s="11" customFormat="1" ht="105" x14ac:dyDescent="0.2">
      <c r="A30" s="12"/>
      <c r="B30" s="13">
        <f>+'[1]CHEQUE-TRANSF OCTUBRE'!E29</f>
        <v>45209</v>
      </c>
      <c r="C30" s="14" t="str">
        <f>+'[1]CHEQUE-TRANSF OCTUBRE'!D29</f>
        <v>27182</v>
      </c>
      <c r="D30" s="15" t="str">
        <f>'[1]CHEQUE-TRANSF OCTUBRE'!C29</f>
        <v xml:space="preserve">RAMON MEDINA </v>
      </c>
      <c r="E30" s="14" t="str">
        <f>'[1]CHEQUE-TRANSF OCTUBRE'!M29</f>
        <v>PAGO POR SERVICIO PRESTADO COMO JARDINERO PARA LIMPIEZA DE MALEZA Y ORNATO DEL JARDIN DEL CPN ASIGNADO POR LA DIVICION DE PRIMER NIVEL, DESDE EL 02/10/2023 HASTA  EL 05/10/2023, VER ANEXO.</v>
      </c>
      <c r="F30" s="16">
        <f>'[1]CHEQUE-TRANSF OCTUBRE'!F29</f>
        <v>0</v>
      </c>
      <c r="G30" s="17">
        <f>'[1]CHEQUE-TRANSF OCTUBRE'!L29</f>
        <v>1960</v>
      </c>
      <c r="H30" s="18">
        <f t="shared" si="0"/>
        <v>27912982.649999999</v>
      </c>
    </row>
    <row r="31" spans="1:8" s="11" customFormat="1" ht="105" x14ac:dyDescent="0.2">
      <c r="A31" s="12"/>
      <c r="B31" s="13">
        <f>+'[1]CHEQUE-TRANSF OCTUBRE'!E30</f>
        <v>45209</v>
      </c>
      <c r="C31" s="14" t="str">
        <f>+'[1]CHEQUE-TRANSF OCTUBRE'!D30</f>
        <v>27183</v>
      </c>
      <c r="D31" s="15" t="str">
        <f>'[1]CHEQUE-TRANSF OCTUBRE'!C30</f>
        <v>SANTIAGO PEREZ RAMIREZ</v>
      </c>
      <c r="E31" s="14" t="str">
        <f>'[1]CHEQUE-TRANSF OCTUBRE'!M30</f>
        <v>PAGO POR SERVICIO PRESTADO COMO JARDINERO PARA LIMPIEZA DE MALEZA Y ORNATO DEL JARDIN DEL CPN ASIGNADO POR LA DIVICION DE PRIMER NIVEL, DESDE EL 02/10/2023 HASTA  EL 05/10/2023, VER ANEXO.</v>
      </c>
      <c r="F31" s="16">
        <f>'[1]CHEQUE-TRANSF OCTUBRE'!F30</f>
        <v>0</v>
      </c>
      <c r="G31" s="17">
        <f>'[1]CHEQUE-TRANSF OCTUBRE'!L30</f>
        <v>1960</v>
      </c>
      <c r="H31" s="18">
        <f t="shared" si="0"/>
        <v>27911022.649999999</v>
      </c>
    </row>
    <row r="32" spans="1:8" s="11" customFormat="1" ht="15" x14ac:dyDescent="0.2">
      <c r="A32" s="12"/>
      <c r="B32" s="13">
        <f>+'[1]CHEQUE-TRANSF OCTUBRE'!E31</f>
        <v>45209</v>
      </c>
      <c r="C32" s="14" t="str">
        <f>+'[1]CHEQUE-TRANSF OCTUBRE'!D31</f>
        <v>27184</v>
      </c>
      <c r="D32" s="15" t="str">
        <f>'[1]CHEQUE-TRANSF OCTUBRE'!C31</f>
        <v>NULO</v>
      </c>
      <c r="E32" s="14" t="str">
        <f>'[1]CHEQUE-TRANSF OCTUBRE'!M31</f>
        <v>NULO</v>
      </c>
      <c r="F32" s="16">
        <f>'[1]CHEQUE-TRANSF OCTUBRE'!F31</f>
        <v>0</v>
      </c>
      <c r="G32" s="17">
        <f>'[1]CHEQUE-TRANSF OCTUBRE'!L31</f>
        <v>0</v>
      </c>
      <c r="H32" s="18">
        <f t="shared" si="0"/>
        <v>27911022.649999999</v>
      </c>
    </row>
    <row r="33" spans="1:8" s="11" customFormat="1" ht="105" x14ac:dyDescent="0.2">
      <c r="A33" s="12"/>
      <c r="B33" s="13">
        <f>+'[1]CHEQUE-TRANSF OCTUBRE'!E32</f>
        <v>45209</v>
      </c>
      <c r="C33" s="14" t="str">
        <f>+'[1]CHEQUE-TRANSF OCTUBRE'!D32</f>
        <v>27185</v>
      </c>
      <c r="D33" s="15" t="str">
        <f>'[1]CHEQUE-TRANSF OCTUBRE'!C32</f>
        <v>RAFAEL EMILIO SORIANO</v>
      </c>
      <c r="E33" s="14" t="str">
        <f>'[1]CHEQUE-TRANSF OCTUBRE'!M32</f>
        <v>PAGO POR SERVICIO PRESTADO COMO JARDINERO PARA LIMPIEZA DE MALEZA Y ORNATO DEL JARDIN DEL CPN ASIGNADO POR LA DIVICION DE PRIMER NIVEL, DESDE EL 02/10/2023 HASTA  EL 05/10/2023, VER ANEXO.</v>
      </c>
      <c r="F33" s="16">
        <f>'[1]CHEQUE-TRANSF OCTUBRE'!F32</f>
        <v>0</v>
      </c>
      <c r="G33" s="17">
        <f>'[1]CHEQUE-TRANSF OCTUBRE'!L32</f>
        <v>1470</v>
      </c>
      <c r="H33" s="18">
        <f t="shared" si="0"/>
        <v>27909552.649999999</v>
      </c>
    </row>
    <row r="34" spans="1:8" s="11" customFormat="1" ht="105" x14ac:dyDescent="0.2">
      <c r="A34" s="12"/>
      <c r="B34" s="13">
        <f>+'[1]CHEQUE-TRANSF OCTUBRE'!E33</f>
        <v>45209</v>
      </c>
      <c r="C34" s="14" t="str">
        <f>+'[1]CHEQUE-TRANSF OCTUBRE'!D33</f>
        <v>27186</v>
      </c>
      <c r="D34" s="15" t="str">
        <f>'[1]CHEQUE-TRANSF OCTUBRE'!C33</f>
        <v xml:space="preserve">ALEJANDRO MARQUEZ DE LA ROSA </v>
      </c>
      <c r="E34" s="14" t="str">
        <f>'[1]CHEQUE-TRANSF OCTUBRE'!M33</f>
        <v>PAGO POR SERVICIO PRESTADO COMO JARDINERO PARA LIMPIEZA DE MALEZA Y ORNATO DEL JARDIN DEL CPN ASIGNADO POR LA DIVICION DE PRIMER NIVEL, DESDE EL 02/10/2023 HASTA  EL 05/10/2023, VER ANEXO.</v>
      </c>
      <c r="F34" s="16">
        <f>'[1]CHEQUE-TRANSF OCTUBRE'!F33</f>
        <v>0</v>
      </c>
      <c r="G34" s="17">
        <f>'[1]CHEQUE-TRANSF OCTUBRE'!L33</f>
        <v>1960</v>
      </c>
      <c r="H34" s="18">
        <f t="shared" si="0"/>
        <v>27907592.649999999</v>
      </c>
    </row>
    <row r="35" spans="1:8" s="11" customFormat="1" ht="105" x14ac:dyDescent="0.2">
      <c r="A35" s="12"/>
      <c r="B35" s="13">
        <f>+'[1]CHEQUE-TRANSF OCTUBRE'!E34</f>
        <v>45209</v>
      </c>
      <c r="C35" s="14" t="str">
        <f>+'[1]CHEQUE-TRANSF OCTUBRE'!D34</f>
        <v>27187</v>
      </c>
      <c r="D35" s="15" t="str">
        <f>'[1]CHEQUE-TRANSF OCTUBRE'!C34</f>
        <v>ROBERTO MERAN ZABALA</v>
      </c>
      <c r="E35" s="14" t="str">
        <f>'[1]CHEQUE-TRANSF OCTUBRE'!M34</f>
        <v>PAGO POR SERVICIO PRESTADO COMO JARDINERO PARA LIMPIEZA DE MALEZA Y ORNATO DEL JARDIN DEL CPN ASIGNADO POR LA DIVICION DE PRIMER NIVEL, DESDE EL 02/10/2023 HASTA  EL 05/10/2023, VER ANEXO.</v>
      </c>
      <c r="F35" s="16">
        <f>'[1]CHEQUE-TRANSF OCTUBRE'!F34</f>
        <v>0</v>
      </c>
      <c r="G35" s="17">
        <f>'[1]CHEQUE-TRANSF OCTUBRE'!L34</f>
        <v>1960</v>
      </c>
      <c r="H35" s="18">
        <f t="shared" si="0"/>
        <v>27905632.649999999</v>
      </c>
    </row>
    <row r="36" spans="1:8" s="11" customFormat="1" ht="15" x14ac:dyDescent="0.2">
      <c r="A36" s="12"/>
      <c r="B36" s="13">
        <f>+'[1]CHEQUE-TRANSF OCTUBRE'!E35</f>
        <v>45209</v>
      </c>
      <c r="C36" s="14" t="str">
        <f>+'[1]CHEQUE-TRANSF OCTUBRE'!D35</f>
        <v>27188</v>
      </c>
      <c r="D36" s="15" t="str">
        <f>'[1]CHEQUE-TRANSF OCTUBRE'!C35</f>
        <v>NULO</v>
      </c>
      <c r="E36" s="14" t="str">
        <f>'[1]CHEQUE-TRANSF OCTUBRE'!M35</f>
        <v>NULO</v>
      </c>
      <c r="F36" s="16">
        <f>'[1]CHEQUE-TRANSF OCTUBRE'!F35</f>
        <v>0</v>
      </c>
      <c r="G36" s="17">
        <f>'[1]CHEQUE-TRANSF OCTUBRE'!L35</f>
        <v>0</v>
      </c>
      <c r="H36" s="18">
        <f t="shared" si="0"/>
        <v>27905632.649999999</v>
      </c>
    </row>
    <row r="37" spans="1:8" s="11" customFormat="1" ht="15" x14ac:dyDescent="0.2">
      <c r="A37" s="12"/>
      <c r="B37" s="13">
        <f>+'[1]CHEQUE-TRANSF OCTUBRE'!E36</f>
        <v>45209</v>
      </c>
      <c r="C37" s="14" t="str">
        <f>+'[1]CHEQUE-TRANSF OCTUBRE'!D36</f>
        <v>27189</v>
      </c>
      <c r="D37" s="15" t="str">
        <f>'[1]CHEQUE-TRANSF OCTUBRE'!C36</f>
        <v>NULO</v>
      </c>
      <c r="E37" s="14" t="str">
        <f>'[1]CHEQUE-TRANSF OCTUBRE'!M36</f>
        <v>NULO</v>
      </c>
      <c r="F37" s="16">
        <f>'[1]CHEQUE-TRANSF OCTUBRE'!F36</f>
        <v>0</v>
      </c>
      <c r="G37" s="17">
        <f>'[1]CHEQUE-TRANSF OCTUBRE'!L36</f>
        <v>0</v>
      </c>
      <c r="H37" s="18">
        <f t="shared" si="0"/>
        <v>27905632.649999999</v>
      </c>
    </row>
    <row r="38" spans="1:8" s="11" customFormat="1" ht="75" x14ac:dyDescent="0.2">
      <c r="A38" s="12"/>
      <c r="B38" s="13">
        <f>+'[1]CHEQUE-TRANSF OCTUBRE'!E37</f>
        <v>45211</v>
      </c>
      <c r="C38" s="14" t="str">
        <f>+'[1]CHEQUE-TRANSF OCTUBRE'!D37</f>
        <v>27190</v>
      </c>
      <c r="D38" s="15" t="str">
        <f>'[1]CHEQUE-TRANSF OCTUBRE'!C37</f>
        <v>VILLA STILOS, SRL</v>
      </c>
      <c r="E38" s="14" t="str">
        <f>'[1]CHEQUE-TRANSF OCTUBRE'!M37</f>
        <v>PAGO FACTURAS, B1500000201,0388,COMPRA DE TELEFONO Y ADORNOS, PARA USO EN LA REGIONAL DE SALUD EL VALLE.</v>
      </c>
      <c r="F38" s="16">
        <f>'[1]CHEQUE-TRANSF OCTUBRE'!F37</f>
        <v>0</v>
      </c>
      <c r="G38" s="17">
        <f>'[1]CHEQUE-TRANSF OCTUBRE'!L37</f>
        <v>30134.36</v>
      </c>
      <c r="H38" s="18">
        <f t="shared" si="0"/>
        <v>27875498.289999999</v>
      </c>
    </row>
    <row r="39" spans="1:8" s="11" customFormat="1" ht="105" x14ac:dyDescent="0.2">
      <c r="A39" s="12"/>
      <c r="B39" s="13">
        <f>+'[1]CHEQUE-TRANSF OCTUBRE'!E38</f>
        <v>45211</v>
      </c>
      <c r="C39" s="14" t="str">
        <f>+'[1]CHEQUE-TRANSF OCTUBRE'!D38</f>
        <v>27191</v>
      </c>
      <c r="D39" s="15" t="str">
        <f>'[1]CHEQUE-TRANSF OCTUBRE'!C38</f>
        <v>GOMEZ HERRERA AUTO SERVICIO</v>
      </c>
      <c r="E39" s="14" t="str">
        <f>'[1]CHEQUE-TRANSF OCTUBRE'!M38</f>
        <v>PAGO FACTURA B1500000835, COMPRA DE ARTICULOS DE REPUESTOS, PARA MANTENIMIENTO DE GUAGUA ISUZU DIMA PLACA : 055515, E ISUZU DIMA DORADA BLANCA ; DEL AREA DE TRANSPORTACION SRS EL VALLE.</v>
      </c>
      <c r="F39" s="16">
        <f>'[1]CHEQUE-TRANSF OCTUBRE'!F38</f>
        <v>0</v>
      </c>
      <c r="G39" s="17">
        <f>'[1]CHEQUE-TRANSF OCTUBRE'!L38</f>
        <v>10961</v>
      </c>
      <c r="H39" s="18">
        <f t="shared" si="0"/>
        <v>27864537.289999999</v>
      </c>
    </row>
    <row r="40" spans="1:8" s="11" customFormat="1" ht="90" x14ac:dyDescent="0.2">
      <c r="A40" s="12"/>
      <c r="B40" s="13">
        <f>+'[1]CHEQUE-TRANSF OCTUBRE'!E39</f>
        <v>45211</v>
      </c>
      <c r="C40" s="14" t="str">
        <f>+'[1]CHEQUE-TRANSF OCTUBRE'!D39</f>
        <v>27192</v>
      </c>
      <c r="D40" s="15" t="str">
        <f>'[1]CHEQUE-TRANSF OCTUBRE'!C39</f>
        <v xml:space="preserve">CLARA O FAMILIA </v>
      </c>
      <c r="E40" s="14" t="str">
        <f>'[1]CHEQUE-TRANSF OCTUBRE'!M39</f>
        <v>PAGO FACTURA NO. B1500000372,0279, COMPRA DE ARREGLO FLORAL PARA FUNERAL DEL COABORADOR HIPOLITO ALVAREZ, Y CELEBRACION DEL DIA DE LA RESTAURACION.</v>
      </c>
      <c r="F40" s="16">
        <f>'[1]CHEQUE-TRANSF OCTUBRE'!F39</f>
        <v>0</v>
      </c>
      <c r="G40" s="17">
        <f>'[1]CHEQUE-TRANSF OCTUBRE'!L39</f>
        <v>5650</v>
      </c>
      <c r="H40" s="18">
        <f t="shared" si="0"/>
        <v>27858887.289999999</v>
      </c>
    </row>
    <row r="41" spans="1:8" s="11" customFormat="1" ht="90" x14ac:dyDescent="0.2">
      <c r="A41" s="12"/>
      <c r="B41" s="13">
        <f>+'[1]CHEQUE-TRANSF OCTUBRE'!E40</f>
        <v>45211</v>
      </c>
      <c r="C41" s="14" t="str">
        <f>+'[1]CHEQUE-TRANSF OCTUBRE'!D40</f>
        <v>32275781809</v>
      </c>
      <c r="D41" s="15" t="str">
        <f>'[1]CHEQUE-TRANSF OCTUBRE'!C40</f>
        <v>SOLDIER ELECTRONIC SEGURITY SES, SRL</v>
      </c>
      <c r="E41" s="14" t="str">
        <f>'[1]CHEQUE-TRANSF OCTUBRE'!M40</f>
        <v>PAGO FACTURA NO. B1500000613 COMPRA DE ELECTRODOMESTICO PARA USO EN LOS CPN BAJO LA DEPENDENCIA DEL SERVICIO REGIONAL DE SAUD EL VALLE, VER ANEXO.</v>
      </c>
      <c r="F41" s="16">
        <f>'[1]CHEQUE-TRANSF OCTUBRE'!F40</f>
        <v>0</v>
      </c>
      <c r="G41" s="17">
        <f>'[1]CHEQUE-TRANSF OCTUBRE'!L40</f>
        <v>640167.6</v>
      </c>
      <c r="H41" s="18">
        <f t="shared" si="0"/>
        <v>27218719.689999998</v>
      </c>
    </row>
    <row r="42" spans="1:8" s="11" customFormat="1" ht="105" x14ac:dyDescent="0.2">
      <c r="A42" s="12"/>
      <c r="B42" s="13">
        <f>+'[1]CHEQUE-TRANSF OCTUBRE'!E41</f>
        <v>45211</v>
      </c>
      <c r="C42" s="14" t="str">
        <f>+'[1]CHEQUE-TRANSF OCTUBRE'!D41</f>
        <v>32275914255</v>
      </c>
      <c r="D42" s="15" t="str">
        <f>'[1]CHEQUE-TRANSF OCTUBRE'!C41</f>
        <v>AUTO REPUESTO ASODECO</v>
      </c>
      <c r="E42" s="14" t="str">
        <f>'[1]CHEQUE-TRANSF OCTUBRE'!M41</f>
        <v>PAG0O FACTURA NO. B1500000321, Y 319, COMPRA DE ARTICULOS DE REPUESTOS PARA GUAGUA NISSAN PLACA EL 05245, GUAGUA MITSUBISHI L-200 Y TOYOTA HILUX DE LA GERENCIA DE AREA II SAN JUAN VER ANEXO.</v>
      </c>
      <c r="F42" s="16">
        <f>'[1]CHEQUE-TRANSF OCTUBRE'!F41</f>
        <v>0</v>
      </c>
      <c r="G42" s="17">
        <f>'[1]CHEQUE-TRANSF OCTUBRE'!L41</f>
        <v>17285.169999999998</v>
      </c>
      <c r="H42" s="18">
        <f t="shared" si="0"/>
        <v>27201434.519999996</v>
      </c>
    </row>
    <row r="43" spans="1:8" s="11" customFormat="1" ht="30" x14ac:dyDescent="0.2">
      <c r="A43" s="12"/>
      <c r="B43" s="13">
        <f>+'[1]CHEQUE-TRANSF OCTUBRE'!E42</f>
        <v>45211</v>
      </c>
      <c r="C43" s="14" t="str">
        <f>+'[1]CHEQUE-TRANSF OCTUBRE'!D42</f>
        <v>4524000000006</v>
      </c>
      <c r="D43" s="15" t="str">
        <f>'[1]CHEQUE-TRANSF OCTUBRE'!C42</f>
        <v xml:space="preserve">TRANSFERENCIA </v>
      </c>
      <c r="E43" s="14" t="str">
        <f>'[1]CHEQUE-TRANSF OCTUBRE'!M42</f>
        <v>TRAMO FIJO CORRESPONDIENTE AL SEPTIEMBRE 2023</v>
      </c>
      <c r="F43" s="16">
        <f>'[1]CHEQUE-TRANSF OCTUBRE'!F42</f>
        <v>12627130.01</v>
      </c>
      <c r="G43" s="17">
        <f>'[1]CHEQUE-TRANSF OCTUBRE'!L42</f>
        <v>0</v>
      </c>
      <c r="H43" s="18">
        <f t="shared" si="0"/>
        <v>39828564.529999994</v>
      </c>
    </row>
    <row r="44" spans="1:8" s="11" customFormat="1" ht="60" x14ac:dyDescent="0.2">
      <c r="A44" s="12"/>
      <c r="B44" s="13">
        <f>+'[1]CHEQUE-TRANSF OCTUBRE'!E43</f>
        <v>45216</v>
      </c>
      <c r="C44" s="14" t="str">
        <f>+'[1]CHEQUE-TRANSF OCTUBRE'!D43</f>
        <v>27193</v>
      </c>
      <c r="D44" s="15" t="str">
        <f>'[1]CHEQUE-TRANSF OCTUBRE'!C43</f>
        <v>DANILO MESA RODRIGUEZ</v>
      </c>
      <c r="E44" s="14" t="str">
        <f>'[1]CHEQUE-TRANSF OCTUBRE'!M43</f>
        <v>PAGO SERVICIO PRESTADO COMO ELECTRICISTA PARA REPARACION DEL SERVICIO REGIONAL DE SALUD EL VALLE</v>
      </c>
      <c r="F44" s="16">
        <f>'[1]CHEQUE-TRANSF OCTUBRE'!F43</f>
        <v>0</v>
      </c>
      <c r="G44" s="17">
        <f>'[1]CHEQUE-TRANSF OCTUBRE'!L43</f>
        <v>15386</v>
      </c>
      <c r="H44" s="18">
        <f t="shared" si="0"/>
        <v>39813178.529999994</v>
      </c>
    </row>
    <row r="45" spans="1:8" s="11" customFormat="1" ht="45" x14ac:dyDescent="0.2">
      <c r="A45" s="12"/>
      <c r="B45" s="13">
        <f>+'[1]CHEQUE-TRANSF OCTUBRE'!E44</f>
        <v>45216</v>
      </c>
      <c r="C45" s="14" t="str">
        <f>+'[1]CHEQUE-TRANSF OCTUBRE'!D44</f>
        <v>32325787518</v>
      </c>
      <c r="D45" s="15" t="str">
        <f>'[1]CHEQUE-TRANSF OCTUBRE'!C44</f>
        <v>FARMACIA MEDICAR G B C</v>
      </c>
      <c r="E45" s="14" t="str">
        <f>'[1]CHEQUE-TRANSF OCTUBRE'!M44</f>
        <v>COMPRA DE MEDICAMENTO MEDIKINIT PARA PACIENTE AXEL BELLO</v>
      </c>
      <c r="F45" s="16">
        <f>'[1]CHEQUE-TRANSF OCTUBRE'!F44</f>
        <v>0</v>
      </c>
      <c r="G45" s="17">
        <f>'[1]CHEQUE-TRANSF OCTUBRE'!L44</f>
        <v>5374.72</v>
      </c>
      <c r="H45" s="18">
        <f t="shared" si="0"/>
        <v>39807803.809999995</v>
      </c>
    </row>
    <row r="46" spans="1:8" s="11" customFormat="1" ht="30" x14ac:dyDescent="0.2">
      <c r="A46" s="12"/>
      <c r="B46" s="13">
        <f>+'[1]CHEQUE-TRANSF OCTUBRE'!E45</f>
        <v>45216</v>
      </c>
      <c r="C46" s="14" t="str">
        <f>+'[1]CHEQUE-TRANSF OCTUBRE'!D45</f>
        <v>27194</v>
      </c>
      <c r="D46" s="15" t="str">
        <f>'[1]CHEQUE-TRANSF OCTUBRE'!C45</f>
        <v>ALBIN VALDEZ VALDEZ</v>
      </c>
      <c r="E46" s="14" t="str">
        <f>'[1]CHEQUE-TRANSF OCTUBRE'!M45</f>
        <v>PAGO SERVICIO PRESTADO COMO OBRERO CPN GUAYABO.</v>
      </c>
      <c r="F46" s="16">
        <f>'[1]CHEQUE-TRANSF OCTUBRE'!F45</f>
        <v>0</v>
      </c>
      <c r="G46" s="17">
        <f>'[1]CHEQUE-TRANSF OCTUBRE'!L45</f>
        <v>14700</v>
      </c>
      <c r="H46" s="18">
        <f t="shared" si="0"/>
        <v>39793103.809999995</v>
      </c>
    </row>
    <row r="47" spans="1:8" s="11" customFormat="1" ht="30" x14ac:dyDescent="0.2">
      <c r="A47" s="12"/>
      <c r="B47" s="13">
        <f>+'[1]CHEQUE-TRANSF OCTUBRE'!E46</f>
        <v>45216</v>
      </c>
      <c r="C47" s="14" t="str">
        <f>+'[1]CHEQUE-TRANSF OCTUBRE'!D46</f>
        <v>27195</v>
      </c>
      <c r="D47" s="15" t="str">
        <f>'[1]CHEQUE-TRANSF OCTUBRE'!C46</f>
        <v>LEORNADINA FAMILIA FAMILIA</v>
      </c>
      <c r="E47" s="14" t="str">
        <f>'[1]CHEQUE-TRANSF OCTUBRE'!M46</f>
        <v>PAGO SERVICIO PRESTADO COMO OBRERA CPN GUAYABO</v>
      </c>
      <c r="F47" s="16">
        <f>'[1]CHEQUE-TRANSF OCTUBRE'!F46</f>
        <v>0</v>
      </c>
      <c r="G47" s="17">
        <f>'[1]CHEQUE-TRANSF OCTUBRE'!L46</f>
        <v>4900</v>
      </c>
      <c r="H47" s="18">
        <f t="shared" si="0"/>
        <v>39788203.809999995</v>
      </c>
    </row>
    <row r="48" spans="1:8" s="11" customFormat="1" ht="45" x14ac:dyDescent="0.2">
      <c r="A48" s="12"/>
      <c r="B48" s="13">
        <f>+'[1]CHEQUE-TRANSF OCTUBRE'!E47</f>
        <v>45216</v>
      </c>
      <c r="C48" s="14" t="str">
        <f>+'[1]CHEQUE-TRANSF OCTUBRE'!D47</f>
        <v>27196</v>
      </c>
      <c r="D48" s="15" t="str">
        <f>'[1]CHEQUE-TRANSF OCTUBRE'!C47</f>
        <v>ISAIAS VARGAS BIDO</v>
      </c>
      <c r="E48" s="14" t="str">
        <f>'[1]CHEQUE-TRANSF OCTUBRE'!M47</f>
        <v>PAGO SERVICIO PRESTADO OBRERO CPN GUAYABO 13/08/2023-13/09/2023</v>
      </c>
      <c r="F48" s="16">
        <f>'[1]CHEQUE-TRANSF OCTUBRE'!F47</f>
        <v>0</v>
      </c>
      <c r="G48" s="17">
        <f>'[1]CHEQUE-TRANSF OCTUBRE'!L47</f>
        <v>124944.12</v>
      </c>
      <c r="H48" s="18">
        <f t="shared" si="0"/>
        <v>39663259.689999998</v>
      </c>
    </row>
    <row r="49" spans="1:8" s="11" customFormat="1" ht="90" x14ac:dyDescent="0.2">
      <c r="A49" s="12"/>
      <c r="B49" s="13">
        <f>+'[1]CHEQUE-TRANSF OCTUBRE'!E48</f>
        <v>45217</v>
      </c>
      <c r="C49" s="14" t="str">
        <f>+'[1]CHEQUE-TRANSF OCTUBRE'!D48</f>
        <v>27197</v>
      </c>
      <c r="D49" s="15" t="str">
        <f>'[1]CHEQUE-TRANSF OCTUBRE'!C48</f>
        <v>EMPRESAS MILANESE SRL</v>
      </c>
      <c r="E49" s="14" t="str">
        <f>'[1]CHEQUE-TRANSF OCTUBRE'!M48</f>
        <v xml:space="preserve">PAGO FACTURA B1500010638 COMPRA DE BOTELLONES DE AGUA PARA LA OFICNA REGIONAL, ALMACEN DE MEDICAMENTOS, Y CENTRO DIAGNOSTICO DURANTE EL MES DE SEPTIEMBRE </v>
      </c>
      <c r="F49" s="16">
        <f>'[1]CHEQUE-TRANSF OCTUBRE'!F48</f>
        <v>0</v>
      </c>
      <c r="G49" s="17">
        <f>'[1]CHEQUE-TRANSF OCTUBRE'!L48</f>
        <v>6773.5</v>
      </c>
      <c r="H49" s="18">
        <f t="shared" si="0"/>
        <v>39656486.189999998</v>
      </c>
    </row>
    <row r="50" spans="1:8" s="11" customFormat="1" ht="15" x14ac:dyDescent="0.2">
      <c r="A50" s="12"/>
      <c r="B50" s="13">
        <f>+'[1]CHEQUE-TRANSF OCTUBRE'!E49</f>
        <v>45217</v>
      </c>
      <c r="C50" s="14" t="str">
        <f>+'[1]CHEQUE-TRANSF OCTUBRE'!D49</f>
        <v>27198</v>
      </c>
      <c r="D50" s="15" t="str">
        <f>'[1]CHEQUE-TRANSF OCTUBRE'!C49</f>
        <v>NULO</v>
      </c>
      <c r="E50" s="14" t="str">
        <f>'[1]CHEQUE-TRANSF OCTUBRE'!M49</f>
        <v>NULO</v>
      </c>
      <c r="F50" s="16">
        <f>'[1]CHEQUE-TRANSF OCTUBRE'!F49</f>
        <v>0</v>
      </c>
      <c r="G50" s="17">
        <f>'[1]CHEQUE-TRANSF OCTUBRE'!L49</f>
        <v>0</v>
      </c>
      <c r="H50" s="18">
        <f t="shared" si="0"/>
        <v>39656486.189999998</v>
      </c>
    </row>
    <row r="51" spans="1:8" s="11" customFormat="1" ht="120" x14ac:dyDescent="0.2">
      <c r="A51" s="12"/>
      <c r="B51" s="13">
        <f>+'[1]CHEQUE-TRANSF OCTUBRE'!E50</f>
        <v>45217</v>
      </c>
      <c r="C51" s="14" t="str">
        <f>+'[1]CHEQUE-TRANSF OCTUBRE'!D50</f>
        <v>27199</v>
      </c>
      <c r="D51" s="15" t="str">
        <f>'[1]CHEQUE-TRANSF OCTUBRE'!C50</f>
        <v>HECTOR LEONIDAS QUITERIO RAMIREZ</v>
      </c>
      <c r="E51" s="14" t="str">
        <f>'[1]CHEQUE-TRANSF OCTUBRE'!M50</f>
        <v>PAGO POR SERVICIO PRESTADO COMO TECNICO REFRIGERACION POR UN MES PARA TRABAJO DE REPARACION Y MANTENIMIENTO DE NEVERAS, AIRES ACONDICIONADOS EN LOS CPN, CENTROS DIAGNOSTICOS DE LA  RED DESDE 04/08/2023-04/09/2023</v>
      </c>
      <c r="F51" s="16">
        <f>'[1]CHEQUE-TRANSF OCTUBRE'!F50</f>
        <v>0</v>
      </c>
      <c r="G51" s="17">
        <f>'[1]CHEQUE-TRANSF OCTUBRE'!L50</f>
        <v>21870</v>
      </c>
      <c r="H51" s="18">
        <f t="shared" si="0"/>
        <v>39634616.189999998</v>
      </c>
    </row>
    <row r="52" spans="1:8" s="11" customFormat="1" ht="75" x14ac:dyDescent="0.2">
      <c r="A52" s="12"/>
      <c r="B52" s="13">
        <f>+'[1]CHEQUE-TRANSF OCTUBRE'!E51</f>
        <v>45219</v>
      </c>
      <c r="C52" s="14" t="str">
        <f>+'[1]CHEQUE-TRANSF OCTUBRE'!D51</f>
        <v>32358306712</v>
      </c>
      <c r="D52" s="15" t="str">
        <f>'[1]CHEQUE-TRANSF OCTUBRE'!C51</f>
        <v xml:space="preserve">LIRIANO NUEZ COMERCIAL </v>
      </c>
      <c r="E52" s="14" t="str">
        <f>'[1]CHEQUE-TRANSF OCTUBRE'!M51</f>
        <v>PAGO DE FACTURA B1500005169 COMPRA DE INSUMOS MEDICOS PARA USO EN LOS CPN Y CENTROS DIAGNOSTICO DEL SERVICIO REGIONAL DE SALUD EL VALLE</v>
      </c>
      <c r="F52" s="16">
        <f>'[1]CHEQUE-TRANSF OCTUBRE'!F51</f>
        <v>0</v>
      </c>
      <c r="G52" s="17">
        <f>'[1]CHEQUE-TRANSF OCTUBRE'!L51</f>
        <v>142650</v>
      </c>
      <c r="H52" s="18">
        <f t="shared" si="0"/>
        <v>39491966.189999998</v>
      </c>
    </row>
    <row r="53" spans="1:8" s="11" customFormat="1" ht="75" x14ac:dyDescent="0.2">
      <c r="A53" s="12"/>
      <c r="B53" s="13">
        <f>+'[1]CHEQUE-TRANSF OCTUBRE'!E52</f>
        <v>45219</v>
      </c>
      <c r="C53" s="14" t="str">
        <f>+'[1]CHEQUE-TRANSF OCTUBRE'!D52</f>
        <v>32358334744</v>
      </c>
      <c r="D53" s="15" t="str">
        <f>'[1]CHEQUE-TRANSF OCTUBRE'!C52</f>
        <v>RALANSA EIRL</v>
      </c>
      <c r="E53" s="14" t="str">
        <f>'[1]CHEQUE-TRANSF OCTUBRE'!M52</f>
        <v>PAGO FACTURA B1500001078 INSUMOS DE LABORATORIO PARA USO EN LOS CENTROS DIAGNOSTICO DEL SERVICIO REGIONAL DE SALUD EL VALLE</v>
      </c>
      <c r="F53" s="16">
        <f>'[1]CHEQUE-TRANSF OCTUBRE'!F52</f>
        <v>0</v>
      </c>
      <c r="G53" s="17">
        <f>'[1]CHEQUE-TRANSF OCTUBRE'!L52</f>
        <v>15225.08</v>
      </c>
      <c r="H53" s="18">
        <f t="shared" si="0"/>
        <v>39476741.109999999</v>
      </c>
    </row>
    <row r="54" spans="1:8" s="11" customFormat="1" ht="45" x14ac:dyDescent="0.2">
      <c r="A54" s="12"/>
      <c r="B54" s="13">
        <f>+'[1]CHEQUE-TRANSF OCTUBRE'!E53</f>
        <v>45219</v>
      </c>
      <c r="C54" s="14" t="str">
        <f>+'[1]CHEQUE-TRANSF OCTUBRE'!D53</f>
        <v>32358897143</v>
      </c>
      <c r="D54" s="15" t="str">
        <f>'[1]CHEQUE-TRANSF OCTUBRE'!C53</f>
        <v>CAPELLAN DENTAL SRL</v>
      </c>
      <c r="E54" s="14" t="str">
        <f>'[1]CHEQUE-TRANSF OCTUBRE'!M53</f>
        <v>PAGO FACTURA B1500001754 COMPRA DE INSUMOS DE ODONTOLOGIA</v>
      </c>
      <c r="F54" s="16">
        <f>'[1]CHEQUE-TRANSF OCTUBRE'!F53</f>
        <v>0</v>
      </c>
      <c r="G54" s="17">
        <f>'[1]CHEQUE-TRANSF OCTUBRE'!L53</f>
        <v>637392.75</v>
      </c>
      <c r="H54" s="18">
        <f t="shared" si="0"/>
        <v>38839348.359999999</v>
      </c>
    </row>
    <row r="55" spans="1:8" s="11" customFormat="1" ht="60" x14ac:dyDescent="0.2">
      <c r="A55" s="12"/>
      <c r="B55" s="13">
        <f>+'[1]CHEQUE-TRANSF OCTUBRE'!E54</f>
        <v>45219</v>
      </c>
      <c r="C55" s="14" t="str">
        <f>+'[1]CHEQUE-TRANSF OCTUBRE'!D54</f>
        <v>32363859142</v>
      </c>
      <c r="D55" s="15" t="str">
        <f>'[1]CHEQUE-TRANSF OCTUBRE'!C54</f>
        <v>SEGUROS RESERVAS SA</v>
      </c>
      <c r="E55" s="14" t="str">
        <f>'[1]CHEQUE-TRANSF OCTUBRE'!M54</f>
        <v xml:space="preserve">PAGO FACTURA B1500044715 SEGURO PARA LOS VEHICULOS DEL SERVICIO REGIONAL DE SALUD EL VALLE Y SU DEPENDENCIA </v>
      </c>
      <c r="F55" s="16">
        <f>'[1]CHEQUE-TRANSF OCTUBRE'!F54</f>
        <v>0</v>
      </c>
      <c r="G55" s="17">
        <f>'[1]CHEQUE-TRANSF OCTUBRE'!L54</f>
        <v>267673.7</v>
      </c>
      <c r="H55" s="18">
        <f t="shared" si="0"/>
        <v>38571674.659999996</v>
      </c>
    </row>
    <row r="56" spans="1:8" s="11" customFormat="1" ht="75" x14ac:dyDescent="0.2">
      <c r="A56" s="12"/>
      <c r="B56" s="13">
        <f>+'[1]CHEQUE-TRANSF OCTUBRE'!E55</f>
        <v>45222</v>
      </c>
      <c r="C56" s="14" t="str">
        <f>+'[1]CHEQUE-TRANSF OCTUBRE'!D55</f>
        <v>27200</v>
      </c>
      <c r="D56" s="15" t="str">
        <f>'[1]CHEQUE-TRANSF OCTUBRE'!C55</f>
        <v>FRANCIS ADOLFO DE LOS SANTOS</v>
      </c>
      <c r="E56" s="14" t="str">
        <f>'[1]CHEQUE-TRANSF OCTUBRE'!M55</f>
        <v>PAGO DE SERVICIO PRESTADO COMO ELECTRICISTA PAGO DE UN MES DESDE 23/09/2023 HASTA 29/10/2023 PARA TRABAJO EN VARIOS CPN</v>
      </c>
      <c r="F56" s="16">
        <f>'[1]CHEQUE-TRANSF OCTUBRE'!F55</f>
        <v>0</v>
      </c>
      <c r="G56" s="17">
        <f>'[1]CHEQUE-TRANSF OCTUBRE'!L55</f>
        <v>12740</v>
      </c>
      <c r="H56" s="18">
        <f t="shared" si="0"/>
        <v>38558934.659999996</v>
      </c>
    </row>
    <row r="57" spans="1:8" s="11" customFormat="1" ht="30" x14ac:dyDescent="0.2">
      <c r="A57" s="12"/>
      <c r="B57" s="13">
        <f>+'[1]CHEQUE-TRANSF OCTUBRE'!E56</f>
        <v>45223</v>
      </c>
      <c r="C57" s="14" t="str">
        <f>+'[1]CHEQUE-TRANSF OCTUBRE'!D56</f>
        <v>32403263560</v>
      </c>
      <c r="D57" s="15" t="str">
        <f>'[1]CHEQUE-TRANSF OCTUBRE'!C56</f>
        <v>SOLDIER ELECTRONIC SEGURITY SES, SRL</v>
      </c>
      <c r="E57" s="14" t="str">
        <f>'[1]CHEQUE-TRANSF OCTUBRE'!M56</f>
        <v>PAGO FACTURA B1500000624 COMPRA DE ELETROCDOMESTICO</v>
      </c>
      <c r="F57" s="16">
        <f>'[1]CHEQUE-TRANSF OCTUBRE'!F56</f>
        <v>0</v>
      </c>
      <c r="G57" s="17">
        <f>'[1]CHEQUE-TRANSF OCTUBRE'!L56</f>
        <v>588697.02</v>
      </c>
      <c r="H57" s="18">
        <f t="shared" si="0"/>
        <v>37970237.639999993</v>
      </c>
    </row>
    <row r="58" spans="1:8" s="11" customFormat="1" ht="60" x14ac:dyDescent="0.2">
      <c r="A58" s="12"/>
      <c r="B58" s="13">
        <f>+'[1]CHEQUE-TRANSF OCTUBRE'!E57</f>
        <v>45223</v>
      </c>
      <c r="C58" s="14" t="str">
        <f>+'[1]CHEQUE-TRANSF OCTUBRE'!D57</f>
        <v>32403332931</v>
      </c>
      <c r="D58" s="15" t="str">
        <f>'[1]CHEQUE-TRANSF OCTUBRE'!C57</f>
        <v>RALANSA EIRL</v>
      </c>
      <c r="E58" s="14" t="str">
        <f>'[1]CHEQUE-TRANSF OCTUBRE'!M57</f>
        <v>PAGO FACTURA B1500001073 COMPRA INSUMOS DE LABORATORIO PARA USO EN LOS CENTROS DIAGNOSTICOS</v>
      </c>
      <c r="F58" s="16">
        <f>'[1]CHEQUE-TRANSF OCTUBRE'!F57</f>
        <v>0</v>
      </c>
      <c r="G58" s="17">
        <f>'[1]CHEQUE-TRANSF OCTUBRE'!L57</f>
        <v>1094070.6000000001</v>
      </c>
      <c r="H58" s="18">
        <f t="shared" si="0"/>
        <v>36876167.039999992</v>
      </c>
    </row>
    <row r="59" spans="1:8" s="11" customFormat="1" ht="45" x14ac:dyDescent="0.2">
      <c r="A59" s="12"/>
      <c r="B59" s="13">
        <f>+'[1]CHEQUE-TRANSF OCTUBRE'!E58</f>
        <v>45223</v>
      </c>
      <c r="C59" s="14" t="str">
        <f>+'[1]CHEQUE-TRANSF OCTUBRE'!D58</f>
        <v>32404214808</v>
      </c>
      <c r="D59" s="15" t="str">
        <f>'[1]CHEQUE-TRANSF OCTUBRE'!C58</f>
        <v>AUTOZAMA SAS</v>
      </c>
      <c r="E59" s="14" t="str">
        <f>'[1]CHEQUE-TRANSF OCTUBRE'!M58</f>
        <v>PAGO FACTURA E450000003381 COMPRA DE RESPUESTO PARA CAMION MERCEDEZ BENZ</v>
      </c>
      <c r="F59" s="16">
        <f>'[1]CHEQUE-TRANSF OCTUBRE'!F58</f>
        <v>0</v>
      </c>
      <c r="G59" s="17">
        <f>'[1]CHEQUE-TRANSF OCTUBRE'!L58</f>
        <v>17242.400000000001</v>
      </c>
      <c r="H59" s="18">
        <f t="shared" si="0"/>
        <v>36858924.639999993</v>
      </c>
    </row>
    <row r="60" spans="1:8" s="11" customFormat="1" ht="30" x14ac:dyDescent="0.2">
      <c r="A60" s="12"/>
      <c r="B60" s="13">
        <f>+'[1]CHEQUE-TRANSF OCTUBRE'!E59</f>
        <v>45223</v>
      </c>
      <c r="C60" s="14" t="str">
        <f>+'[1]CHEQUE-TRANSF OCTUBRE'!D59</f>
        <v>32407139505</v>
      </c>
      <c r="D60" s="15" t="str">
        <f>'[1]CHEQUE-TRANSF OCTUBRE'!C59</f>
        <v>IDEMESA SRL</v>
      </c>
      <c r="E60" s="14" t="str">
        <f>'[1]CHEQUE-TRANSF OCTUBRE'!M59</f>
        <v>PAGO FACTURA B1500001057 COMPRA DE INSUMOS MEDICOS</v>
      </c>
      <c r="F60" s="16">
        <f>'[1]CHEQUE-TRANSF OCTUBRE'!F59</f>
        <v>0</v>
      </c>
      <c r="G60" s="17">
        <f>'[1]CHEQUE-TRANSF OCTUBRE'!L59</f>
        <v>12825</v>
      </c>
      <c r="H60" s="18">
        <f t="shared" si="0"/>
        <v>36846099.639999993</v>
      </c>
    </row>
    <row r="61" spans="1:8" s="11" customFormat="1" ht="90" x14ac:dyDescent="0.2">
      <c r="A61" s="12"/>
      <c r="B61" s="13">
        <f>+'[1]CHEQUE-TRANSF OCTUBRE'!E60</f>
        <v>45223</v>
      </c>
      <c r="C61" s="14" t="str">
        <f>+'[1]CHEQUE-TRANSF OCTUBRE'!D60</f>
        <v>32407705655</v>
      </c>
      <c r="D61" s="15" t="str">
        <f>'[1]CHEQUE-TRANSF OCTUBRE'!C60</f>
        <v>BIO-NOVA</v>
      </c>
      <c r="E61" s="14" t="str">
        <f>'[1]CHEQUE-TRANSF OCTUBRE'!M60</f>
        <v>PAGO FACTURA B1500012249 COMPRA DE INSUMOS DE LABORATORIO PARA USO EN CPN Y CENTRO DIAGNOSTICOS DEL SERVICIO REGIONAL DE SALUD EL VALLE</v>
      </c>
      <c r="F61" s="16">
        <f>'[1]CHEQUE-TRANSF OCTUBRE'!F60</f>
        <v>0</v>
      </c>
      <c r="G61" s="17">
        <f>'[1]CHEQUE-TRANSF OCTUBRE'!L60</f>
        <v>670100.68000000005</v>
      </c>
      <c r="H61" s="18">
        <f t="shared" si="0"/>
        <v>36175998.959999993</v>
      </c>
    </row>
    <row r="62" spans="1:8" s="11" customFormat="1" ht="60" x14ac:dyDescent="0.2">
      <c r="A62" s="12"/>
      <c r="B62" s="13">
        <f>+'[1]CHEQUE-TRANSF OCTUBRE'!E61</f>
        <v>45224</v>
      </c>
      <c r="C62" s="14" t="str">
        <f>+'[1]CHEQUE-TRANSF OCTUBRE'!D61</f>
        <v>27201</v>
      </c>
      <c r="D62" s="15" t="str">
        <f>'[1]CHEQUE-TRANSF OCTUBRE'!C61</f>
        <v>INVERSIONES ECOTURISTICAS</v>
      </c>
      <c r="E62" s="14" t="str">
        <f>'[1]CHEQUE-TRANSF OCTUBRE'!M61</f>
        <v>PAGO FACTURA B1500001412 PAGO DE ALMUERZO ACTIVIDAD HUMANIZACION DE LOS SERVICIOS DE SALUD MENTAL</v>
      </c>
      <c r="F62" s="16">
        <f>'[1]CHEQUE-TRANSF OCTUBRE'!F61</f>
        <v>0</v>
      </c>
      <c r="G62" s="17">
        <f>'[1]CHEQUE-TRANSF OCTUBRE'!L61</f>
        <v>9187.5</v>
      </c>
      <c r="H62" s="18">
        <f t="shared" si="0"/>
        <v>36166811.459999993</v>
      </c>
    </row>
    <row r="63" spans="1:8" s="11" customFormat="1" ht="60" x14ac:dyDescent="0.2">
      <c r="A63" s="12"/>
      <c r="B63" s="13">
        <f>+'[1]CHEQUE-TRANSF OCTUBRE'!E62</f>
        <v>45224</v>
      </c>
      <c r="C63" s="14" t="str">
        <f>+'[1]CHEQUE-TRANSF OCTUBRE'!D62</f>
        <v>32418094230</v>
      </c>
      <c r="D63" s="15" t="str">
        <f>'[1]CHEQUE-TRANSF OCTUBRE'!C62</f>
        <v xml:space="preserve">EMPRESAS MILTIN </v>
      </c>
      <c r="E63" s="14" t="str">
        <f>'[1]CHEQUE-TRANSF OCTUBRE'!M62</f>
        <v>PAGO DE FACTURA B1500008365 CMPRA DE REPUESTOS PARA LOS VEHICULOS DELSERVICIO REGIONAL DE SALUD EL VALLE.</v>
      </c>
      <c r="F63" s="16">
        <f>'[1]CHEQUE-TRANSF OCTUBRE'!F62</f>
        <v>0</v>
      </c>
      <c r="G63" s="17">
        <f>'[1]CHEQUE-TRANSF OCTUBRE'!L62</f>
        <v>80359.28</v>
      </c>
      <c r="H63" s="18">
        <f t="shared" si="0"/>
        <v>36086452.179999992</v>
      </c>
    </row>
    <row r="64" spans="1:8" s="11" customFormat="1" ht="75" x14ac:dyDescent="0.2">
      <c r="A64" s="12"/>
      <c r="B64" s="13">
        <f>+'[1]CHEQUE-TRANSF OCTUBRE'!E63</f>
        <v>45224</v>
      </c>
      <c r="C64" s="14" t="str">
        <f>+'[1]CHEQUE-TRANSF OCTUBRE'!D63</f>
        <v>32420449753</v>
      </c>
      <c r="D64" s="15" t="str">
        <f>'[1]CHEQUE-TRANSF OCTUBRE'!C63</f>
        <v>NOVA J CORPORATION</v>
      </c>
      <c r="E64" s="14" t="str">
        <f>'[1]CHEQUE-TRANSF OCTUBRE'!M63</f>
        <v>PAGO FACTURA B1500000004 COMPRA KIT DE JUEGOS DE SABANAS PARA USO EN LOS DIFERENTES CPN DEL SERVICIO REGIONAL DE SALUD EL VALLE</v>
      </c>
      <c r="F64" s="16">
        <f>'[1]CHEQUE-TRANSF OCTUBRE'!F63</f>
        <v>0</v>
      </c>
      <c r="G64" s="17">
        <f>'[1]CHEQUE-TRANSF OCTUBRE'!L63</f>
        <v>355950</v>
      </c>
      <c r="H64" s="18">
        <f t="shared" si="0"/>
        <v>35730502.179999992</v>
      </c>
    </row>
    <row r="65" spans="1:8" s="11" customFormat="1" ht="45" x14ac:dyDescent="0.2">
      <c r="A65" s="12"/>
      <c r="B65" s="13">
        <f>+'[1]CHEQUE-TRANSF OCTUBRE'!E64</f>
        <v>45224</v>
      </c>
      <c r="C65" s="14">
        <f>+'[1]CHEQUE-TRANSF OCTUBRE'!D64</f>
        <v>0</v>
      </c>
      <c r="D65" s="15" t="str">
        <f>'[1]CHEQUE-TRANSF OCTUBRE'!C64</f>
        <v xml:space="preserve">TRANSFERENCIA </v>
      </c>
      <c r="E65" s="14" t="str">
        <f>'[1]CHEQUE-TRANSF OCTUBRE'!M64</f>
        <v>TRANSFERENCIA POR FACTURACION CENTROS DIAGNOSTICO.</v>
      </c>
      <c r="F65" s="16">
        <f>'[1]CHEQUE-TRANSF OCTUBRE'!F64</f>
        <v>1028066.8</v>
      </c>
      <c r="G65" s="17">
        <f>'[1]CHEQUE-TRANSF OCTUBRE'!L64</f>
        <v>0</v>
      </c>
      <c r="H65" s="18">
        <f t="shared" si="0"/>
        <v>36758568.979999989</v>
      </c>
    </row>
    <row r="66" spans="1:8" s="11" customFormat="1" ht="75" x14ac:dyDescent="0.2">
      <c r="A66" s="12"/>
      <c r="B66" s="13">
        <f>+'[1]CHEQUE-TRANSF OCTUBRE'!E65</f>
        <v>45225</v>
      </c>
      <c r="C66" s="14">
        <f>+'[1]CHEQUE-TRANSF OCTUBRE'!D65</f>
        <v>0</v>
      </c>
      <c r="D66" s="15" t="str">
        <f>'[1]CHEQUE-TRANSF OCTUBRE'!C65</f>
        <v>BETANIA DE LOS SANTOS</v>
      </c>
      <c r="E66" s="14" t="str">
        <f>'[1]CHEQUE-TRANSF OCTUBRE'!M65</f>
        <v>PAGO DE INCENTIVO CORRESPONDIENTE AL PERIODO ENERO-JUNIO 2023 A COLABORADORES DEL SERVICIO REGIONAL DE SALUD EL VALLE.</v>
      </c>
      <c r="F66" s="16">
        <f>'[1]CHEQUE-TRANSF OCTUBRE'!F65</f>
        <v>0</v>
      </c>
      <c r="G66" s="17">
        <f>'[1]CHEQUE-TRANSF OCTUBRE'!L65</f>
        <v>5043.71</v>
      </c>
      <c r="H66" s="18">
        <f t="shared" si="0"/>
        <v>36753525.269999988</v>
      </c>
    </row>
    <row r="67" spans="1:8" s="11" customFormat="1" ht="45" x14ac:dyDescent="0.2">
      <c r="A67" s="12"/>
      <c r="B67" s="13">
        <f>+'[1]CHEQUE-TRANSF OCTUBRE'!E66</f>
        <v>45229</v>
      </c>
      <c r="C67" s="14" t="str">
        <f>+'[1]CHEQUE-TRANSF OCTUBRE'!D66</f>
        <v>27202</v>
      </c>
      <c r="D67" s="15" t="str">
        <f>'[1]CHEQUE-TRANSF OCTUBRE'!C66</f>
        <v>JUAN ALBERTO SANCHEZ</v>
      </c>
      <c r="E67" s="14" t="str">
        <f>'[1]CHEQUE-TRANSF OCTUBRE'!M66</f>
        <v>PAGO SERVICIO PRESTADO MAESTRO CONSTRUCTOR DEL CPN POSTROSO ELIAS PIÑA</v>
      </c>
      <c r="F67" s="16">
        <f>'[1]CHEQUE-TRANSF OCTUBRE'!F66</f>
        <v>0</v>
      </c>
      <c r="G67" s="17">
        <f>'[1]CHEQUE-TRANSF OCTUBRE'!L66</f>
        <v>97684.44</v>
      </c>
      <c r="H67" s="18">
        <f t="shared" si="0"/>
        <v>36655840.829999991</v>
      </c>
    </row>
    <row r="68" spans="1:8" s="11" customFormat="1" ht="15" x14ac:dyDescent="0.2">
      <c r="A68" s="12"/>
      <c r="B68" s="13">
        <f>+'[1]CHEQUE-TRANSF OCTUBRE'!E67</f>
        <v>45229</v>
      </c>
      <c r="C68" s="14" t="str">
        <f>+'[1]CHEQUE-TRANSF OCTUBRE'!D67</f>
        <v>27203</v>
      </c>
      <c r="D68" s="15" t="str">
        <f>'[1]CHEQUE-TRANSF OCTUBRE'!C67</f>
        <v>NULO</v>
      </c>
      <c r="E68" s="14" t="str">
        <f>'[1]CHEQUE-TRANSF OCTUBRE'!M67</f>
        <v>NULO</v>
      </c>
      <c r="F68" s="16">
        <f>'[1]CHEQUE-TRANSF OCTUBRE'!F67</f>
        <v>0</v>
      </c>
      <c r="G68" s="17">
        <f>'[1]CHEQUE-TRANSF OCTUBRE'!L67</f>
        <v>0</v>
      </c>
      <c r="H68" s="18">
        <f t="shared" si="0"/>
        <v>36655840.829999991</v>
      </c>
    </row>
    <row r="69" spans="1:8" s="11" customFormat="1" ht="45" x14ac:dyDescent="0.2">
      <c r="A69" s="12"/>
      <c r="B69" s="13">
        <f>+'[1]CHEQUE-TRANSF OCTUBRE'!E68</f>
        <v>45229</v>
      </c>
      <c r="C69" s="14" t="str">
        <f>+'[1]CHEQUE-TRANSF OCTUBRE'!D68</f>
        <v>27204</v>
      </c>
      <c r="D69" s="15" t="str">
        <f>'[1]CHEQUE-TRANSF OCTUBRE'!C68</f>
        <v>ISAIAS VARGAS BIDO</v>
      </c>
      <c r="E69" s="14" t="str">
        <f>'[1]CHEQUE-TRANSF OCTUBRE'!M68</f>
        <v>PAGO SERVICIO PRESTADO COMO MAESTRO CONTRUCTOR CPN EL GUAYABO ELIAS PIÑA</v>
      </c>
      <c r="F69" s="16">
        <f>'[1]CHEQUE-TRANSF OCTUBRE'!F68</f>
        <v>0</v>
      </c>
      <c r="G69" s="17">
        <f>'[1]CHEQUE-TRANSF OCTUBRE'!L68</f>
        <v>97136.639999999999</v>
      </c>
      <c r="H69" s="18">
        <f t="shared" si="0"/>
        <v>36558704.18999999</v>
      </c>
    </row>
    <row r="70" spans="1:8" s="11" customFormat="1" ht="45" x14ac:dyDescent="0.2">
      <c r="A70" s="12"/>
      <c r="B70" s="13">
        <f>+'[1]CHEQUE-TRANSF OCTUBRE'!E69</f>
        <v>45229</v>
      </c>
      <c r="C70" s="14">
        <f>+'[1]CHEQUE-TRANSF OCTUBRE'!D69</f>
        <v>0</v>
      </c>
      <c r="D70" s="15" t="str">
        <f>'[1]CHEQUE-TRANSF OCTUBRE'!C69</f>
        <v>NOMINA ELECTRONICA</v>
      </c>
      <c r="E70" s="14" t="str">
        <f>'[1]CHEQUE-TRANSF OCTUBRE'!M69</f>
        <v>PAGO DE NOMINA INTERNA CORRESPODIENTE A OCTUBRE 2023</v>
      </c>
      <c r="F70" s="16">
        <f>'[1]CHEQUE-TRANSF OCTUBRE'!F69</f>
        <v>0</v>
      </c>
      <c r="G70" s="17">
        <f>'[1]CHEQUE-TRANSF OCTUBRE'!L69</f>
        <v>1643902.67</v>
      </c>
      <c r="H70" s="18">
        <f t="shared" si="0"/>
        <v>34914801.519999988</v>
      </c>
    </row>
    <row r="71" spans="1:8" s="11" customFormat="1" ht="90" x14ac:dyDescent="0.2">
      <c r="A71" s="12"/>
      <c r="B71" s="13">
        <f>+'[1]CHEQUE-TRANSF OCTUBRE'!E70</f>
        <v>45229</v>
      </c>
      <c r="C71" s="14">
        <f>+'[1]CHEQUE-TRANSF OCTUBRE'!D70</f>
        <v>0</v>
      </c>
      <c r="D71" s="15" t="str">
        <f>'[1]CHEQUE-TRANSF OCTUBRE'!C70</f>
        <v>DEILIS DE OLEO MONTERO</v>
      </c>
      <c r="E71" s="14" t="str">
        <f>'[1]CHEQUE-TRANSF OCTUBRE'!M70</f>
        <v>PAGO SERVICIO PRESTADO ANALISTA DE RELACIONES LABORALES DEL SERVICIO REGIONAL DE SALUD EL VALLE CORRESPONDIENTE AL MES DE OCTUBRE 2023</v>
      </c>
      <c r="F71" s="16">
        <f>'[1]CHEQUE-TRANSF OCTUBRE'!F70</f>
        <v>0</v>
      </c>
      <c r="G71" s="17">
        <f>'[1]CHEQUE-TRANSF OCTUBRE'!L70</f>
        <v>22500</v>
      </c>
      <c r="H71" s="18">
        <f t="shared" si="0"/>
        <v>34892301.519999988</v>
      </c>
    </row>
    <row r="72" spans="1:8" s="11" customFormat="1" ht="105" x14ac:dyDescent="0.2">
      <c r="A72" s="12"/>
      <c r="B72" s="13">
        <f>+'[1]CHEQUE-TRANSF OCTUBRE'!E71</f>
        <v>45229</v>
      </c>
      <c r="C72" s="14">
        <f>+'[1]CHEQUE-TRANSF OCTUBRE'!D71</f>
        <v>0</v>
      </c>
      <c r="D72" s="15" t="str">
        <f>'[1]CHEQUE-TRANSF OCTUBRE'!C71</f>
        <v>ALQUILER ELECTRONICO</v>
      </c>
      <c r="E72" s="14" t="str">
        <f>'[1]CHEQUE-TRANSF OCTUBRE'!M71</f>
        <v>PAGO ALQUILER ELECTRONICO DE DIFERENTES LOCALES DONDE FUNCIONA EL ALMACEN DE MEDICAMENTO, Y DIFERENTES CPN DEL SERVICIO REGIONAL DE SALUD EL VALLE CORRESPONDIENTE AL MES DE OCTUBRE 2023</v>
      </c>
      <c r="F72" s="16">
        <f>'[1]CHEQUE-TRANSF OCTUBRE'!F71</f>
        <v>0</v>
      </c>
      <c r="G72" s="17">
        <f>'[1]CHEQUE-TRANSF OCTUBRE'!L71</f>
        <v>160854.98000000001</v>
      </c>
      <c r="H72" s="18">
        <f t="shared" si="0"/>
        <v>34731446.539999992</v>
      </c>
    </row>
    <row r="73" spans="1:8" s="11" customFormat="1" ht="45" x14ac:dyDescent="0.2">
      <c r="A73" s="12"/>
      <c r="B73" s="13">
        <f>+'[1]CHEQUE-TRANSF OCTUBRE'!E72</f>
        <v>45229</v>
      </c>
      <c r="C73" s="14" t="str">
        <f>+'[1]CHEQUE-TRANSF OCTUBRE'!D72</f>
        <v>27205</v>
      </c>
      <c r="D73" s="15" t="str">
        <f>'[1]CHEQUE-TRANSF OCTUBRE'!C72</f>
        <v>ALEXANDRO ANTONIO MORON PEREZ</v>
      </c>
      <c r="E73" s="14" t="str">
        <f>'[1]CHEQUE-TRANSF OCTUBRE'!M72</f>
        <v>PAGO CORRESPONDIENTE AL MES DE OCTUBRE 2023 VIGILANTE CPN CARRIZAL AZUA</v>
      </c>
      <c r="F73" s="16">
        <f>'[1]CHEQUE-TRANSF OCTUBRE'!F72</f>
        <v>0</v>
      </c>
      <c r="G73" s="17">
        <f>'[1]CHEQUE-TRANSF OCTUBRE'!L72</f>
        <v>5000</v>
      </c>
      <c r="H73" s="18">
        <f t="shared" ref="H73:H76" si="1">+H72+F73-G73</f>
        <v>34726446.539999992</v>
      </c>
    </row>
    <row r="74" spans="1:8" s="11" customFormat="1" ht="45" x14ac:dyDescent="0.2">
      <c r="A74" s="12"/>
      <c r="B74" s="13">
        <f>+'[1]CHEQUE-TRANSF OCTUBRE'!E73</f>
        <v>45229</v>
      </c>
      <c r="C74" s="14" t="str">
        <f>+'[1]CHEQUE-TRANSF OCTUBRE'!D73</f>
        <v>27206</v>
      </c>
      <c r="D74" s="15" t="str">
        <f>'[1]CHEQUE-TRANSF OCTUBRE'!C73</f>
        <v>AYDA DE LEON VARGAS</v>
      </c>
      <c r="E74" s="14" t="str">
        <f>'[1]CHEQUE-TRANSF OCTUBRE'!M73</f>
        <v>PAGO CORRESPONDIENTE AL MES DE OCTUBRE 2023 CONSERJE CPN ANSONIA AZUA.</v>
      </c>
      <c r="F74" s="16">
        <f>'[1]CHEQUE-TRANSF OCTUBRE'!F73</f>
        <v>0</v>
      </c>
      <c r="G74" s="17">
        <f>'[1]CHEQUE-TRANSF OCTUBRE'!L73</f>
        <v>5000</v>
      </c>
      <c r="H74" s="18">
        <f t="shared" si="1"/>
        <v>34721446.539999992</v>
      </c>
    </row>
    <row r="75" spans="1:8" s="11" customFormat="1" ht="45" x14ac:dyDescent="0.2">
      <c r="A75" s="12"/>
      <c r="B75" s="13">
        <f>+'[1]CHEQUE-TRANSF OCTUBRE'!E74</f>
        <v>45229</v>
      </c>
      <c r="C75" s="14" t="str">
        <f>+'[1]CHEQUE-TRANSF OCTUBRE'!D74</f>
        <v>27207</v>
      </c>
      <c r="D75" s="15" t="str">
        <f>'[1]CHEQUE-TRANSF OCTUBRE'!C74</f>
        <v>CARLOS MANUEL RAMIREZ</v>
      </c>
      <c r="E75" s="14" t="str">
        <f>'[1]CHEQUE-TRANSF OCTUBRE'!M74</f>
        <v>PAGO CORRESPONDIENTE AL MES DE OCTUBRE 2023, VIGILANTE TABARA ARRIBA AZUA.</v>
      </c>
      <c r="F75" s="16">
        <f>'[1]CHEQUE-TRANSF OCTUBRE'!F74</f>
        <v>0</v>
      </c>
      <c r="G75" s="17">
        <f>'[1]CHEQUE-TRANSF OCTUBRE'!L74</f>
        <v>5000</v>
      </c>
      <c r="H75" s="18">
        <f t="shared" si="1"/>
        <v>34716446.539999992</v>
      </c>
    </row>
    <row r="76" spans="1:8" s="11" customFormat="1" ht="45" x14ac:dyDescent="0.2">
      <c r="A76" s="12"/>
      <c r="B76" s="13">
        <f>+'[1]CHEQUE-TRANSF OCTUBRE'!E75</f>
        <v>45229</v>
      </c>
      <c r="C76" s="14" t="str">
        <f>+'[1]CHEQUE-TRANSF OCTUBRE'!D75</f>
        <v>27208</v>
      </c>
      <c r="D76" s="15" t="str">
        <f>'[1]CHEQUE-TRANSF OCTUBRE'!C75</f>
        <v xml:space="preserve">CONSUELO MORILLO </v>
      </c>
      <c r="E76" s="14" t="str">
        <f>'[1]CHEQUE-TRANSF OCTUBRE'!M75</f>
        <v>PAGO CORRESPONDIENTE AL MES DE OCTUBRE 2023, A PROMOTORA DE SALUD UNA GUAYABAL AZUA.</v>
      </c>
      <c r="F76" s="16">
        <f>'[1]CHEQUE-TRANSF OCTUBRE'!F75</f>
        <v>0</v>
      </c>
      <c r="G76" s="17">
        <f>'[1]CHEQUE-TRANSF OCTUBRE'!L75</f>
        <v>5500</v>
      </c>
      <c r="H76" s="18">
        <f t="shared" si="1"/>
        <v>34710946.539999992</v>
      </c>
    </row>
    <row r="77" spans="1:8" s="11" customFormat="1" ht="45" x14ac:dyDescent="0.2">
      <c r="A77" s="12"/>
      <c r="B77" s="13">
        <f>+'[1]CHEQUE-TRANSF OCTUBRE'!E76</f>
        <v>45229</v>
      </c>
      <c r="C77" s="14" t="str">
        <f>+'[1]CHEQUE-TRANSF OCTUBRE'!D76</f>
        <v>27209</v>
      </c>
      <c r="D77" s="15" t="str">
        <f>'[1]CHEQUE-TRANSF OCTUBRE'!C76</f>
        <v>ELVA SANTOS DELGADO</v>
      </c>
      <c r="E77" s="14" t="str">
        <f>'[1]CHEQUE-TRANSF OCTUBRE'!M76</f>
        <v>PAGO CORRESPONDIENTE AL MES DE OCTUBRE 2023, CONSERJE CPN LA CAÑITA AZUA.</v>
      </c>
      <c r="F77" s="16">
        <f>'[1]CHEQUE-TRANSF OCTUBRE'!F76</f>
        <v>0</v>
      </c>
      <c r="G77" s="17">
        <f>'[1]CHEQUE-TRANSF OCTUBRE'!L76</f>
        <v>5000</v>
      </c>
      <c r="H77" s="18">
        <f>+H76+F77-G77</f>
        <v>34705946.539999992</v>
      </c>
    </row>
    <row r="78" spans="1:8" s="11" customFormat="1" ht="45" x14ac:dyDescent="0.2">
      <c r="A78" s="12"/>
      <c r="B78" s="13">
        <f>+'[1]CHEQUE-TRANSF OCTUBRE'!E77</f>
        <v>45229</v>
      </c>
      <c r="C78" s="14" t="str">
        <f>+'[1]CHEQUE-TRANSF OCTUBRE'!D77</f>
        <v>27210</v>
      </c>
      <c r="D78" s="15" t="str">
        <f>'[1]CHEQUE-TRANSF OCTUBRE'!C77</f>
        <v>JHOCELIN ARELIS SUERO</v>
      </c>
      <c r="E78" s="14" t="str">
        <f>'[1]CHEQUE-TRANSF OCTUBRE'!M77</f>
        <v>PAGO CORRESPONDIENTE AL MES DE OCTUBRE 2023, CONSERJE CPN LAS LAGUNAS AZUA.</v>
      </c>
      <c r="F78" s="16">
        <f>'[1]CHEQUE-TRANSF OCTUBRE'!F77</f>
        <v>0</v>
      </c>
      <c r="G78" s="17">
        <f>'[1]CHEQUE-TRANSF OCTUBRE'!L77</f>
        <v>5000</v>
      </c>
      <c r="H78" s="18">
        <f t="shared" ref="H78:H97" si="2">+H77+F78-G78</f>
        <v>34700946.539999992</v>
      </c>
    </row>
    <row r="79" spans="1:8" s="11" customFormat="1" ht="45" x14ac:dyDescent="0.2">
      <c r="A79" s="12"/>
      <c r="B79" s="13">
        <f>+'[1]CHEQUE-TRANSF OCTUBRE'!E78</f>
        <v>45229</v>
      </c>
      <c r="C79" s="14" t="str">
        <f>+'[1]CHEQUE-TRANSF OCTUBRE'!D78</f>
        <v>27211</v>
      </c>
      <c r="D79" s="15" t="str">
        <f>'[1]CHEQUE-TRANSF OCTUBRE'!C78</f>
        <v>MANUELITO CABRERA</v>
      </c>
      <c r="E79" s="14" t="str">
        <f>'[1]CHEQUE-TRANSF OCTUBRE'!M78</f>
        <v>PAGO CORRESPONDIENTE AL MES DE OCTUBRE 2023, VIGILANTE CPN MACASIA ELIAS PIÑA.</v>
      </c>
      <c r="F79" s="16">
        <f>'[1]CHEQUE-TRANSF OCTUBRE'!F78</f>
        <v>0</v>
      </c>
      <c r="G79" s="17">
        <f>'[1]CHEQUE-TRANSF OCTUBRE'!L78</f>
        <v>10000</v>
      </c>
      <c r="H79" s="18">
        <f t="shared" si="2"/>
        <v>34690946.539999992</v>
      </c>
    </row>
    <row r="80" spans="1:8" s="11" customFormat="1" ht="45" x14ac:dyDescent="0.2">
      <c r="A80" s="12"/>
      <c r="B80" s="13">
        <f>+'[1]CHEQUE-TRANSF OCTUBRE'!E79</f>
        <v>45229</v>
      </c>
      <c r="C80" s="14" t="str">
        <f>+'[1]CHEQUE-TRANSF OCTUBRE'!D79</f>
        <v>27212</v>
      </c>
      <c r="D80" s="15" t="str">
        <f>'[1]CHEQUE-TRANSF OCTUBRE'!C79</f>
        <v>MARGARITA GONZALEZ LEBRON</v>
      </c>
      <c r="E80" s="14" t="str">
        <f>'[1]CHEQUE-TRANSF OCTUBRE'!M79</f>
        <v>PAGO CORRESPONDIENTE AL MES DE OCTUBRE 2023, A CONSERJE CPN MAGUELLAR AZUA.</v>
      </c>
      <c r="F80" s="16">
        <f>'[1]CHEQUE-TRANSF OCTUBRE'!F79</f>
        <v>0</v>
      </c>
      <c r="G80" s="17">
        <f>'[1]CHEQUE-TRANSF OCTUBRE'!L79</f>
        <v>5000</v>
      </c>
      <c r="H80" s="18">
        <f t="shared" si="2"/>
        <v>34685946.539999992</v>
      </c>
    </row>
    <row r="81" spans="1:8" s="11" customFormat="1" ht="45" x14ac:dyDescent="0.2">
      <c r="A81" s="12"/>
      <c r="B81" s="13">
        <f>+'[1]CHEQUE-TRANSF OCTUBRE'!E80</f>
        <v>45229</v>
      </c>
      <c r="C81" s="14" t="str">
        <f>+'[1]CHEQUE-TRANSF OCTUBRE'!D80</f>
        <v>27213</v>
      </c>
      <c r="D81" s="15" t="str">
        <f>'[1]CHEQUE-TRANSF OCTUBRE'!C80</f>
        <v>MARIANA MENDEZ</v>
      </c>
      <c r="E81" s="14" t="str">
        <f>'[1]CHEQUE-TRANSF OCTUBRE'!M80</f>
        <v>PAGO CORRESPONDIENTE AL MES DE OCTUBRE 2023, A CONSERJE UNAP PROYECTO 4 AZUA.</v>
      </c>
      <c r="F81" s="16">
        <f>'[1]CHEQUE-TRANSF OCTUBRE'!F80</f>
        <v>0</v>
      </c>
      <c r="G81" s="17">
        <f>'[1]CHEQUE-TRANSF OCTUBRE'!L80</f>
        <v>5000</v>
      </c>
      <c r="H81" s="18">
        <f t="shared" si="2"/>
        <v>34680946.539999992</v>
      </c>
    </row>
    <row r="82" spans="1:8" s="11" customFormat="1" ht="45" x14ac:dyDescent="0.2">
      <c r="A82" s="12"/>
      <c r="B82" s="13">
        <f>+'[1]CHEQUE-TRANSF OCTUBRE'!E81</f>
        <v>45229</v>
      </c>
      <c r="C82" s="14" t="str">
        <f>+'[1]CHEQUE-TRANSF OCTUBRE'!D81</f>
        <v>27214</v>
      </c>
      <c r="D82" s="15" t="str">
        <f>'[1]CHEQUE-TRANSF OCTUBRE'!C81</f>
        <v>MANUEL VICTOR MENDEZ</v>
      </c>
      <c r="E82" s="14" t="str">
        <f>'[1]CHEQUE-TRANSF OCTUBRE'!M81</f>
        <v>PAGO CORRESPONDIENTE AL MES DE OCTUBRE 2023, VIGILANTE PROYECTO 4 AZUA.</v>
      </c>
      <c r="F82" s="16">
        <f>'[1]CHEQUE-TRANSF OCTUBRE'!F81</f>
        <v>0</v>
      </c>
      <c r="G82" s="17">
        <f>'[1]CHEQUE-TRANSF OCTUBRE'!L81</f>
        <v>5000</v>
      </c>
      <c r="H82" s="18">
        <f t="shared" si="2"/>
        <v>34675946.539999992</v>
      </c>
    </row>
    <row r="83" spans="1:8" s="11" customFormat="1" ht="45" x14ac:dyDescent="0.2">
      <c r="A83" s="12"/>
      <c r="B83" s="13">
        <f>+'[1]CHEQUE-TRANSF OCTUBRE'!E82</f>
        <v>45229</v>
      </c>
      <c r="C83" s="14" t="str">
        <f>+'[1]CHEQUE-TRANSF OCTUBRE'!D82</f>
        <v>27215</v>
      </c>
      <c r="D83" s="15" t="str">
        <f>'[1]CHEQUE-TRANSF OCTUBRE'!C82</f>
        <v>MARIA CEDANO DIAS</v>
      </c>
      <c r="E83" s="14" t="str">
        <f>'[1]CHEQUE-TRANSF OCTUBRE'!M82</f>
        <v>PAGO CORRESPONDIENTE AL MES DE OCTUBRE 2023, PROMOTORA DE SALUD UNAP GUAYABAL AZUA.</v>
      </c>
      <c r="F83" s="16">
        <f>'[1]CHEQUE-TRANSF OCTUBRE'!F82</f>
        <v>0</v>
      </c>
      <c r="G83" s="17">
        <f>'[1]CHEQUE-TRANSF OCTUBRE'!L82</f>
        <v>5500</v>
      </c>
      <c r="H83" s="18">
        <f t="shared" si="2"/>
        <v>34670446.539999992</v>
      </c>
    </row>
    <row r="84" spans="1:8" s="11" customFormat="1" ht="45" x14ac:dyDescent="0.2">
      <c r="A84" s="12"/>
      <c r="B84" s="13">
        <f>+'[1]CHEQUE-TRANSF OCTUBRE'!E83</f>
        <v>45229</v>
      </c>
      <c r="C84" s="14" t="str">
        <f>+'[1]CHEQUE-TRANSF OCTUBRE'!D83</f>
        <v>27216</v>
      </c>
      <c r="D84" s="15" t="str">
        <f>'[1]CHEQUE-TRANSF OCTUBRE'!C83</f>
        <v>MARIA ALTAGRACIA VALENZUELA</v>
      </c>
      <c r="E84" s="14" t="str">
        <f>'[1]CHEQUE-TRANSF OCTUBRE'!M83</f>
        <v>PAGO CORRESPONDIENTE AL MES DE OCTUBRE, A CONSERJE CPN UNAP GUAYABAL AZUA.</v>
      </c>
      <c r="F84" s="16">
        <f>'[1]CHEQUE-TRANSF OCTUBRE'!F83</f>
        <v>0</v>
      </c>
      <c r="G84" s="17">
        <f>'[1]CHEQUE-TRANSF OCTUBRE'!L83</f>
        <v>5000</v>
      </c>
      <c r="H84" s="18">
        <f t="shared" si="2"/>
        <v>34665446.539999992</v>
      </c>
    </row>
    <row r="85" spans="1:8" s="11" customFormat="1" ht="45" x14ac:dyDescent="0.2">
      <c r="A85" s="12"/>
      <c r="B85" s="13">
        <f>+'[1]CHEQUE-TRANSF OCTUBRE'!E84</f>
        <v>45229</v>
      </c>
      <c r="C85" s="14" t="str">
        <f>+'[1]CHEQUE-TRANSF OCTUBRE'!D84</f>
        <v>27217</v>
      </c>
      <c r="D85" s="15" t="str">
        <f>'[1]CHEQUE-TRANSF OCTUBRE'!C84</f>
        <v>MARIA DEL CARMEN DE LEON</v>
      </c>
      <c r="E85" s="14" t="str">
        <f>'[1]CHEQUE-TRANSF OCTUBRE'!M84</f>
        <v>PAGO CORRESPONDIENTE AL MES DE OCTUBRE 2023, CONSERJE CPNLA NAVAJA.</v>
      </c>
      <c r="F85" s="16">
        <f>'[1]CHEQUE-TRANSF OCTUBRE'!F84</f>
        <v>0</v>
      </c>
      <c r="G85" s="17">
        <f>'[1]CHEQUE-TRANSF OCTUBRE'!L84</f>
        <v>5000</v>
      </c>
      <c r="H85" s="18">
        <f t="shared" si="2"/>
        <v>34660446.539999992</v>
      </c>
    </row>
    <row r="86" spans="1:8" s="11" customFormat="1" ht="45" x14ac:dyDescent="0.2">
      <c r="A86" s="12"/>
      <c r="B86" s="13">
        <f>+'[1]CHEQUE-TRANSF OCTUBRE'!E85</f>
        <v>45229</v>
      </c>
      <c r="C86" s="14" t="str">
        <f>+'[1]CHEQUE-TRANSF OCTUBRE'!D85</f>
        <v>27218</v>
      </c>
      <c r="D86" s="15" t="str">
        <f>'[1]CHEQUE-TRANSF OCTUBRE'!C85</f>
        <v xml:space="preserve">MERCEDES POCHE </v>
      </c>
      <c r="E86" s="14" t="str">
        <f>'[1]CHEQUE-TRANSF OCTUBRE'!M85</f>
        <v>PAGO CORRESPONDIENTE AL MES DE OCTUBRE 2023 CONSERJE CPN CORBANO SUR SAN JUAN</v>
      </c>
      <c r="F86" s="16">
        <f>'[1]CHEQUE-TRANSF OCTUBRE'!F85</f>
        <v>0</v>
      </c>
      <c r="G86" s="17">
        <f>'[1]CHEQUE-TRANSF OCTUBRE'!L85</f>
        <v>5000</v>
      </c>
      <c r="H86" s="18">
        <f t="shared" si="2"/>
        <v>34655446.539999992</v>
      </c>
    </row>
    <row r="87" spans="1:8" s="11" customFormat="1" ht="45" x14ac:dyDescent="0.2">
      <c r="A87" s="12"/>
      <c r="B87" s="13">
        <f>+'[1]CHEQUE-TRANSF OCTUBRE'!E86</f>
        <v>45229</v>
      </c>
      <c r="C87" s="14" t="str">
        <f>+'[1]CHEQUE-TRANSF OCTUBRE'!D86</f>
        <v>27219</v>
      </c>
      <c r="D87" s="15" t="str">
        <f>'[1]CHEQUE-TRANSF OCTUBRE'!C86</f>
        <v>ISIDRO ENRIQUE FIGUEREO</v>
      </c>
      <c r="E87" s="14" t="str">
        <f>'[1]CHEQUE-TRANSF OCTUBRE'!M86</f>
        <v>PAGO CORRESPONDIENTE AL MES DE OCTUBRE 2023, A VIGILANTE CPN TABARA ARRIBA AZUA</v>
      </c>
      <c r="F87" s="16">
        <f>'[1]CHEQUE-TRANSF OCTUBRE'!F86</f>
        <v>0</v>
      </c>
      <c r="G87" s="17">
        <f>'[1]CHEQUE-TRANSF OCTUBRE'!L86</f>
        <v>5000</v>
      </c>
      <c r="H87" s="18">
        <f t="shared" si="2"/>
        <v>34650446.539999992</v>
      </c>
    </row>
    <row r="88" spans="1:8" s="11" customFormat="1" ht="45" x14ac:dyDescent="0.2">
      <c r="A88" s="12"/>
      <c r="B88" s="13">
        <f>+'[1]CHEQUE-TRANSF OCTUBRE'!E87</f>
        <v>45229</v>
      </c>
      <c r="C88" s="14" t="str">
        <f>+'[1]CHEQUE-TRANSF OCTUBRE'!D87</f>
        <v>27220</v>
      </c>
      <c r="D88" s="15" t="str">
        <f>'[1]CHEQUE-TRANSF OCTUBRE'!C87</f>
        <v>RAFAEL DANILO RODRIGUEZ</v>
      </c>
      <c r="E88" s="14" t="str">
        <f>'[1]CHEQUE-TRANSF OCTUBRE'!M87</f>
        <v>PAGO CORRESPONDIENTE AL MES DE OCTUBRE 2023, A VIGILANTE CPN HATILLO AZUA.</v>
      </c>
      <c r="F88" s="16">
        <f>'[1]CHEQUE-TRANSF OCTUBRE'!F87</f>
        <v>0</v>
      </c>
      <c r="G88" s="17">
        <f>'[1]CHEQUE-TRANSF OCTUBRE'!L87</f>
        <v>5000</v>
      </c>
      <c r="H88" s="18">
        <f t="shared" si="2"/>
        <v>34645446.539999992</v>
      </c>
    </row>
    <row r="89" spans="1:8" s="11" customFormat="1" ht="45" x14ac:dyDescent="0.2">
      <c r="A89" s="12"/>
      <c r="B89" s="13">
        <f>+'[1]CHEQUE-TRANSF OCTUBRE'!E88</f>
        <v>45229</v>
      </c>
      <c r="C89" s="14" t="str">
        <f>+'[1]CHEQUE-TRANSF OCTUBRE'!D88</f>
        <v>27221</v>
      </c>
      <c r="D89" s="15" t="str">
        <f>'[1]CHEQUE-TRANSF OCTUBRE'!C88</f>
        <v>RENE DELGADO</v>
      </c>
      <c r="E89" s="14" t="str">
        <f>'[1]CHEQUE-TRANSF OCTUBRE'!M88</f>
        <v>PAGO CORRESPONDIENTE AL MES DE OCTUBRE 2023, A VIGILANTE CPN LA CAÑITA AZUA</v>
      </c>
      <c r="F89" s="16">
        <f>'[1]CHEQUE-TRANSF OCTUBRE'!F88</f>
        <v>0</v>
      </c>
      <c r="G89" s="17">
        <f>'[1]CHEQUE-TRANSF OCTUBRE'!L88</f>
        <v>5000</v>
      </c>
      <c r="H89" s="18">
        <f t="shared" si="2"/>
        <v>34640446.539999992</v>
      </c>
    </row>
    <row r="90" spans="1:8" s="11" customFormat="1" ht="45" x14ac:dyDescent="0.2">
      <c r="A90" s="12"/>
      <c r="B90" s="13">
        <f>+'[1]CHEQUE-TRANSF OCTUBRE'!E89</f>
        <v>45229</v>
      </c>
      <c r="C90" s="14" t="str">
        <f>+'[1]CHEQUE-TRANSF OCTUBRE'!D89</f>
        <v>27222</v>
      </c>
      <c r="D90" s="15" t="str">
        <f>'[1]CHEQUE-TRANSF OCTUBRE'!C89</f>
        <v>ROMILIO LEBRON</v>
      </c>
      <c r="E90" s="14" t="str">
        <f>'[1]CHEQUE-TRANSF OCTUBRE'!M89</f>
        <v>PAGO CORRESPONDIENTE AL MES DE OCTUBRE 2023, A VIGILANTE UNAP HATO NUEVO AZUA</v>
      </c>
      <c r="F90" s="16">
        <f>'[1]CHEQUE-TRANSF OCTUBRE'!F89</f>
        <v>0</v>
      </c>
      <c r="G90" s="17">
        <f>'[1]CHEQUE-TRANSF OCTUBRE'!L89</f>
        <v>5000</v>
      </c>
      <c r="H90" s="18">
        <f t="shared" si="2"/>
        <v>34635446.539999992</v>
      </c>
    </row>
    <row r="91" spans="1:8" s="11" customFormat="1" ht="45" x14ac:dyDescent="0.2">
      <c r="A91" s="12"/>
      <c r="B91" s="13">
        <f>+'[1]CHEQUE-TRANSF OCTUBRE'!E90</f>
        <v>45229</v>
      </c>
      <c r="C91" s="14" t="str">
        <f>+'[1]CHEQUE-TRANSF OCTUBRE'!D90</f>
        <v>27223</v>
      </c>
      <c r="D91" s="15" t="str">
        <f>'[1]CHEQUE-TRANSF OCTUBRE'!C90</f>
        <v>ROBERTO ROA JIMENEZ</v>
      </c>
      <c r="E91" s="14" t="str">
        <f>'[1]CHEQUE-TRANSF OCTUBRE'!M90</f>
        <v>PAGO CORRESPONDIENTE AL MES DE OCTUBRE 2023, A VIGILANTE CPN LA ESTANCIA SAN JUAN.</v>
      </c>
      <c r="F91" s="16">
        <f>'[1]CHEQUE-TRANSF OCTUBRE'!F90</f>
        <v>0</v>
      </c>
      <c r="G91" s="17">
        <f>'[1]CHEQUE-TRANSF OCTUBRE'!L90</f>
        <v>5000</v>
      </c>
      <c r="H91" s="18">
        <f t="shared" si="2"/>
        <v>34630446.539999992</v>
      </c>
    </row>
    <row r="92" spans="1:8" s="11" customFormat="1" ht="60" x14ac:dyDescent="0.2">
      <c r="A92" s="12"/>
      <c r="B92" s="13">
        <f>+'[1]CHEQUE-TRANSF OCTUBRE'!E91</f>
        <v>45229</v>
      </c>
      <c r="C92" s="14" t="str">
        <f>+'[1]CHEQUE-TRANSF OCTUBRE'!D91</f>
        <v>27224</v>
      </c>
      <c r="D92" s="15" t="str">
        <f>'[1]CHEQUE-TRANSF OCTUBRE'!C91</f>
        <v>ANGEL BOLIVAR FILPO</v>
      </c>
      <c r="E92" s="14" t="str">
        <f>'[1]CHEQUE-TRANSF OCTUBRE'!M91</f>
        <v>PAGO DE ALQUILER CORRESPONDIENTE AL MES DE OCTUBRE 2023, A UNAP EL HIGUERITO AZUA.</v>
      </c>
      <c r="F92" s="16">
        <f>'[1]CHEQUE-TRANSF OCTUBRE'!F91</f>
        <v>0</v>
      </c>
      <c r="G92" s="17">
        <f>'[1]CHEQUE-TRANSF OCTUBRE'!L91</f>
        <v>7247.3</v>
      </c>
      <c r="H92" s="18">
        <f t="shared" si="2"/>
        <v>34623199.239999995</v>
      </c>
    </row>
    <row r="93" spans="1:8" s="11" customFormat="1" ht="60" x14ac:dyDescent="0.2">
      <c r="A93" s="12"/>
      <c r="B93" s="13">
        <f>+'[1]CHEQUE-TRANSF OCTUBRE'!E92</f>
        <v>45229</v>
      </c>
      <c r="C93" s="14" t="str">
        <f>+'[1]CHEQUE-TRANSF OCTUBRE'!D92</f>
        <v>27225</v>
      </c>
      <c r="D93" s="15" t="str">
        <f>'[1]CHEQUE-TRANSF OCTUBRE'!C92</f>
        <v>ESTANISLAO DURAN FAMILIA</v>
      </c>
      <c r="E93" s="14" t="str">
        <f>'[1]CHEQUE-TRANSF OCTUBRE'!M92</f>
        <v>PAGO ALQUILER CORRESPONDIENTE AL MES DE OCTUBRE 2023, UNAP VILLA OCOA AZUA</v>
      </c>
      <c r="F93" s="16">
        <f>'[1]CHEQUE-TRANSF OCTUBRE'!F92</f>
        <v>0</v>
      </c>
      <c r="G93" s="17">
        <f>'[1]CHEQUE-TRANSF OCTUBRE'!L92</f>
        <v>5563.04</v>
      </c>
      <c r="H93" s="18">
        <f t="shared" si="2"/>
        <v>34617636.199999996</v>
      </c>
    </row>
    <row r="94" spans="1:8" s="11" customFormat="1" ht="60" x14ac:dyDescent="0.2">
      <c r="A94" s="12"/>
      <c r="B94" s="13">
        <f>+'[1]CHEQUE-TRANSF OCTUBRE'!E93</f>
        <v>45229</v>
      </c>
      <c r="C94" s="14" t="str">
        <f>+'[1]CHEQUE-TRANSF OCTUBRE'!D93</f>
        <v>27226</v>
      </c>
      <c r="D94" s="15" t="str">
        <f>'[1]CHEQUE-TRANSF OCTUBRE'!C93</f>
        <v>JUAN FRANCISCO LSCHSPELLE</v>
      </c>
      <c r="E94" s="14" t="str">
        <f>'[1]CHEQUE-TRANSF OCTUBRE'!M93</f>
        <v>PAGO ALQUILER CORRESPONDIENTE AL MES DE OCTUBRE 2023, GERENCIA DE AREA II SAN JUAN.</v>
      </c>
      <c r="F94" s="16">
        <f>'[1]CHEQUE-TRANSF OCTUBRE'!F93</f>
        <v>0</v>
      </c>
      <c r="G94" s="17">
        <f>'[1]CHEQUE-TRANSF OCTUBRE'!L93</f>
        <v>45000</v>
      </c>
      <c r="H94" s="18">
        <f t="shared" si="2"/>
        <v>34572636.199999996</v>
      </c>
    </row>
    <row r="95" spans="1:8" s="11" customFormat="1" ht="45" x14ac:dyDescent="0.2">
      <c r="A95" s="12"/>
      <c r="B95" s="13">
        <f>+'[1]CHEQUE-TRANSF OCTUBRE'!E94</f>
        <v>45229</v>
      </c>
      <c r="C95" s="14" t="str">
        <f>+'[1]CHEQUE-TRANSF OCTUBRE'!D94</f>
        <v>27227</v>
      </c>
      <c r="D95" s="15" t="str">
        <f>'[1]CHEQUE-TRANSF OCTUBRE'!C94</f>
        <v>LIN DE JESUS PARRA MARTE</v>
      </c>
      <c r="E95" s="14" t="str">
        <f>'[1]CHEQUE-TRANSF OCTUBRE'!M94</f>
        <v>PAGO CORRESPONDIENTE A OCTUBRE 2023, UNAP SANTA ANA AZUA.</v>
      </c>
      <c r="F95" s="16">
        <f>'[1]CHEQUE-TRANSF OCTUBRE'!F94</f>
        <v>0</v>
      </c>
      <c r="G95" s="17">
        <f>'[1]CHEQUE-TRANSF OCTUBRE'!L94</f>
        <v>11859.21</v>
      </c>
      <c r="H95" s="18">
        <f t="shared" si="2"/>
        <v>34560776.989999995</v>
      </c>
    </row>
    <row r="96" spans="1:8" s="11" customFormat="1" ht="60" x14ac:dyDescent="0.2">
      <c r="A96" s="12"/>
      <c r="B96" s="13">
        <f>+'[1]CHEQUE-TRANSF OCTUBRE'!E95</f>
        <v>45230</v>
      </c>
      <c r="C96" s="14">
        <f>+'[1]CHEQUE-TRANSF OCTUBRE'!D95</f>
        <v>0</v>
      </c>
      <c r="D96" s="15" t="str">
        <f>'[1]CHEQUE-TRANSF OCTUBRE'!C95</f>
        <v>RENTEGRO DE CHEQUES</v>
      </c>
      <c r="E96" s="14" t="str">
        <f>'[1]CHEQUE-TRANSF OCTUBRE'!M95</f>
        <v>CHEQUES  NO. 26719,26736,26737,26739,26741,26742,26744,,Y 26747 POR VALOR DE $13,664.28,REINTEGRADO NULO</v>
      </c>
      <c r="F96" s="16">
        <f>'[1]CHEQUE-TRANSF OCTUBRE'!F95</f>
        <v>13664.28</v>
      </c>
      <c r="G96" s="17">
        <f>'[1]CHEQUE-TRANSF OCTUBRE'!L95</f>
        <v>0</v>
      </c>
      <c r="H96" s="18">
        <f t="shared" si="2"/>
        <v>34574441.269999996</v>
      </c>
    </row>
    <row r="97" spans="1:8" s="11" customFormat="1" ht="45" x14ac:dyDescent="0.2">
      <c r="A97" s="12"/>
      <c r="B97" s="13">
        <f>+'[1]CHEQUE-TRANSF OCTUBRE'!E96</f>
        <v>45230</v>
      </c>
      <c r="C97" s="14">
        <f>+'[1]CHEQUE-TRANSF OCTUBRE'!D96</f>
        <v>0</v>
      </c>
      <c r="D97" s="15" t="str">
        <f>'[1]CHEQUE-TRANSF OCTUBRE'!C96</f>
        <v>CARGO BANCARIO</v>
      </c>
      <c r="E97" s="14" t="str">
        <f>'[1]CHEQUE-TRANSF OCTUBRE'!M96</f>
        <v>COMISIONES BANCARIAS CORRESPONDIENTE AL MES DE OCTUBRE 2024</v>
      </c>
      <c r="F97" s="16">
        <f>'[1]CHEQUE-TRANSF OCTUBRE'!F96</f>
        <v>0</v>
      </c>
      <c r="G97" s="17">
        <f>'[1]CHEQUE-TRANSF OCTUBRE'!L96</f>
        <v>12935.79</v>
      </c>
      <c r="H97" s="18">
        <f t="shared" si="2"/>
        <v>34561505.479999997</v>
      </c>
    </row>
    <row r="98" spans="1:8" ht="15.75" x14ac:dyDescent="0.25">
      <c r="B98" s="20"/>
      <c r="C98" s="20"/>
      <c r="D98" s="21"/>
      <c r="E98" s="22"/>
      <c r="F98" s="23"/>
      <c r="G98" s="24"/>
      <c r="H98" s="25"/>
    </row>
    <row r="99" spans="1:8" ht="12.75" x14ac:dyDescent="0.2">
      <c r="E99" s="28" t="s">
        <v>11</v>
      </c>
      <c r="F99" s="29">
        <f>+H7</f>
        <v>28905445.789999995</v>
      </c>
    </row>
    <row r="100" spans="1:8" ht="14.25" customHeight="1" x14ac:dyDescent="0.25">
      <c r="B100" s="31" t="s">
        <v>12</v>
      </c>
      <c r="C100" s="31"/>
      <c r="D100" s="32"/>
      <c r="E100" s="33" t="s">
        <v>13</v>
      </c>
      <c r="F100" s="29">
        <f>SUM(F8:F96)</f>
        <v>13668861.09</v>
      </c>
      <c r="G100" s="31" t="s">
        <v>14</v>
      </c>
      <c r="H100" s="31"/>
    </row>
    <row r="101" spans="1:8" ht="14.25" x14ac:dyDescent="0.25">
      <c r="B101" s="34" t="s">
        <v>15</v>
      </c>
      <c r="C101" s="34"/>
      <c r="D101" s="32"/>
      <c r="E101" s="33" t="s">
        <v>16</v>
      </c>
      <c r="F101" s="29">
        <f>+F100+F99-G98</f>
        <v>42574306.879999995</v>
      </c>
      <c r="G101" s="34" t="s">
        <v>15</v>
      </c>
      <c r="H101" s="34"/>
    </row>
    <row r="102" spans="1:8" ht="14.25" x14ac:dyDescent="0.25">
      <c r="B102" s="35" t="s">
        <v>17</v>
      </c>
      <c r="C102" s="35"/>
      <c r="D102" s="36"/>
      <c r="G102" s="35" t="s">
        <v>18</v>
      </c>
      <c r="H102" s="35"/>
    </row>
  </sheetData>
  <mergeCells count="11">
    <mergeCell ref="B101:C101"/>
    <mergeCell ref="G101:H101"/>
    <mergeCell ref="B102:C102"/>
    <mergeCell ref="G102:H102"/>
    <mergeCell ref="B1:H1"/>
    <mergeCell ref="B2:H2"/>
    <mergeCell ref="A3:H3"/>
    <mergeCell ref="B4:H4"/>
    <mergeCell ref="B5:H5"/>
    <mergeCell ref="B100:C100"/>
    <mergeCell ref="G100:H100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INGRESO-EGRESO OCTUBRE 2023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Francina A. Nova</dc:creator>
  <cp:lastModifiedBy>Francina A. Nova</cp:lastModifiedBy>
  <dcterms:created xsi:type="dcterms:W3CDTF">2023-11-08T16:32:51Z</dcterms:created>
  <dcterms:modified xsi:type="dcterms:W3CDTF">2023-11-08T16:34:36Z</dcterms:modified>
</cp:coreProperties>
</file>