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C3D53878-82CC-4220-9191-E4F3DC820CA3}" xr6:coauthVersionLast="47" xr6:coauthVersionMax="47" xr10:uidLastSave="{00000000-0000-0000-0000-000000000000}"/>
  <bookViews>
    <workbookView xWindow="-120" yWindow="-120" windowWidth="21840" windowHeight="13140" xr2:uid="{7610ABC4-7236-4E0F-818B-5CFFBADBB1DC}"/>
  </bookViews>
  <sheets>
    <sheet name="INGRESO-EGRESO AGOSTO 2023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4" i="1" l="1"/>
  <c r="G113" i="1"/>
  <c r="E113" i="1"/>
  <c r="D113" i="1"/>
  <c r="C113" i="1"/>
  <c r="B113" i="1"/>
  <c r="G112" i="1"/>
  <c r="E112" i="1"/>
  <c r="D112" i="1"/>
  <c r="C112" i="1"/>
  <c r="B112" i="1"/>
  <c r="G111" i="1"/>
  <c r="E111" i="1"/>
  <c r="D111" i="1"/>
  <c r="C111" i="1"/>
  <c r="B111" i="1"/>
  <c r="G110" i="1"/>
  <c r="F110" i="1"/>
  <c r="E110" i="1"/>
  <c r="D110" i="1"/>
  <c r="C110" i="1"/>
  <c r="B110" i="1"/>
  <c r="G109" i="1"/>
  <c r="F109" i="1"/>
  <c r="E109" i="1"/>
  <c r="D109" i="1"/>
  <c r="C109" i="1"/>
  <c r="B109" i="1"/>
  <c r="G108" i="1"/>
  <c r="F108" i="1"/>
  <c r="E108" i="1"/>
  <c r="D108" i="1"/>
  <c r="C108" i="1"/>
  <c r="B108" i="1"/>
  <c r="G107" i="1"/>
  <c r="F107" i="1"/>
  <c r="E107" i="1"/>
  <c r="D107" i="1"/>
  <c r="C107" i="1"/>
  <c r="B107" i="1"/>
  <c r="G106" i="1"/>
  <c r="F106" i="1"/>
  <c r="E106" i="1"/>
  <c r="D106" i="1"/>
  <c r="C106" i="1"/>
  <c r="B106" i="1"/>
  <c r="G105" i="1"/>
  <c r="F105" i="1"/>
  <c r="E105" i="1"/>
  <c r="D105" i="1"/>
  <c r="C105" i="1"/>
  <c r="B105" i="1"/>
  <c r="G104" i="1"/>
  <c r="F104" i="1"/>
  <c r="E104" i="1"/>
  <c r="D104" i="1"/>
  <c r="C104" i="1"/>
  <c r="B104" i="1"/>
  <c r="G103" i="1"/>
  <c r="F103" i="1"/>
  <c r="E103" i="1"/>
  <c r="D103" i="1"/>
  <c r="C103" i="1"/>
  <c r="B103" i="1"/>
  <c r="G102" i="1"/>
  <c r="F102" i="1"/>
  <c r="E102" i="1"/>
  <c r="D102" i="1"/>
  <c r="C102" i="1"/>
  <c r="B102" i="1"/>
  <c r="G101" i="1"/>
  <c r="F101" i="1"/>
  <c r="E101" i="1"/>
  <c r="D101" i="1"/>
  <c r="C101" i="1"/>
  <c r="B101" i="1"/>
  <c r="G100" i="1"/>
  <c r="F100" i="1"/>
  <c r="E100" i="1"/>
  <c r="D100" i="1"/>
  <c r="C100" i="1"/>
  <c r="B100" i="1"/>
  <c r="G99" i="1"/>
  <c r="F99" i="1"/>
  <c r="E99" i="1"/>
  <c r="D99" i="1"/>
  <c r="C99" i="1"/>
  <c r="B99" i="1"/>
  <c r="G98" i="1"/>
  <c r="F98" i="1"/>
  <c r="E98" i="1"/>
  <c r="D98" i="1"/>
  <c r="C98" i="1"/>
  <c r="B98" i="1"/>
  <c r="G97" i="1"/>
  <c r="F97" i="1"/>
  <c r="E97" i="1"/>
  <c r="D97" i="1"/>
  <c r="C97" i="1"/>
  <c r="B97" i="1"/>
  <c r="G96" i="1"/>
  <c r="F96" i="1"/>
  <c r="E96" i="1"/>
  <c r="D96" i="1"/>
  <c r="C96" i="1"/>
  <c r="B96" i="1"/>
  <c r="G95" i="1"/>
  <c r="F95" i="1"/>
  <c r="E95" i="1"/>
  <c r="D95" i="1"/>
  <c r="C95" i="1"/>
  <c r="B95" i="1"/>
  <c r="G94" i="1"/>
  <c r="F94" i="1"/>
  <c r="E94" i="1"/>
  <c r="D94" i="1"/>
  <c r="C94" i="1"/>
  <c r="B94" i="1"/>
  <c r="G93" i="1"/>
  <c r="F93" i="1"/>
  <c r="E93" i="1"/>
  <c r="D93" i="1"/>
  <c r="C93" i="1"/>
  <c r="B93" i="1"/>
  <c r="G92" i="1"/>
  <c r="F92" i="1"/>
  <c r="E92" i="1"/>
  <c r="D92" i="1"/>
  <c r="C92" i="1"/>
  <c r="B92" i="1"/>
  <c r="G91" i="1"/>
  <c r="F91" i="1"/>
  <c r="E91" i="1"/>
  <c r="D91" i="1"/>
  <c r="C91" i="1"/>
  <c r="B91" i="1"/>
  <c r="G90" i="1"/>
  <c r="F90" i="1"/>
  <c r="E90" i="1"/>
  <c r="D90" i="1"/>
  <c r="C90" i="1"/>
  <c r="B90" i="1"/>
  <c r="G89" i="1"/>
  <c r="F89" i="1"/>
  <c r="E89" i="1"/>
  <c r="D89" i="1"/>
  <c r="C89" i="1"/>
  <c r="B89" i="1"/>
  <c r="G88" i="1"/>
  <c r="F88" i="1"/>
  <c r="E88" i="1"/>
  <c r="D88" i="1"/>
  <c r="C88" i="1"/>
  <c r="B88" i="1"/>
  <c r="G87" i="1"/>
  <c r="F87" i="1"/>
  <c r="E87" i="1"/>
  <c r="D87" i="1"/>
  <c r="C87" i="1"/>
  <c r="B87" i="1"/>
  <c r="G86" i="1"/>
  <c r="F86" i="1"/>
  <c r="E86" i="1"/>
  <c r="D86" i="1"/>
  <c r="C86" i="1"/>
  <c r="B86" i="1"/>
  <c r="G85" i="1"/>
  <c r="F85" i="1"/>
  <c r="E85" i="1"/>
  <c r="D85" i="1"/>
  <c r="C85" i="1"/>
  <c r="B85" i="1"/>
  <c r="G84" i="1"/>
  <c r="F84" i="1"/>
  <c r="E84" i="1"/>
  <c r="D84" i="1"/>
  <c r="C84" i="1"/>
  <c r="B84" i="1"/>
  <c r="G83" i="1"/>
  <c r="F83" i="1"/>
  <c r="E83" i="1"/>
  <c r="D83" i="1"/>
  <c r="C83" i="1"/>
  <c r="B83" i="1"/>
  <c r="G82" i="1"/>
  <c r="F82" i="1"/>
  <c r="E82" i="1"/>
  <c r="D82" i="1"/>
  <c r="C82" i="1"/>
  <c r="B82" i="1"/>
  <c r="G81" i="1"/>
  <c r="F81" i="1"/>
  <c r="E81" i="1"/>
  <c r="D81" i="1"/>
  <c r="C81" i="1"/>
  <c r="B81" i="1"/>
  <c r="G80" i="1"/>
  <c r="F80" i="1"/>
  <c r="E80" i="1"/>
  <c r="D80" i="1"/>
  <c r="C80" i="1"/>
  <c r="B80" i="1"/>
  <c r="G79" i="1"/>
  <c r="F79" i="1"/>
  <c r="E79" i="1"/>
  <c r="D79" i="1"/>
  <c r="C79" i="1"/>
  <c r="B79" i="1"/>
  <c r="G78" i="1"/>
  <c r="F78" i="1"/>
  <c r="E78" i="1"/>
  <c r="D78" i="1"/>
  <c r="C78" i="1"/>
  <c r="B78" i="1"/>
  <c r="G77" i="1"/>
  <c r="F77" i="1"/>
  <c r="E77" i="1"/>
  <c r="D77" i="1"/>
  <c r="C77" i="1"/>
  <c r="B77" i="1"/>
  <c r="G76" i="1"/>
  <c r="F76" i="1"/>
  <c r="E76" i="1"/>
  <c r="D76" i="1"/>
  <c r="C76" i="1"/>
  <c r="B76" i="1"/>
  <c r="G75" i="1"/>
  <c r="F75" i="1"/>
  <c r="E75" i="1"/>
  <c r="D75" i="1"/>
  <c r="C75" i="1"/>
  <c r="B75" i="1"/>
  <c r="G74" i="1"/>
  <c r="F74" i="1"/>
  <c r="E74" i="1"/>
  <c r="D74" i="1"/>
  <c r="C74" i="1"/>
  <c r="B74" i="1"/>
  <c r="G73" i="1"/>
  <c r="F73" i="1"/>
  <c r="E73" i="1"/>
  <c r="D73" i="1"/>
  <c r="C73" i="1"/>
  <c r="B73" i="1"/>
  <c r="G72" i="1"/>
  <c r="F72" i="1"/>
  <c r="E72" i="1"/>
  <c r="D72" i="1"/>
  <c r="C72" i="1"/>
  <c r="B72" i="1"/>
  <c r="G71" i="1"/>
  <c r="F71" i="1"/>
  <c r="E71" i="1"/>
  <c r="D71" i="1"/>
  <c r="C71" i="1"/>
  <c r="B71" i="1"/>
  <c r="G70" i="1"/>
  <c r="F70" i="1"/>
  <c r="E70" i="1"/>
  <c r="D70" i="1"/>
  <c r="C70" i="1"/>
  <c r="B70" i="1"/>
  <c r="G69" i="1"/>
  <c r="F69" i="1"/>
  <c r="E69" i="1"/>
  <c r="D69" i="1"/>
  <c r="C69" i="1"/>
  <c r="B69" i="1"/>
  <c r="G68" i="1"/>
  <c r="F68" i="1"/>
  <c r="E68" i="1"/>
  <c r="D68" i="1"/>
  <c r="C68" i="1"/>
  <c r="B68" i="1"/>
  <c r="G67" i="1"/>
  <c r="F67" i="1"/>
  <c r="E67" i="1"/>
  <c r="D67" i="1"/>
  <c r="C67" i="1"/>
  <c r="B67" i="1"/>
  <c r="G66" i="1"/>
  <c r="F66" i="1"/>
  <c r="E66" i="1"/>
  <c r="D66" i="1"/>
  <c r="C66" i="1"/>
  <c r="B66" i="1"/>
  <c r="G65" i="1"/>
  <c r="F65" i="1"/>
  <c r="E65" i="1"/>
  <c r="D65" i="1"/>
  <c r="C65" i="1"/>
  <c r="B65" i="1"/>
  <c r="G64" i="1"/>
  <c r="F64" i="1"/>
  <c r="E64" i="1"/>
  <c r="D64" i="1"/>
  <c r="C64" i="1"/>
  <c r="B64" i="1"/>
  <c r="G63" i="1"/>
  <c r="F63" i="1"/>
  <c r="E63" i="1"/>
  <c r="D63" i="1"/>
  <c r="C63" i="1"/>
  <c r="B63" i="1"/>
  <c r="G62" i="1"/>
  <c r="F62" i="1"/>
  <c r="E62" i="1"/>
  <c r="D62" i="1"/>
  <c r="C62" i="1"/>
  <c r="B62" i="1"/>
  <c r="G61" i="1"/>
  <c r="F61" i="1"/>
  <c r="E61" i="1"/>
  <c r="D61" i="1"/>
  <c r="C61" i="1"/>
  <c r="B61" i="1"/>
  <c r="G60" i="1"/>
  <c r="F60" i="1"/>
  <c r="E60" i="1"/>
  <c r="D60" i="1"/>
  <c r="C60" i="1"/>
  <c r="B60" i="1"/>
  <c r="G59" i="1"/>
  <c r="F59" i="1"/>
  <c r="E59" i="1"/>
  <c r="D59" i="1"/>
  <c r="C59" i="1"/>
  <c r="B59" i="1"/>
  <c r="G58" i="1"/>
  <c r="F58" i="1"/>
  <c r="E58" i="1"/>
  <c r="D58" i="1"/>
  <c r="C58" i="1"/>
  <c r="B58" i="1"/>
  <c r="G57" i="1"/>
  <c r="F57" i="1"/>
  <c r="E57" i="1"/>
  <c r="D57" i="1"/>
  <c r="C57" i="1"/>
  <c r="B57" i="1"/>
  <c r="G56" i="1"/>
  <c r="F56" i="1"/>
  <c r="E56" i="1"/>
  <c r="D56" i="1"/>
  <c r="C56" i="1"/>
  <c r="B56" i="1"/>
  <c r="G55" i="1"/>
  <c r="F55" i="1"/>
  <c r="E55" i="1"/>
  <c r="D55" i="1"/>
  <c r="C55" i="1"/>
  <c r="B55" i="1"/>
  <c r="G54" i="1"/>
  <c r="F54" i="1"/>
  <c r="E54" i="1"/>
  <c r="D54" i="1"/>
  <c r="C54" i="1"/>
  <c r="B54" i="1"/>
  <c r="G53" i="1"/>
  <c r="F53" i="1"/>
  <c r="E53" i="1"/>
  <c r="D53" i="1"/>
  <c r="C53" i="1"/>
  <c r="B53" i="1"/>
  <c r="G52" i="1"/>
  <c r="F52" i="1"/>
  <c r="E52" i="1"/>
  <c r="D52" i="1"/>
  <c r="C52" i="1"/>
  <c r="B52" i="1"/>
  <c r="G51" i="1"/>
  <c r="F51" i="1"/>
  <c r="E51" i="1"/>
  <c r="D51" i="1"/>
  <c r="C51" i="1"/>
  <c r="B51" i="1"/>
  <c r="G50" i="1"/>
  <c r="F50" i="1"/>
  <c r="E50" i="1"/>
  <c r="D50" i="1"/>
  <c r="C50" i="1"/>
  <c r="B50" i="1"/>
  <c r="G49" i="1"/>
  <c r="F49" i="1"/>
  <c r="E49" i="1"/>
  <c r="D49" i="1"/>
  <c r="C49" i="1"/>
  <c r="B49" i="1"/>
  <c r="G48" i="1"/>
  <c r="F48" i="1"/>
  <c r="E48" i="1"/>
  <c r="D48" i="1"/>
  <c r="C48" i="1"/>
  <c r="B48" i="1"/>
  <c r="G47" i="1"/>
  <c r="F47" i="1"/>
  <c r="E47" i="1"/>
  <c r="D47" i="1"/>
  <c r="C47" i="1"/>
  <c r="B47" i="1"/>
  <c r="G46" i="1"/>
  <c r="F46" i="1"/>
  <c r="E46" i="1"/>
  <c r="D46" i="1"/>
  <c r="C46" i="1"/>
  <c r="B46" i="1"/>
  <c r="G45" i="1"/>
  <c r="F45" i="1"/>
  <c r="E45" i="1"/>
  <c r="D45" i="1"/>
  <c r="C45" i="1"/>
  <c r="B45" i="1"/>
  <c r="G44" i="1"/>
  <c r="F44" i="1"/>
  <c r="E44" i="1"/>
  <c r="D44" i="1"/>
  <c r="C44" i="1"/>
  <c r="B44" i="1"/>
  <c r="G43" i="1"/>
  <c r="F43" i="1"/>
  <c r="E43" i="1"/>
  <c r="D43" i="1"/>
  <c r="C43" i="1"/>
  <c r="B43" i="1"/>
  <c r="G42" i="1"/>
  <c r="F42" i="1"/>
  <c r="E42" i="1"/>
  <c r="D42" i="1"/>
  <c r="C42" i="1"/>
  <c r="B42" i="1"/>
  <c r="G41" i="1"/>
  <c r="F41" i="1"/>
  <c r="E41" i="1"/>
  <c r="D41" i="1"/>
  <c r="C41" i="1"/>
  <c r="B41" i="1"/>
  <c r="G40" i="1"/>
  <c r="F40" i="1"/>
  <c r="E40" i="1"/>
  <c r="D40" i="1"/>
  <c r="C40" i="1"/>
  <c r="B40" i="1"/>
  <c r="G39" i="1"/>
  <c r="F39" i="1"/>
  <c r="E39" i="1"/>
  <c r="D39" i="1"/>
  <c r="C39" i="1"/>
  <c r="B39" i="1"/>
  <c r="G38" i="1"/>
  <c r="F38" i="1"/>
  <c r="E38" i="1"/>
  <c r="D38" i="1"/>
  <c r="C38" i="1"/>
  <c r="B38" i="1"/>
  <c r="G37" i="1"/>
  <c r="F37" i="1"/>
  <c r="E37" i="1"/>
  <c r="D37" i="1"/>
  <c r="C37" i="1"/>
  <c r="B37" i="1"/>
  <c r="G36" i="1"/>
  <c r="F36" i="1"/>
  <c r="E36" i="1"/>
  <c r="D36" i="1"/>
  <c r="C36" i="1"/>
  <c r="B36" i="1"/>
  <c r="G35" i="1"/>
  <c r="F35" i="1"/>
  <c r="E35" i="1"/>
  <c r="D35" i="1"/>
  <c r="C35" i="1"/>
  <c r="B35" i="1"/>
  <c r="G34" i="1"/>
  <c r="F34" i="1"/>
  <c r="E34" i="1"/>
  <c r="D34" i="1"/>
  <c r="C34" i="1"/>
  <c r="B34" i="1"/>
  <c r="G33" i="1"/>
  <c r="F33" i="1"/>
  <c r="E33" i="1"/>
  <c r="D33" i="1"/>
  <c r="C33" i="1"/>
  <c r="B33" i="1"/>
  <c r="G32" i="1"/>
  <c r="F32" i="1"/>
  <c r="E32" i="1"/>
  <c r="D32" i="1"/>
  <c r="C32" i="1"/>
  <c r="B32" i="1"/>
  <c r="G31" i="1"/>
  <c r="F31" i="1"/>
  <c r="E31" i="1"/>
  <c r="D31" i="1"/>
  <c r="C31" i="1"/>
  <c r="B31" i="1"/>
  <c r="G30" i="1"/>
  <c r="F30" i="1"/>
  <c r="E30" i="1"/>
  <c r="D30" i="1"/>
  <c r="C30" i="1"/>
  <c r="B30" i="1"/>
  <c r="G29" i="1"/>
  <c r="F29" i="1"/>
  <c r="E29" i="1"/>
  <c r="D29" i="1"/>
  <c r="C29" i="1"/>
  <c r="B29" i="1"/>
  <c r="G28" i="1"/>
  <c r="F28" i="1"/>
  <c r="E28" i="1"/>
  <c r="D28" i="1"/>
  <c r="C28" i="1"/>
  <c r="B28" i="1"/>
  <c r="G27" i="1"/>
  <c r="F27" i="1"/>
  <c r="E27" i="1"/>
  <c r="D27" i="1"/>
  <c r="C27" i="1"/>
  <c r="B27" i="1"/>
  <c r="G26" i="1"/>
  <c r="F26" i="1"/>
  <c r="E26" i="1"/>
  <c r="D26" i="1"/>
  <c r="C26" i="1"/>
  <c r="B26" i="1"/>
  <c r="G25" i="1"/>
  <c r="F25" i="1"/>
  <c r="E25" i="1"/>
  <c r="D25" i="1"/>
  <c r="C25" i="1"/>
  <c r="B25" i="1"/>
  <c r="G24" i="1"/>
  <c r="F24" i="1"/>
  <c r="E24" i="1"/>
  <c r="D24" i="1"/>
  <c r="C24" i="1"/>
  <c r="B24" i="1"/>
  <c r="G23" i="1"/>
  <c r="F23" i="1"/>
  <c r="E23" i="1"/>
  <c r="D23" i="1"/>
  <c r="C23" i="1"/>
  <c r="B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G14" i="1"/>
  <c r="F14" i="1"/>
  <c r="E14" i="1"/>
  <c r="D14" i="1"/>
  <c r="C14" i="1"/>
  <c r="B14" i="1"/>
  <c r="G13" i="1"/>
  <c r="F13" i="1"/>
  <c r="E13" i="1"/>
  <c r="D13" i="1"/>
  <c r="C13" i="1"/>
  <c r="B13" i="1"/>
  <c r="G12" i="1"/>
  <c r="F12" i="1"/>
  <c r="E12" i="1"/>
  <c r="D12" i="1"/>
  <c r="C12" i="1"/>
  <c r="B12" i="1"/>
  <c r="G11" i="1"/>
  <c r="F11" i="1"/>
  <c r="E11" i="1"/>
  <c r="D11" i="1"/>
  <c r="C11" i="1"/>
  <c r="B11" i="1"/>
  <c r="G10" i="1"/>
  <c r="F10" i="1"/>
  <c r="E10" i="1"/>
  <c r="D10" i="1"/>
  <c r="C10" i="1"/>
  <c r="B10" i="1"/>
  <c r="G9" i="1"/>
  <c r="G114" i="1" s="1"/>
  <c r="F9" i="1"/>
  <c r="E9" i="1"/>
  <c r="D9" i="1"/>
  <c r="C9" i="1"/>
  <c r="B9" i="1"/>
  <c r="F8" i="1"/>
  <c r="F116" i="1" s="1"/>
  <c r="E8" i="1"/>
  <c r="D8" i="1"/>
  <c r="C8" i="1"/>
  <c r="B8" i="1"/>
  <c r="H7" i="1"/>
  <c r="F114" i="1" s="1"/>
  <c r="H114" i="1" s="1"/>
  <c r="B5" i="1"/>
  <c r="B4" i="1"/>
  <c r="B2" i="1"/>
  <c r="F117" i="1" l="1"/>
  <c r="H8" i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F115" i="1"/>
</calcChain>
</file>

<file path=xl/sharedStrings.xml><?xml version="1.0" encoding="utf-8"?>
<sst xmlns="http://schemas.openxmlformats.org/spreadsheetml/2006/main" count="20" uniqueCount="19">
  <si>
    <t>SERVICIO NACIONAL DE SALUD</t>
  </si>
  <si>
    <t>LIBRO DE BANCO</t>
  </si>
  <si>
    <t>FECHA</t>
  </si>
  <si>
    <t>No. CHEQUE/TRANSACION NO.</t>
  </si>
  <si>
    <t xml:space="preserve">BENEFICIARIO </t>
  </si>
  <si>
    <t>CONCEPTO</t>
  </si>
  <si>
    <t>DEBITO</t>
  </si>
  <si>
    <t>CREDITO</t>
  </si>
  <si>
    <t>BALANCE</t>
  </si>
  <si>
    <t>ESTADO DEL BANCO</t>
  </si>
  <si>
    <t>BALANCE AL 1 DE AGOSTO 2023</t>
  </si>
  <si>
    <t>BALANCE AL PRIMER DIA DEL MES</t>
  </si>
  <si>
    <t>Licda. Estervina Calderon</t>
  </si>
  <si>
    <t>INGRESOS DEL MES</t>
  </si>
  <si>
    <t>Licda. Francina A.Nova</t>
  </si>
  <si>
    <t>Preparado Por</t>
  </si>
  <si>
    <t>BALANCE AL FINALIZAR EL MES</t>
  </si>
  <si>
    <t>Contadora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</si>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</sst>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#,##0.00_ ;\-#,##0.00\ "/>
    <numFmt numFmtId="166" formatCode="_-* #,##0.00\ _P_t_s_-;\-* #,##0.00\ _P_t_s_-;_-* &quot;-&quot;??\ _P_t_s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8"/>
      <color theme="9" tint="0.39997558519241921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b/>
      <sz val="10"/>
      <name val="Segoe UI"/>
      <family val="2"/>
    </font>
    <font>
      <sz val="1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9">
    <xf numFmtId="0" fontId="0" fillId="0" borderId="0" xfId="0"/>
    <xf numFmtId="0" fontId="3" fillId="0" borderId="0" xfId="2" applyFont="1" applyAlignment="1">
      <alignment horizontal="right"/>
    </xf>
    <xf numFmtId="0" fontId="4" fillId="0" borderId="0" xfId="2" applyFont="1" applyAlignment="1">
      <alignment horizontal="center" wrapText="1"/>
    </xf>
    <xf numFmtId="0" fontId="3" fillId="0" borderId="0" xfId="2" applyFont="1"/>
    <xf numFmtId="0" fontId="5" fillId="0" borderId="0" xfId="2" applyFont="1" applyAlignment="1">
      <alignment horizontal="center" wrapText="1"/>
    </xf>
    <xf numFmtId="0" fontId="5" fillId="0" borderId="0" xfId="2" applyFont="1" applyAlignment="1">
      <alignment horizontal="center" wrapText="1"/>
    </xf>
    <xf numFmtId="0" fontId="5" fillId="0" borderId="0" xfId="2" applyFont="1" applyAlignment="1">
      <alignment horizontal="center" vertical="center" wrapText="1"/>
    </xf>
    <xf numFmtId="0" fontId="6" fillId="2" borderId="0" xfId="2" applyFont="1" applyFill="1" applyAlignment="1">
      <alignment horizontal="center"/>
    </xf>
    <xf numFmtId="0" fontId="7" fillId="3" borderId="1" xfId="2" applyFont="1" applyFill="1" applyBorder="1" applyAlignment="1">
      <alignment horizontal="center" wrapText="1"/>
    </xf>
    <xf numFmtId="4" fontId="7" fillId="3" borderId="1" xfId="2" applyNumberFormat="1" applyFont="1" applyFill="1" applyBorder="1" applyAlignment="1">
      <alignment horizontal="center" wrapText="1"/>
    </xf>
    <xf numFmtId="4" fontId="8" fillId="3" borderId="1" xfId="2" applyNumberFormat="1" applyFont="1" applyFill="1" applyBorder="1" applyAlignment="1">
      <alignment horizontal="center" wrapText="1"/>
    </xf>
    <xf numFmtId="0" fontId="9" fillId="0" borderId="0" xfId="2" applyFont="1"/>
    <xf numFmtId="0" fontId="6" fillId="0" borderId="0" xfId="2" applyFont="1" applyAlignment="1">
      <alignment horizontal="center"/>
    </xf>
    <xf numFmtId="14" fontId="10" fillId="0" borderId="1" xfId="2" applyNumberFormat="1" applyFont="1" applyBorder="1" applyAlignment="1">
      <alignment horizontal="left" wrapText="1"/>
    </xf>
    <xf numFmtId="1" fontId="10" fillId="0" borderId="1" xfId="2" applyNumberFormat="1" applyFont="1" applyBorder="1" applyAlignment="1">
      <alignment horizontal="left" wrapText="1"/>
    </xf>
    <xf numFmtId="2" fontId="10" fillId="0" borderId="1" xfId="2" applyNumberFormat="1" applyFont="1" applyBorder="1" applyAlignment="1">
      <alignment horizontal="left" wrapText="1"/>
    </xf>
    <xf numFmtId="4" fontId="10" fillId="0" borderId="1" xfId="2" applyNumberFormat="1" applyFont="1" applyBorder="1" applyAlignment="1">
      <alignment horizontal="center" wrapText="1"/>
    </xf>
    <xf numFmtId="165" fontId="10" fillId="0" borderId="1" xfId="1" applyNumberFormat="1" applyFont="1" applyFill="1" applyBorder="1" applyAlignment="1">
      <alignment horizontal="right" wrapText="1"/>
    </xf>
    <xf numFmtId="164" fontId="10" fillId="0" borderId="1" xfId="3" applyNumberFormat="1" applyFont="1" applyFill="1" applyBorder="1" applyAlignment="1">
      <alignment horizontal="right" wrapText="1"/>
    </xf>
    <xf numFmtId="0" fontId="6" fillId="4" borderId="0" xfId="2" applyFont="1" applyFill="1" applyAlignment="1">
      <alignment horizontal="center"/>
    </xf>
    <xf numFmtId="0" fontId="9" fillId="4" borderId="0" xfId="2" applyFont="1" applyFill="1"/>
    <xf numFmtId="1" fontId="11" fillId="0" borderId="0" xfId="2" applyNumberFormat="1" applyFont="1" applyAlignment="1">
      <alignment horizontal="right"/>
    </xf>
    <xf numFmtId="0" fontId="12" fillId="3" borderId="1" xfId="2" applyFont="1" applyFill="1" applyBorder="1"/>
    <xf numFmtId="2" fontId="10" fillId="3" borderId="1" xfId="2" applyNumberFormat="1" applyFont="1" applyFill="1" applyBorder="1" applyAlignment="1">
      <alignment horizontal="left" wrapText="1"/>
    </xf>
    <xf numFmtId="1" fontId="12" fillId="3" borderId="1" xfId="2" applyNumberFormat="1" applyFont="1" applyFill="1" applyBorder="1" applyAlignment="1">
      <alignment horizontal="center" wrapText="1"/>
    </xf>
    <xf numFmtId="4" fontId="12" fillId="3" borderId="1" xfId="2" applyNumberFormat="1" applyFont="1" applyFill="1" applyBorder="1" applyAlignment="1">
      <alignment horizontal="center" wrapText="1"/>
    </xf>
    <xf numFmtId="164" fontId="12" fillId="3" borderId="1" xfId="3" applyNumberFormat="1" applyFont="1" applyFill="1" applyBorder="1" applyAlignment="1">
      <alignment horizontal="right" wrapText="1"/>
    </xf>
    <xf numFmtId="0" fontId="11" fillId="0" borderId="0" xfId="2" applyFont="1"/>
    <xf numFmtId="0" fontId="11" fillId="0" borderId="0" xfId="2" applyFont="1" applyAlignment="1">
      <alignment horizontal="left" wrapText="1"/>
    </xf>
    <xf numFmtId="1" fontId="13" fillId="5" borderId="1" xfId="2" applyNumberFormat="1" applyFont="1" applyFill="1" applyBorder="1" applyAlignment="1">
      <alignment horizontal="center"/>
    </xf>
    <xf numFmtId="4" fontId="13" fillId="5" borderId="1" xfId="2" applyNumberFormat="1" applyFont="1" applyFill="1" applyBorder="1" applyAlignment="1">
      <alignment horizontal="center"/>
    </xf>
    <xf numFmtId="4" fontId="11" fillId="0" borderId="0" xfId="4" applyNumberFormat="1" applyFont="1" applyFill="1" applyBorder="1" applyAlignment="1">
      <alignment horizontal="right"/>
    </xf>
    <xf numFmtId="1" fontId="14" fillId="0" borderId="2" xfId="2" applyNumberFormat="1" applyFont="1" applyBorder="1" applyAlignment="1">
      <alignment horizontal="center" wrapText="1"/>
    </xf>
    <xf numFmtId="1" fontId="14" fillId="0" borderId="0" xfId="2" applyNumberFormat="1" applyFont="1" applyAlignment="1">
      <alignment wrapText="1"/>
    </xf>
    <xf numFmtId="1" fontId="13" fillId="5" borderId="3" xfId="2" applyNumberFormat="1" applyFont="1" applyFill="1" applyBorder="1" applyAlignment="1">
      <alignment horizontal="center"/>
    </xf>
    <xf numFmtId="1" fontId="14" fillId="0" borderId="0" xfId="2" applyNumberFormat="1" applyFont="1" applyAlignment="1">
      <alignment horizontal="center" wrapText="1"/>
    </xf>
    <xf numFmtId="1" fontId="15" fillId="0" borderId="0" xfId="2" applyNumberFormat="1" applyFont="1" applyAlignment="1">
      <alignment horizontal="center" wrapText="1"/>
    </xf>
    <xf numFmtId="1" fontId="15" fillId="0" borderId="0" xfId="2" applyNumberFormat="1" applyFont="1" applyAlignment="1">
      <alignment wrapText="1"/>
    </xf>
    <xf numFmtId="1" fontId="11" fillId="0" borderId="0" xfId="2" applyNumberFormat="1" applyFont="1" applyAlignment="1">
      <alignment horizontal="center"/>
    </xf>
  </cellXfs>
  <cellStyles count="5">
    <cellStyle name="Millares" xfId="1" builtinId="3"/>
    <cellStyle name="Millares 4" xfId="3" xr:uid="{76478A3C-9E66-4499-AE3A-8F8B75BBAD6F}"/>
    <cellStyle name="Millares_29 feb DESEMBOLSO2004" xfId="4" xr:uid="{0C53D40A-5F34-4EDB-A953-C09AEB8FDAF7}"/>
    <cellStyle name="Normal" xfId="0" builtinId="0"/>
    <cellStyle name="Normal 3" xfId="2" xr:uid="{4FA23D9F-A232-40C0-88D4-430F028185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287734</xdr:colOff>
      <xdr:row>4</xdr:row>
      <xdr:rowOff>218282</xdr:rowOff>
    </xdr:from>
    <xdr:to>
      <xdr:col>12</xdr:col>
      <xdr:colOff>524646</xdr:colOff>
      <xdr:row>6</xdr:row>
      <xdr:rowOff>103003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3EFE659-7D7F-4D00-A085-16162EDACEA3}"/>
            </a:ext>
          </a:extLst>
        </xdr:cNvPr>
        <xdr:cNvSpPr/>
      </xdr:nvSpPr>
      <xdr:spPr>
        <a:xfrm>
          <a:off x="12146359" y="1304132"/>
          <a:ext cx="3284912" cy="741971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SRS%20EL%20VALLE%20MODULO%20DE%20CONTABILIDAD%202023-%20VS2.1%20q.xlsx" TargetMode="External"/><Relationship Id="rId1" Type="http://schemas.openxmlformats.org/officeDocument/2006/relationships/externalLinkPath" Target="file:///D:\SRS%20EL%20VALLE%20MODULO%20DE%20CONTABILIDAD%202023-%20VS2.1%20q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Hoja1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(100-202867-9)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5">
          <cell r="B5" t="str">
            <v>DEL 1 AL 31 DE AGOSTO 2023</v>
          </cell>
        </row>
        <row r="7">
          <cell r="C7" t="str">
            <v xml:space="preserve">TRANSFERENCIA </v>
          </cell>
          <cell r="D7">
            <v>4524000000006</v>
          </cell>
          <cell r="E7">
            <v>45141</v>
          </cell>
          <cell r="F7">
            <v>12627130.01</v>
          </cell>
          <cell r="M7" t="str">
            <v>TRAMTO FIJO MES DE AGOSTO 2023</v>
          </cell>
        </row>
        <row r="8">
          <cell r="C8" t="str">
            <v>TESORERIA DE LA SEGURIDAD SOCIAL</v>
          </cell>
          <cell r="D8" t="str">
            <v>31550233914</v>
          </cell>
          <cell r="E8">
            <v>45141</v>
          </cell>
          <cell r="L8">
            <v>118407.95</v>
          </cell>
          <cell r="M8" t="str">
            <v>PAGO TESORERIA DE LA SEGURIDAD SOCIAL(EMPLEADOS DE NOMINA INTERNA) DEL SRSEV CORRESPONDIENTE AL MES DE JULIO 2023</v>
          </cell>
        </row>
        <row r="9">
          <cell r="C9" t="str">
            <v>FIRST MEDICAL DEPOT BY GUZMAN SRL</v>
          </cell>
          <cell r="D9" t="str">
            <v>31206790731</v>
          </cell>
          <cell r="E9">
            <v>45142</v>
          </cell>
          <cell r="L9">
            <v>678000</v>
          </cell>
          <cell r="M9" t="str">
            <v>PAGO  FACTURA NO. B1500000396 PAGO  DEL 50%  RESTANTE DE LA REPARACION Y MANTENIMIENTO RAYO X ESTACIONARIO DEL CENTRO DIAGNOSTICO DE LAS MATAS DE FARFAN.</v>
          </cell>
        </row>
        <row r="10">
          <cell r="C10" t="str">
            <v>DEILIS DE OLEO MONTERO</v>
          </cell>
          <cell r="E10">
            <v>45146</v>
          </cell>
          <cell r="L10">
            <v>22500</v>
          </cell>
          <cell r="M10" t="str">
            <v>PAGO POR SERVICIO PRESTADO COMO ANALISTA DE RELACIONES LABORALES EN EL SERVICIO REGIONAL DE SALUD EL VALLE  CORRESPONDIENTE AL MES DE JULIO 2023.</v>
          </cell>
        </row>
        <row r="11">
          <cell r="C11" t="str">
            <v>ADELIO BAUTISTA PANIAGUA</v>
          </cell>
          <cell r="D11" t="str">
            <v>31589388732</v>
          </cell>
          <cell r="E11">
            <v>45146</v>
          </cell>
          <cell r="L11">
            <v>111374.5</v>
          </cell>
          <cell r="M11" t="str">
            <v>PAGO FACTURA NO. B1500000477,COMPRA DE ALMUERZO Y REFRIGERIO PARA DIVERSAS ACTIVIDADES DEL SERVICIO REGIONAL DE SALUD DURANTE EL MES DE JUNIO 2023, VER ANEXO.</v>
          </cell>
        </row>
        <row r="12">
          <cell r="C12" t="str">
            <v>YOJALVER ALEJANDRO PEREZ</v>
          </cell>
          <cell r="D12" t="str">
            <v>31601805299</v>
          </cell>
          <cell r="E12">
            <v>45147</v>
          </cell>
          <cell r="L12">
            <v>6384.5</v>
          </cell>
          <cell r="M12" t="str">
            <v>PAGO FACTURAS NO. B1500000400,0374, CPIAS DE LLAVE PARA GUAGUA TACOMA GRIS PLACA: EL05512  E INSTALACION DE LLAVIN, EN PUERTAS DE OFICINA DEL SERVICIO RGIONAL , DE SALUD EL VALLE (CHEQUE 26689 REINTEGRADO EN JULIO)</v>
          </cell>
        </row>
        <row r="13">
          <cell r="C13" t="str">
            <v>ALTICE  DOMINICANA</v>
          </cell>
          <cell r="D13" t="str">
            <v>31603793501</v>
          </cell>
          <cell r="E13">
            <v>45147</v>
          </cell>
          <cell r="L13">
            <v>182737.85</v>
          </cell>
          <cell r="M13" t="str">
            <v>PAGO FACTURA NO. B1500052516. PAGO SERVICIO DE CORREO , INTERNET PARA LOS CPN DEL SERVICIO REGIONAL DE SALUD DURANTE EL MES DE JULIO 2023</v>
          </cell>
        </row>
        <row r="14">
          <cell r="C14" t="str">
            <v>ALTICE  DOMINICANA</v>
          </cell>
          <cell r="D14" t="str">
            <v>31603793501</v>
          </cell>
          <cell r="E14">
            <v>45147</v>
          </cell>
          <cell r="L14">
            <v>46062.96</v>
          </cell>
          <cell r="M14" t="str">
            <v>PAGO FACTURA NO. B1500052729 PAGO SERVICIO DE CORREO , INTERNET PARA LOS CPN DEL SERVICIO REGIONAL DE SALUD DURANTE EL MES DE JULIO 2024</v>
          </cell>
        </row>
        <row r="15">
          <cell r="C15" t="str">
            <v>BIO-NOVA</v>
          </cell>
          <cell r="D15" t="str">
            <v>316611479267</v>
          </cell>
          <cell r="E15">
            <v>45148</v>
          </cell>
          <cell r="L15">
            <v>575884.31999999995</v>
          </cell>
          <cell r="M15" t="str">
            <v>PAGO FACTURAS NO. B1500011804,B1500011816, Y B1500011851,COMPRA DE INSUMOS DE LABORATORIOS PARA USO EN LOS CENTROS DE DIAGNOSTICO AZUA, SAN JUAN Y LAS MATAS DE FARFAN.</v>
          </cell>
        </row>
        <row r="16">
          <cell r="C16" t="str">
            <v xml:space="preserve">PAPELIA ALEX </v>
          </cell>
          <cell r="D16" t="str">
            <v>31611588897</v>
          </cell>
          <cell r="E16">
            <v>45148</v>
          </cell>
          <cell r="L16">
            <v>120661.02</v>
          </cell>
          <cell r="M16" t="str">
            <v>PAGO FACTURA NO. B1500001642,ADQUISICION DE TONER  PARA LAS DIFERENTES AREAS DEL SRS EV , CPN CENTROS DE DIAGNOSTICOS Y GERENCIAS.</v>
          </cell>
        </row>
        <row r="17">
          <cell r="C17" t="str">
            <v>DAVID JEAN BAPTISTE</v>
          </cell>
          <cell r="D17" t="str">
            <v>27027</v>
          </cell>
          <cell r="E17">
            <v>45148</v>
          </cell>
          <cell r="L17">
            <v>2000</v>
          </cell>
          <cell r="M17" t="str">
            <v>PAGO PARA ESTUDIOS MEDICOS, A PACIENTE DEL PROGRAMA TB, VER ANEXO.</v>
          </cell>
        </row>
        <row r="18">
          <cell r="C18" t="str">
            <v>JUÑANO SERVICIO $ EVENTOS</v>
          </cell>
          <cell r="D18" t="str">
            <v>27028</v>
          </cell>
          <cell r="E18">
            <v>45149</v>
          </cell>
          <cell r="L18">
            <v>44717</v>
          </cell>
          <cell r="M18" t="str">
            <v>PAGO FACTURAS NO.B1500000297,B1500000290, COMPRA DE ALMUERZO PARA SOCIALIZACION DEL MANUAL DE PROCEDIMIENTODE DETECCION TEMPRANA DE CANCER Y CAPA. SOBRE METODOS ANTICONCEPTIVO DE LARGA DURACION.</v>
          </cell>
        </row>
        <row r="19">
          <cell r="C19" t="str">
            <v>NULO</v>
          </cell>
          <cell r="D19" t="str">
            <v>27029</v>
          </cell>
          <cell r="E19">
            <v>45149</v>
          </cell>
          <cell r="L19">
            <v>0</v>
          </cell>
          <cell r="M19" t="str">
            <v>NULO</v>
          </cell>
        </row>
        <row r="20">
          <cell r="C20" t="str">
            <v>COMPLEJO GALLERY</v>
          </cell>
          <cell r="D20" t="str">
            <v>27030</v>
          </cell>
          <cell r="E20">
            <v>45149</v>
          </cell>
          <cell r="L20">
            <v>64061.55</v>
          </cell>
          <cell r="M20" t="str">
            <v>PAGO FACTURAS NO.B1500001543, B1500001544, B1500001552, 1553,1545,1554,1555,1557, Y 1556 COMPRA  DE ALMUERZOS Y REFRIGERIO PARA DIVERSA ACTIVIDADES DEL SRS EL VALLE JULIO 2023</v>
          </cell>
        </row>
        <row r="21">
          <cell r="C21" t="str">
            <v>EMPRESA MILTIN</v>
          </cell>
          <cell r="D21" t="str">
            <v>31622895170</v>
          </cell>
          <cell r="E21">
            <v>45149</v>
          </cell>
          <cell r="L21">
            <v>86301.7</v>
          </cell>
          <cell r="M21" t="str">
            <v>PAGO FACTURA NO. B1500008061, COMPRA DE COMBUSTIBLE PARA USO EN LOS VEHICULOS DE LA GERENCIA DE AREA I AZUA Y GAS PARA USO EN LOS CPN DE LA GERENCIA DURANTE EL MES DE JULIO 2023.</v>
          </cell>
        </row>
        <row r="22">
          <cell r="C22" t="str">
            <v>AUTO REPUESTO PADILLA, S.R.L.</v>
          </cell>
          <cell r="D22" t="str">
            <v>31623043583</v>
          </cell>
          <cell r="E22">
            <v>45149</v>
          </cell>
          <cell r="L22">
            <v>32770</v>
          </cell>
          <cell r="M22" t="str">
            <v>PAGO FACTURA NO. B1500000206, COMPRA DE REPUESTO PARA MANTENIMIENTO DE GUAGUA TOYOTA TACOMA PLACA EL 05512 Y GUAGUA ISUSU BALNCA EL05514 DEL AREA DE TRANSPORTACION SRS EL VALLE.</v>
          </cell>
        </row>
        <row r="23">
          <cell r="C23" t="str">
            <v>AUTO REPUESTO ASODECO, EIRL</v>
          </cell>
          <cell r="D23" t="str">
            <v>31623073270</v>
          </cell>
          <cell r="E23">
            <v>45149</v>
          </cell>
          <cell r="L23">
            <v>65693.22</v>
          </cell>
          <cell r="M23" t="str">
            <v>PAGO FACTURANO. COMPRA DE ARTICULOS DE REPUESTOS PARA MANTENIMIENTO DE GUAGUA NISSAN PLACA EL05245, GUAGUA MITSUBISHI PLACA EL01274 Y MINIBUS GRIS PLACA EL05527 DEL AREA DE TRANSPORTACION. SRS EL VALLE.</v>
          </cell>
        </row>
        <row r="24">
          <cell r="C24" t="str">
            <v>JT INVESTDENT SRL</v>
          </cell>
          <cell r="D24" t="str">
            <v>31644511043</v>
          </cell>
          <cell r="E24">
            <v>45152</v>
          </cell>
          <cell r="L24">
            <v>44595</v>
          </cell>
          <cell r="M24" t="str">
            <v>PAGO FACTURA NO. B1500000045, COMPRA DE INSUMOS Y MATERIALES DE ODONTOLOGIA.</v>
          </cell>
        </row>
        <row r="25">
          <cell r="C25" t="str">
            <v>RALANSA, EIRL</v>
          </cell>
          <cell r="D25" t="str">
            <v>316445555090</v>
          </cell>
          <cell r="E25">
            <v>45152</v>
          </cell>
          <cell r="L25">
            <v>1532418.98</v>
          </cell>
          <cell r="M25" t="str">
            <v>PAGO FACTURA NO B1500001036,1035,1009, COMPRA DE INSUMOS DE LABORATORIOS PARA USO EN LOS CENTROS DIAGNOSTICOS AZUA SAN JUAN Y LAS MATAS, VER ANEXO.</v>
          </cell>
        </row>
        <row r="26">
          <cell r="C26" t="str">
            <v>IMPRENTA Y MULTISERVICIOS R V SRL</v>
          </cell>
          <cell r="D26" t="str">
            <v>31644804304</v>
          </cell>
          <cell r="E26">
            <v>45152</v>
          </cell>
          <cell r="L26">
            <v>1380368.45</v>
          </cell>
          <cell r="M26" t="str">
            <v>PAGO FACTURAS NO. B1500000485,549, Y 542, COMPRA DE MATERIALES GASTABLE DE PAPELERIA DE TRIMESTRE ABRIL-JULIO PARA USO CPN Y GERENCIA AZUA, SAN  Y ELIAS PIÑA.</v>
          </cell>
        </row>
        <row r="27">
          <cell r="C27" t="str">
            <v>NULO</v>
          </cell>
          <cell r="D27" t="str">
            <v>27031</v>
          </cell>
          <cell r="E27">
            <v>45152</v>
          </cell>
          <cell r="L27">
            <v>0</v>
          </cell>
          <cell r="M27" t="str">
            <v>NULO</v>
          </cell>
        </row>
        <row r="28">
          <cell r="C28" t="str">
            <v>RAMONA CABRAL FURCAL</v>
          </cell>
          <cell r="D28" t="str">
            <v>27032</v>
          </cell>
          <cell r="E28">
            <v>45152</v>
          </cell>
          <cell r="L28">
            <v>3200</v>
          </cell>
          <cell r="M28" t="str">
            <v>PAGO POR SERVICIO PRRESTADO COMO CONSERJE ALMACEN DE MEDICAMENTOS, DESDE EL 02-7/2023, VER ANEXO.</v>
          </cell>
        </row>
        <row r="29">
          <cell r="C29" t="str">
            <v>DANILO MESA RODRIGUEZ</v>
          </cell>
          <cell r="D29" t="str">
            <v>27033</v>
          </cell>
          <cell r="E29">
            <v>45152</v>
          </cell>
          <cell r="L29">
            <v>25284</v>
          </cell>
          <cell r="M29" t="str">
            <v>PAGO POR SERVIVIO PRESTADO COMO ELECTRICISTA AUTOMOTRIZ POR 30 DIAS PARA REPARAR VEHICULOS DEL SERVICIOS REGIONAL, VER ANEXO.</v>
          </cell>
        </row>
        <row r="30">
          <cell r="C30" t="str">
            <v>NULO</v>
          </cell>
          <cell r="D30" t="str">
            <v>27034</v>
          </cell>
          <cell r="E30">
            <v>45152</v>
          </cell>
          <cell r="L30">
            <v>0</v>
          </cell>
          <cell r="M30" t="str">
            <v>NULO</v>
          </cell>
        </row>
        <row r="31">
          <cell r="C31" t="str">
            <v>NULO</v>
          </cell>
          <cell r="D31" t="str">
            <v>27035</v>
          </cell>
          <cell r="E31">
            <v>45152</v>
          </cell>
          <cell r="L31">
            <v>0</v>
          </cell>
          <cell r="M31" t="str">
            <v>NULO</v>
          </cell>
        </row>
        <row r="32">
          <cell r="C32" t="str">
            <v>NULO</v>
          </cell>
          <cell r="D32" t="str">
            <v>27036</v>
          </cell>
          <cell r="E32">
            <v>45152</v>
          </cell>
          <cell r="L32">
            <v>0</v>
          </cell>
          <cell r="M32" t="str">
            <v>NULO</v>
          </cell>
        </row>
        <row r="33">
          <cell r="C33" t="str">
            <v>JUAN MONTERO</v>
          </cell>
          <cell r="D33" t="str">
            <v>27037</v>
          </cell>
          <cell r="E33">
            <v>45152</v>
          </cell>
          <cell r="L33">
            <v>14210</v>
          </cell>
          <cell r="M33" t="str">
            <v>PAGO SERVICIO PRESTADO COMO VIGILANTE CPN LOS NEGROS DEDSE EL 2/7/2023 HASTA EL 30/07/2023. VER ANEXO.</v>
          </cell>
        </row>
        <row r="34">
          <cell r="C34" t="str">
            <v xml:space="preserve">JOSE ENRIQUE VIOLA ALCANTARA </v>
          </cell>
          <cell r="D34" t="str">
            <v>27038</v>
          </cell>
          <cell r="E34">
            <v>45153</v>
          </cell>
          <cell r="L34">
            <v>9800</v>
          </cell>
          <cell r="M34" t="str">
            <v>PAGO POR SERVICIO  COMO AYUDANTE DE MANTENIMIENTO, PAGO POR UN MES DESDE  EL 2/7/203, HASTA EL 2//8/2023,POR LABORES DIVERSA DE HERRERIA EN LOS CPN DEL PRIMER NIVEL ASIGNADO VER ANEXO.</v>
          </cell>
        </row>
        <row r="35">
          <cell r="C35" t="str">
            <v>COMERCIAL BENZAN HERREA</v>
          </cell>
          <cell r="D35" t="str">
            <v>27039</v>
          </cell>
          <cell r="E35">
            <v>45153</v>
          </cell>
          <cell r="L35">
            <v>82067.240000000005</v>
          </cell>
          <cell r="M35" t="str">
            <v>PAGO FACTURAS B1500000763,878,Y 877, COMPRA DE MATERIALES GASTABLE DE COCINA PARA USO EN CENTROS DE DIAGNOSTICOS,ALMACEN REGIONAL VER ANEXO.</v>
          </cell>
        </row>
        <row r="36">
          <cell r="C36" t="str">
            <v>NULO</v>
          </cell>
          <cell r="D36" t="str">
            <v>27040</v>
          </cell>
          <cell r="E36">
            <v>45153</v>
          </cell>
          <cell r="L36">
            <v>0</v>
          </cell>
          <cell r="M36" t="str">
            <v>NULO</v>
          </cell>
        </row>
        <row r="37">
          <cell r="C37" t="str">
            <v>NULO</v>
          </cell>
          <cell r="D37" t="str">
            <v>27041</v>
          </cell>
          <cell r="E37">
            <v>45153</v>
          </cell>
          <cell r="L37">
            <v>0</v>
          </cell>
          <cell r="M37" t="str">
            <v>NULO</v>
          </cell>
        </row>
        <row r="38">
          <cell r="C38" t="str">
            <v xml:space="preserve">RUBEN DARIO URBI DE LOS SANTOS </v>
          </cell>
          <cell r="D38" t="str">
            <v>27042</v>
          </cell>
          <cell r="E38">
            <v>45153</v>
          </cell>
          <cell r="L38">
            <v>80832.36</v>
          </cell>
          <cell r="M38" t="str">
            <v>PAGO POR SERVICIO PRESTADO COMO MAESTRO CONSTRUCTOR PARA EL CPN BARRERA PARA REALIZAR TRABAJOS DE EXCABACION DE ZAPATA Y OTRAS ACTIVIDADES DE CONSTRUCCION. DESE 27/4/2023 HATA 27/5/2023 VER ANEXO.</v>
          </cell>
        </row>
        <row r="39">
          <cell r="C39" t="str">
            <v>JOSE FRANCISCO SOLIS  CABRAL.</v>
          </cell>
          <cell r="D39" t="str">
            <v>27043</v>
          </cell>
          <cell r="E39">
            <v>45153</v>
          </cell>
          <cell r="L39">
            <v>86799.58</v>
          </cell>
          <cell r="M39" t="str">
            <v>PAGO POR SERVICIOS PRESTADO COMO MAESTRO CONSTRUCTOR PARA EL SERVICIO REGIONAL PARA REALIZAR TRABAJOS DE EXCAVACION DE ZAPATA Y OTRAS ACTIVIDADES DE CONSTRUCCION DESDE 10/7/2023 HASTA 10/8/2023.</v>
          </cell>
        </row>
        <row r="40">
          <cell r="C40" t="str">
            <v>ISAIAS VARGAS BIDO</v>
          </cell>
          <cell r="D40" t="str">
            <v>27044</v>
          </cell>
          <cell r="E40">
            <v>45153</v>
          </cell>
          <cell r="L40">
            <v>120259.72</v>
          </cell>
          <cell r="M40" t="str">
            <v>PAGO POR SERVICIO PRESTADO COMO MAESTRO CONTRUCTOR PARA EL CPN EL GUAYABO, DEMOLICION DE TECHO, AREA PERIMETRAL, CORTE DE ARBOLES Y LIMPIEZA DE TECHO ANEXO.</v>
          </cell>
        </row>
        <row r="41">
          <cell r="C41" t="str">
            <v>NULO</v>
          </cell>
          <cell r="D41" t="str">
            <v>27045</v>
          </cell>
          <cell r="E41">
            <v>45153</v>
          </cell>
          <cell r="L41">
            <v>0</v>
          </cell>
          <cell r="M41" t="str">
            <v>NULO</v>
          </cell>
        </row>
        <row r="42">
          <cell r="C42" t="str">
            <v>ROBINSON NIN</v>
          </cell>
          <cell r="D42" t="str">
            <v>27046</v>
          </cell>
          <cell r="E42">
            <v>45153</v>
          </cell>
          <cell r="L42">
            <v>14700</v>
          </cell>
          <cell r="M42" t="str">
            <v>PAGO POR SERVICIO PRESTADO COMO MAESTRO DE PINTURA PARA EL CPN LOS COPEYES PARA REALIZAR TRABAJOS DE PINTURA Y REPARACION DE MOBILIARIOS DESDE 02/7/2023 HASTA EL 30/7/2023.</v>
          </cell>
        </row>
        <row r="43">
          <cell r="C43" t="str">
            <v>MARCOS COMAS ABREU</v>
          </cell>
          <cell r="D43" t="str">
            <v>27047</v>
          </cell>
          <cell r="E43">
            <v>45153</v>
          </cell>
          <cell r="L43">
            <v>39435.199999999997</v>
          </cell>
          <cell r="M43" t="str">
            <v>PAGO POR SERVICIO PRESTADO COMO TECTINCO ELECTRICISTA POR DOS MESES PARA TRABAJO DE REPARACION Y MANTENIMIENTO DE INVERSORES EN LOS CPN DE LA RED. DESDE0 2/6/2023 HASTA EL 30/7/2023</v>
          </cell>
        </row>
        <row r="44">
          <cell r="C44" t="str">
            <v>NULO</v>
          </cell>
          <cell r="D44" t="str">
            <v>27048</v>
          </cell>
          <cell r="E44">
            <v>45153</v>
          </cell>
          <cell r="L44">
            <v>0</v>
          </cell>
          <cell r="M44" t="str">
            <v>NULO</v>
          </cell>
        </row>
        <row r="45">
          <cell r="C45" t="str">
            <v>HECTOR LEONIDAS QUITERIOS RAMIREZ</v>
          </cell>
          <cell r="D45" t="str">
            <v>27049</v>
          </cell>
          <cell r="E45">
            <v>45153</v>
          </cell>
          <cell r="L45">
            <v>79772</v>
          </cell>
          <cell r="M45" t="str">
            <v>PAGO SERVICIO PRESTADO COMO TECNICO REFRIGERACIO POR TRES MESES PARA  TRABAJOS DE REPARACION Y MANTENIMIENTO AIRES ACONDICIONADOS LOS CPN Y CENTROS DIAGNOSTICOS DE LA RED . DESDE 02/5/2023 HASTA 30/8/2023.</v>
          </cell>
        </row>
        <row r="46">
          <cell r="C46" t="str">
            <v>FMARAL EIRL</v>
          </cell>
          <cell r="D46" t="str">
            <v>27050</v>
          </cell>
          <cell r="E46">
            <v>45153</v>
          </cell>
          <cell r="L46">
            <v>125627.07999999999</v>
          </cell>
          <cell r="M46" t="str">
            <v>PAGO FACTURAS NO. B1500013499,13638,13825,14284,14354, Y 14490, COMPRA DE MATERIALES FERRETERO PARA USO EN CPN MOGOLLON, GERENCIAS, CENTROS DIAGNOSTICO CPN VALLEJUELO VER ANEXO.</v>
          </cell>
        </row>
        <row r="47">
          <cell r="C47" t="str">
            <v>OFFITEK SRL</v>
          </cell>
          <cell r="D47" t="str">
            <v>31672621417</v>
          </cell>
          <cell r="E47">
            <v>45155</v>
          </cell>
          <cell r="L47">
            <v>411944.37</v>
          </cell>
          <cell r="M47" t="str">
            <v>PAGO FACTURAS NO.B1500005133,Y B1500005154, COMPRA DE IMPRESORA  PARA LOS CENTROS DE DIAGNOSTICOS Y GAP DE LA REGIONAL Y LAPTOP PARA EL AREA DE TECNOLOGIA Y SISTEMA DE INFORMACION. VER ANEXO.</v>
          </cell>
        </row>
        <row r="48">
          <cell r="C48" t="str">
            <v>HOSPIFAR CPORA</v>
          </cell>
          <cell r="D48" t="str">
            <v>31675134248</v>
          </cell>
          <cell r="E48">
            <v>45155</v>
          </cell>
          <cell r="L48">
            <v>15089.609999999999</v>
          </cell>
          <cell r="M48" t="str">
            <v>PAGO FACTURA , B1500006221, COMPRA DE INSUMOS Y MATERIALES DE ODONTOLOGIA.</v>
          </cell>
        </row>
        <row r="49">
          <cell r="C49" t="str">
            <v>PICHURROS SAN JUAN</v>
          </cell>
          <cell r="D49" t="str">
            <v>27051</v>
          </cell>
          <cell r="E49">
            <v>45156</v>
          </cell>
          <cell r="L49">
            <v>6495.9</v>
          </cell>
          <cell r="M49" t="str">
            <v>PAGO FACTURA NO. B1500000019, COMPRA DE ALMUERZO PARA USO EN ATIVIDAD CON EL PERSONAL DEL SERVICIO REGIONAL D SALUD EL VALLE EN JUNIO VER ANEXO.</v>
          </cell>
        </row>
        <row r="50">
          <cell r="C50" t="str">
            <v xml:space="preserve">VICTOR ANTNIO ANGOMAS </v>
          </cell>
          <cell r="D50" t="str">
            <v>27052</v>
          </cell>
          <cell r="E50">
            <v>45156</v>
          </cell>
          <cell r="L50">
            <v>9800</v>
          </cell>
          <cell r="M50" t="str">
            <v>PAGO POR SERVICIO PRESTADO COMO PINTOR DE LA OFICINA REGIONAL DESDE EL 16/07/2023 HASTA 12/8/2023, VER ANEXO.</v>
          </cell>
        </row>
        <row r="51">
          <cell r="C51" t="str">
            <v>ROBERTO MELENDEZ BAUTISTA</v>
          </cell>
          <cell r="D51" t="str">
            <v>27053</v>
          </cell>
          <cell r="E51">
            <v>45156</v>
          </cell>
          <cell r="L51">
            <v>43218</v>
          </cell>
          <cell r="M51" t="str">
            <v>PAGO SERVIVIO PRESTADO COMO MAESTRO CONSTRUCTOR DEL CPN MIRADOR NORTE DESDE EL 16/6/2023, HASTA EL 16/7/2023, VER ANEXO.</v>
          </cell>
        </row>
        <row r="52">
          <cell r="C52" t="str">
            <v xml:space="preserve">TRSNFERENCIA </v>
          </cell>
          <cell r="D52" t="str">
            <v>4524000013741</v>
          </cell>
          <cell r="E52">
            <v>45156</v>
          </cell>
          <cell r="F52">
            <v>35000</v>
          </cell>
          <cell r="L52">
            <v>0</v>
          </cell>
          <cell r="M52" t="str">
            <v>TRSNFERENCIA DE PAGO SISALRIL SBSIDIO MATERNIDAD</v>
          </cell>
        </row>
        <row r="53">
          <cell r="C53" t="str">
            <v>CINTHIA MARTINA MATEO HOLGUIN</v>
          </cell>
          <cell r="D53" t="str">
            <v>27054</v>
          </cell>
          <cell r="E53">
            <v>45159</v>
          </cell>
          <cell r="L53">
            <v>2507.46</v>
          </cell>
          <cell r="M53" t="str">
            <v>PAGO DEL 50% DE LA FACTURA ELECTRICA DE LOS MESES JUNIO ,JULIO Y AGOSTO , A UNA DE CRISTA REY, VER ANEXO.</v>
          </cell>
        </row>
        <row r="54">
          <cell r="C54" t="str">
            <v xml:space="preserve">COLECTOR DE IMPUESTOS INTERNO </v>
          </cell>
          <cell r="D54" t="str">
            <v>31712285277</v>
          </cell>
          <cell r="E54">
            <v>45159</v>
          </cell>
          <cell r="L54">
            <v>352295.91</v>
          </cell>
          <cell r="M54" t="str">
            <v>PAGO COLECTOR  DE IMPUESTOS INERTNOS CORREPONDIENTE A JUNIO 2023 DEL SRS EL VALLE</v>
          </cell>
        </row>
        <row r="55">
          <cell r="C55" t="str">
            <v xml:space="preserve">COLECTOR DE IMPUESTOS INTERNO </v>
          </cell>
          <cell r="D55" t="str">
            <v>31712306676</v>
          </cell>
          <cell r="E55">
            <v>45159</v>
          </cell>
          <cell r="L55">
            <v>199370.22</v>
          </cell>
          <cell r="M55" t="str">
            <v>PAGO COLECTOR  DE IMPUESTOS INERTNOS CORREPONDIENTE A JULIO 2023 DEL SRS EL VALLE</v>
          </cell>
        </row>
        <row r="56">
          <cell r="C56" t="str">
            <v>SOLVAMEN SRL</v>
          </cell>
          <cell r="D56" t="str">
            <v>31740209732</v>
          </cell>
          <cell r="E56">
            <v>45162</v>
          </cell>
          <cell r="L56">
            <v>1302976.44</v>
          </cell>
          <cell r="M56" t="str">
            <v>PAGO FACTURA NO. B1500000068, COMPRA DE UTENCILIO DE COCINA PARA USO EN LOS DIFERENTES CPN DEL SERVICIO REGIONAL DE SALUD EL VALLE.</v>
          </cell>
        </row>
        <row r="57">
          <cell r="C57" t="str">
            <v>ALEXANDRO ANTONIO MORON PEREZ.</v>
          </cell>
          <cell r="D57" t="str">
            <v>27055</v>
          </cell>
          <cell r="E57">
            <v>45163</v>
          </cell>
          <cell r="L57">
            <v>5000</v>
          </cell>
          <cell r="M57" t="str">
            <v>PAGO CORRESPONDIENTE AL MES DE AGOSTO 2023, A VIGILANTE CARRIZAL AZUA.</v>
          </cell>
        </row>
        <row r="58">
          <cell r="C58" t="str">
            <v>ALEXANDER VALDEZ</v>
          </cell>
          <cell r="D58" t="str">
            <v>27056</v>
          </cell>
          <cell r="E58">
            <v>45163</v>
          </cell>
          <cell r="L58">
            <v>10000</v>
          </cell>
          <cell r="M58" t="str">
            <v>PAGO CORRESPONDIENTE AL MES DE AGOSTO 2023, A VIGILANTE CPN ROSA LA PIEDRA ELIAS PIÑA.</v>
          </cell>
        </row>
        <row r="59">
          <cell r="C59" t="str">
            <v>CARLOS MANUEL RAMIREZ</v>
          </cell>
          <cell r="D59" t="str">
            <v>27057</v>
          </cell>
          <cell r="E59">
            <v>45163</v>
          </cell>
          <cell r="L59">
            <v>5000</v>
          </cell>
          <cell r="M59" t="str">
            <v>PAGO CORRESPONDIENTE AL MES DE AGOSTO 2023, A VIGILANTE TSBSRS ARRIBA  AZUA.</v>
          </cell>
        </row>
        <row r="60">
          <cell r="C60" t="str">
            <v>CONSUELO MORILLO</v>
          </cell>
          <cell r="D60" t="str">
            <v>27058</v>
          </cell>
          <cell r="E60">
            <v>45163</v>
          </cell>
          <cell r="L60">
            <v>5500</v>
          </cell>
          <cell r="M60" t="str">
            <v>PAGO CORRESPONDIENTE AL MES DE AGOSTO 2023, A PROMOTORA DE SALUD UNAP GUAYABAL     AZUA.</v>
          </cell>
        </row>
        <row r="61">
          <cell r="C61" t="str">
            <v>DOMINGO MENDEZ BELTRE</v>
          </cell>
          <cell r="D61" t="str">
            <v>27059</v>
          </cell>
          <cell r="E61">
            <v>45163</v>
          </cell>
          <cell r="L61">
            <v>10000</v>
          </cell>
          <cell r="M61" t="str">
            <v>PAGO CORRESPONDIENTE AL MES DE AGOSTO 2023, A VIGILANTE CPN  BARRERA AZUA.</v>
          </cell>
        </row>
        <row r="62">
          <cell r="C62" t="str">
            <v>ELVA SANTOS DELGADO</v>
          </cell>
          <cell r="D62" t="str">
            <v>27060</v>
          </cell>
          <cell r="E62">
            <v>45163</v>
          </cell>
          <cell r="L62">
            <v>5000</v>
          </cell>
          <cell r="M62" t="str">
            <v>PAGO CORRESPONDIENTE AL MES DE AGOSTO 2023, A CONSERJE CPN   LA CAÑITA  AZUA.</v>
          </cell>
        </row>
        <row r="63">
          <cell r="C63" t="str">
            <v>FAUSTO GONZALEZ</v>
          </cell>
          <cell r="D63" t="str">
            <v>27061</v>
          </cell>
          <cell r="E63">
            <v>45163</v>
          </cell>
          <cell r="L63">
            <v>8000</v>
          </cell>
          <cell r="M63" t="str">
            <v xml:space="preserve">PAGO CORRESPONDIENTE AL MES DE AGOSTO 2023, A VIGILANTE CPN  MIRADOR NORTE SAN JUAN. </v>
          </cell>
        </row>
        <row r="64">
          <cell r="C64" t="str">
            <v>NULO</v>
          </cell>
          <cell r="D64" t="str">
            <v>27062</v>
          </cell>
          <cell r="E64">
            <v>45163</v>
          </cell>
          <cell r="L64">
            <v>0</v>
          </cell>
          <cell r="M64" t="str">
            <v>NULO</v>
          </cell>
        </row>
        <row r="65">
          <cell r="C65" t="str">
            <v>JOSE ARODY ACOSTA VALDEZ</v>
          </cell>
          <cell r="D65" t="str">
            <v>27063</v>
          </cell>
          <cell r="E65">
            <v>45163</v>
          </cell>
          <cell r="L65">
            <v>7000</v>
          </cell>
          <cell r="M65" t="str">
            <v xml:space="preserve">PAGO CORRESPONDIENTE AL MES DE AGOSTO 2023, A VIGILANTE CPN  HIGUERITO SAN JUAN.  </v>
          </cell>
        </row>
        <row r="66">
          <cell r="C66" t="str">
            <v>JHOCELIN ARELIS SUERO</v>
          </cell>
          <cell r="D66" t="str">
            <v>27064</v>
          </cell>
          <cell r="E66">
            <v>45163</v>
          </cell>
          <cell r="L66">
            <v>5000</v>
          </cell>
          <cell r="M66" t="str">
            <v>PAGO CORRESPONDIENTE AL MES DE AGOSTO 2023, A  CONSERJE CPN  LAS LAGUNA AZUA.</v>
          </cell>
        </row>
        <row r="67">
          <cell r="C67" t="str">
            <v>JUAN JOSE PINALES</v>
          </cell>
          <cell r="D67" t="str">
            <v>27065</v>
          </cell>
          <cell r="E67">
            <v>45163</v>
          </cell>
          <cell r="L67">
            <v>5000</v>
          </cell>
          <cell r="M67" t="str">
            <v xml:space="preserve">PAGO CORRESPONDIENTE AL MES DE AGOSTO 2023, A VIGILANTE CPN  LAS CHARCAS AZUA.  </v>
          </cell>
        </row>
        <row r="68">
          <cell r="C68" t="str">
            <v>MARGARITA GONZALEZ</v>
          </cell>
          <cell r="D68" t="str">
            <v>27066</v>
          </cell>
          <cell r="E68">
            <v>45163</v>
          </cell>
          <cell r="L68">
            <v>5000</v>
          </cell>
          <cell r="M68" t="str">
            <v>PAGO CORRESPONDIENTE AL MES DE AGOSTO 2023, A  CONSERJE CPN MAGUELLAR  AZUA.</v>
          </cell>
        </row>
        <row r="69">
          <cell r="C69" t="str">
            <v>MARIANA MENDEZ</v>
          </cell>
          <cell r="D69" t="str">
            <v>27067</v>
          </cell>
          <cell r="E69">
            <v>45163</v>
          </cell>
          <cell r="L69">
            <v>5000</v>
          </cell>
          <cell r="M69" t="str">
            <v xml:space="preserve">PAGO CORRESPONDIENTE AL MES DE AGOSTO 2023, A  CONSERJE CPN PROYECTO 4 AZUA. </v>
          </cell>
        </row>
        <row r="70">
          <cell r="C70" t="str">
            <v>MANUEL VICTOR MENDEZ</v>
          </cell>
          <cell r="D70" t="str">
            <v>27068</v>
          </cell>
          <cell r="E70">
            <v>45163</v>
          </cell>
          <cell r="L70">
            <v>5000</v>
          </cell>
          <cell r="M70" t="str">
            <v xml:space="preserve">PAGO CORRESPONDIENTE AL MES DE AGOSTO 2023, A  CONSERJE CPN PROYECTO 4 AZUA. </v>
          </cell>
        </row>
        <row r="71">
          <cell r="C71" t="str">
            <v>MARIA CEDANO DIAZ</v>
          </cell>
          <cell r="D71" t="str">
            <v>27069</v>
          </cell>
          <cell r="E71">
            <v>45163</v>
          </cell>
          <cell r="L71">
            <v>5500</v>
          </cell>
          <cell r="M71" t="str">
            <v xml:space="preserve">PAGO CORRESPONDIENTE AL MES DE AGOSTO 2023, A   PROMOTORA DE SALUD UNAP GUAYABAL AZUA. </v>
          </cell>
        </row>
        <row r="72">
          <cell r="C72" t="str">
            <v xml:space="preserve">MARIA ALTAGRACIA VALENZUELA </v>
          </cell>
          <cell r="D72" t="str">
            <v>27070</v>
          </cell>
          <cell r="E72">
            <v>45163</v>
          </cell>
          <cell r="L72">
            <v>5000</v>
          </cell>
          <cell r="M72" t="str">
            <v xml:space="preserve">PAGO CORRESPONDIENTE AL MES DE AGOSTO 2023, A  CONSERJE UNAP GUAYABAL AZUA. </v>
          </cell>
        </row>
        <row r="73">
          <cell r="C73" t="str">
            <v>MARIA DEL CARMEN DE LEON</v>
          </cell>
          <cell r="D73" t="str">
            <v>27071</v>
          </cell>
          <cell r="E73">
            <v>45163</v>
          </cell>
          <cell r="L73">
            <v>5000</v>
          </cell>
          <cell r="M73" t="str">
            <v xml:space="preserve">PAGO CORRESPONDIENTE AL MES DE AGOSTO 2023, A  CONSERJE CPN LA NAVAJA  SAN JUAN. </v>
          </cell>
        </row>
        <row r="74">
          <cell r="C74" t="str">
            <v>MILAGORS PIMENTEL AQUINO</v>
          </cell>
          <cell r="D74" t="str">
            <v>27072</v>
          </cell>
          <cell r="E74">
            <v>45163</v>
          </cell>
          <cell r="L74">
            <v>10000</v>
          </cell>
          <cell r="M74" t="str">
            <v>PAGO CORRESPONDIENTE AL MES DE AGOSTO 2023, A CONSERJE OFICINA REGIONAL.</v>
          </cell>
        </row>
        <row r="75">
          <cell r="C75" t="str">
            <v>MERECEDES POCHE DE LEON</v>
          </cell>
          <cell r="D75" t="str">
            <v>27073</v>
          </cell>
          <cell r="E75">
            <v>45163</v>
          </cell>
          <cell r="L75">
            <v>5000</v>
          </cell>
          <cell r="M75" t="str">
            <v>PAGO CORRESPONDIENTE AL MES DE AGOSTO 2023, A  CONSERJE CPN CORBANO SUR  SAN JUAN.</v>
          </cell>
        </row>
        <row r="76">
          <cell r="C76" t="str">
            <v>NULO</v>
          </cell>
          <cell r="D76" t="str">
            <v>27074</v>
          </cell>
          <cell r="E76">
            <v>45163</v>
          </cell>
          <cell r="L76">
            <v>0</v>
          </cell>
          <cell r="M76" t="str">
            <v>NULO</v>
          </cell>
        </row>
        <row r="77">
          <cell r="C77" t="str">
            <v xml:space="preserve">ISIDRO ENRIQUE FIGUEREO </v>
          </cell>
          <cell r="D77" t="str">
            <v>27075</v>
          </cell>
          <cell r="E77">
            <v>45163</v>
          </cell>
          <cell r="L77">
            <v>5000</v>
          </cell>
          <cell r="M77" t="str">
            <v xml:space="preserve">PAGO CORRESPONDIENTE AL MES DE AGOSTO 2023, A VIGILANTE CPN TABARA ARRIBA  AZUA.  </v>
          </cell>
        </row>
        <row r="78">
          <cell r="C78" t="str">
            <v>RAFAEL DANILO RODRIGUEZ</v>
          </cell>
          <cell r="D78" t="str">
            <v>27076</v>
          </cell>
          <cell r="E78">
            <v>45163</v>
          </cell>
          <cell r="L78">
            <v>5000</v>
          </cell>
          <cell r="M78" t="str">
            <v xml:space="preserve">PAGO CORRESPONDIENTE AL MES DE AGOSTO 2023, A VIGILANTE CPN HATILLO  AZUA.  </v>
          </cell>
        </row>
        <row r="79">
          <cell r="C79" t="str">
            <v>RENE DELGADO</v>
          </cell>
          <cell r="D79" t="str">
            <v>27077</v>
          </cell>
          <cell r="E79">
            <v>45163</v>
          </cell>
          <cell r="L79">
            <v>5000</v>
          </cell>
          <cell r="M79" t="str">
            <v xml:space="preserve">PAGO CORRESPONDIENTE AL MES DE AGOSTO 2023, A VIGILANTE CPN LA CAÑITA  AZUA.  </v>
          </cell>
        </row>
        <row r="80">
          <cell r="C80" t="str">
            <v>ROMILIO LEBRON</v>
          </cell>
          <cell r="D80" t="str">
            <v>27078</v>
          </cell>
          <cell r="E80">
            <v>45163</v>
          </cell>
          <cell r="L80">
            <v>5000</v>
          </cell>
          <cell r="M80" t="str">
            <v xml:space="preserve">PAGO CORRESPONDIENTE AL MES DE AGOSTO 2023, A VIGILANTE CPN HATO NUEVO  AZUA.  </v>
          </cell>
        </row>
        <row r="81">
          <cell r="C81" t="str">
            <v>ROBERTO ROA JIMENEZ</v>
          </cell>
          <cell r="D81" t="str">
            <v>27079</v>
          </cell>
          <cell r="E81">
            <v>45163</v>
          </cell>
          <cell r="L81">
            <v>5000</v>
          </cell>
          <cell r="M81" t="str">
            <v xml:space="preserve">PAGO CORRESPONDIENTE AL MES DE AGOSTO 2023, A VIGILANTE CPN LA ESTANCIA SAN JUAN. </v>
          </cell>
        </row>
        <row r="82">
          <cell r="C82" t="str">
            <v>YUBVERES ENCARNACION</v>
          </cell>
          <cell r="D82" t="str">
            <v>27080</v>
          </cell>
          <cell r="E82">
            <v>45163</v>
          </cell>
          <cell r="L82">
            <v>5000</v>
          </cell>
          <cell r="M82" t="str">
            <v>PAGO CORRESPONDIENTE AL MES DE AGOSTO 2023, A  CONSERJE CPN SABANA LARGA ELIAS PIÑA.</v>
          </cell>
        </row>
        <row r="83">
          <cell r="C83" t="str">
            <v xml:space="preserve">ESTANILADO DURAN FAMILIA </v>
          </cell>
          <cell r="D83" t="str">
            <v>27081</v>
          </cell>
          <cell r="E83">
            <v>45163</v>
          </cell>
          <cell r="L83">
            <v>5563.04</v>
          </cell>
          <cell r="M83" t="str">
            <v>PAGO ALQUILER CORRESPONDIENTE AL MES DE AGOSTO 2023, A UNAP VILLA OCOA AZUA.</v>
          </cell>
        </row>
        <row r="84">
          <cell r="C84" t="str">
            <v>JUAN FRANCISCO LACHAPELLE ESPINAL</v>
          </cell>
          <cell r="D84" t="str">
            <v>27082</v>
          </cell>
          <cell r="E84">
            <v>45163</v>
          </cell>
          <cell r="L84">
            <v>45000</v>
          </cell>
          <cell r="M84" t="str">
            <v>PAGO ALQUILER CORRESPONDIENTE AL MES DE AGOSTO 2023, A GERENCIA DE AREA II SAN JUAN.</v>
          </cell>
        </row>
        <row r="85">
          <cell r="C85" t="str">
            <v>LIN DE JESUS PARRA MARTE</v>
          </cell>
          <cell r="D85" t="str">
            <v>27083</v>
          </cell>
          <cell r="E85">
            <v>45163</v>
          </cell>
          <cell r="L85">
            <v>11859.21</v>
          </cell>
          <cell r="M85" t="str">
            <v>PAGO ALQUILER CORRESPONDIENTE AL MES DE AGOSTO 2023, A UNAP SANTA ANA AZUA.</v>
          </cell>
        </row>
        <row r="86">
          <cell r="C86" t="str">
            <v>ANGEL BOLIVAR FILPO DIAZ</v>
          </cell>
          <cell r="D86" t="str">
            <v>27084</v>
          </cell>
          <cell r="E86">
            <v>45163</v>
          </cell>
          <cell r="L86">
            <v>7247.3</v>
          </cell>
          <cell r="M86" t="str">
            <v>PAGO ALQUILER CORRESPONDIENTE AL MES DE AGOSTO 2023, A UNAP EL HIGUERITO AZUA.</v>
          </cell>
        </row>
        <row r="87">
          <cell r="C87" t="str">
            <v>NULO</v>
          </cell>
          <cell r="D87" t="str">
            <v>27085</v>
          </cell>
          <cell r="E87">
            <v>45163</v>
          </cell>
          <cell r="L87">
            <v>0</v>
          </cell>
          <cell r="M87" t="str">
            <v>NULO</v>
          </cell>
        </row>
        <row r="88">
          <cell r="C88" t="str">
            <v xml:space="preserve">NOMINA ELECTRONICA </v>
          </cell>
          <cell r="E88">
            <v>45163</v>
          </cell>
          <cell r="L88">
            <v>1695107.9</v>
          </cell>
          <cell r="M88" t="str">
            <v>PAGO NOMINA ELECTRONICA  A EMPLEADOS CORRESPONDIENTE AL MES DE AGOSTO 2023</v>
          </cell>
        </row>
        <row r="89">
          <cell r="C89" t="str">
            <v>ALQUILER ELECTRONICO</v>
          </cell>
          <cell r="E89">
            <v>45163</v>
          </cell>
          <cell r="L89">
            <v>160854.98000000001</v>
          </cell>
          <cell r="M89" t="str">
            <v>PAGO ALQUILER ELECTRONICO EN LAS DIFERENTE UNIDADES DEL SRSEV</v>
          </cell>
        </row>
        <row r="90">
          <cell r="C90" t="str">
            <v>DEILIS DE OLEO MONTERO</v>
          </cell>
          <cell r="D90" t="str">
            <v>31754665007</v>
          </cell>
          <cell r="E90">
            <v>45163</v>
          </cell>
          <cell r="L90">
            <v>22500</v>
          </cell>
          <cell r="M90" t="str">
            <v>PAGO POR SERVICIO PRESTADO COMO ANALISTA DE RELACIONES LABORALES EN EL SERVICIO REGIONAL DE SALUD EL VALLE  CORRESPONDIENTE AL MES DE AGOSTO 2023.</v>
          </cell>
        </row>
        <row r="91">
          <cell r="C91" t="str">
            <v xml:space="preserve">TRANSFERENCIA </v>
          </cell>
          <cell r="D91" t="str">
            <v>4524000000103</v>
          </cell>
          <cell r="E91">
            <v>45163</v>
          </cell>
          <cell r="F91">
            <v>422047.8</v>
          </cell>
          <cell r="L91">
            <v>0</v>
          </cell>
          <cell r="M91" t="str">
            <v>TRANSFERENCIA POR FACTURACION DE LOS CENTROS DE DIAGNOSTICO DEL SRSEV.</v>
          </cell>
        </row>
        <row r="92">
          <cell r="C92" t="str">
            <v>COMERCIAL YAELYS, SRL</v>
          </cell>
          <cell r="D92" t="str">
            <v>317833172887</v>
          </cell>
          <cell r="E92">
            <v>45166</v>
          </cell>
          <cell r="L92">
            <v>247976.80000000002</v>
          </cell>
          <cell r="M92" t="str">
            <v>PAGO FACTURA NO. B1500000433, COMPRA DE INSUMOS DE MATERIALES DE LIMPIEZA PARA USO EN LOS CPN, CENTROS DAGNOSTICO Y OFICINA REGIONAL. VER ANEXO.</v>
          </cell>
        </row>
        <row r="93">
          <cell r="C93" t="str">
            <v>CANDY ROSARIO MARTE</v>
          </cell>
          <cell r="D93" t="str">
            <v>31783195554</v>
          </cell>
          <cell r="E93">
            <v>45166</v>
          </cell>
          <cell r="L93">
            <v>329400</v>
          </cell>
          <cell r="M93" t="str">
            <v>PAGO FACTURAS NO. B1500000219,B1500000218, PAGO DE UN AÑO DE LICENCIA DEL SISTEMA ADMINISTRATIVO DE GENTION FINANCIERA (SARS) DEL SER EL VALLE, Y SISTEMA DE MANEJO DE INFORMACION DE LABORATORIOS (LABLUX) EN LOS CENTROS DEL SRS EL VALLE.</v>
          </cell>
        </row>
        <row r="94">
          <cell r="C94" t="str">
            <v>HY H SOLUCIONES SRL</v>
          </cell>
          <cell r="D94" t="str">
            <v>31783676479</v>
          </cell>
          <cell r="E94">
            <v>45166</v>
          </cell>
          <cell r="L94">
            <v>6535.3899999999994</v>
          </cell>
          <cell r="M94" t="str">
            <v>PAGO FACTURA NO. B1500000438, COMPRA DE LICENCIA POWER BI PRO, PARA USO EN EL DEPARTAMENTO DE SISTEMA DE INFORMACION DRL SRS EL VALLE.</v>
          </cell>
        </row>
        <row r="95">
          <cell r="C95" t="str">
            <v>ZELMA ALTAGRACIA MATEO LUCIANO</v>
          </cell>
          <cell r="D95" t="str">
            <v>27086</v>
          </cell>
          <cell r="E95">
            <v>45167</v>
          </cell>
          <cell r="L95">
            <v>9450</v>
          </cell>
          <cell r="M95" t="str">
            <v>PAGO POR SERVICIO PRESTADO COMO MEDICO PATOLOGA DEL CENTRO DIAGNOSTICO DESDE EL 19/05/2023 VER ANEXO.</v>
          </cell>
        </row>
        <row r="96">
          <cell r="C96" t="str">
            <v>NULO</v>
          </cell>
          <cell r="D96" t="str">
            <v>27087</v>
          </cell>
          <cell r="E96">
            <v>45167</v>
          </cell>
          <cell r="L96">
            <v>0</v>
          </cell>
          <cell r="M96" t="str">
            <v>NULO</v>
          </cell>
        </row>
        <row r="97">
          <cell r="C97" t="str">
            <v>NULO</v>
          </cell>
          <cell r="D97" t="str">
            <v>27088</v>
          </cell>
          <cell r="E97">
            <v>45167</v>
          </cell>
          <cell r="L97">
            <v>0</v>
          </cell>
          <cell r="M97" t="str">
            <v>NULO</v>
          </cell>
        </row>
        <row r="98">
          <cell r="C98" t="str">
            <v xml:space="preserve">ROSSANNA MICHEEL ENCARNACION </v>
          </cell>
          <cell r="D98" t="str">
            <v>27089</v>
          </cell>
          <cell r="E98">
            <v>45167</v>
          </cell>
          <cell r="L98">
            <v>2000</v>
          </cell>
          <cell r="M98" t="str">
            <v>PAGO TRANSPORTE A PACIENTE DEL PROGRAMA TB PARA QUE PUEDA ASISTIR A CITA MEDICA ALLA EN SANTO DOMINGO, VER ANEXO.</v>
          </cell>
        </row>
        <row r="99">
          <cell r="C99" t="str">
            <v>AUTO REPUESTOS PADILLA, S.R.L.</v>
          </cell>
          <cell r="D99" t="str">
            <v>31816783983</v>
          </cell>
          <cell r="E99">
            <v>45169</v>
          </cell>
          <cell r="L99">
            <v>15255</v>
          </cell>
          <cell r="M99" t="str">
            <v>PAGO FACTURAS NO. B1500000211, Y B1500000212, COMPRA DE REPUESTOS PARA GUAGUA NISSAN FRONTIER PLACAEL05231, Y GUAGUA MITSUBISHI AZUL PLACA EX01274.</v>
          </cell>
        </row>
        <row r="100">
          <cell r="C100" t="str">
            <v>TESORERIA DE LA SEGURIDAD SOCIAL</v>
          </cell>
          <cell r="D100" t="str">
            <v>318168299.51</v>
          </cell>
          <cell r="E100">
            <v>45169</v>
          </cell>
          <cell r="L100">
            <v>120654.38</v>
          </cell>
          <cell r="M100" t="str">
            <v>PAGO TESORERIA DE LA SEGURIDAD SOCIAL(EMPLEADOS DE NOMINA INTERNA) DEL SRSEV CORRESPONDIENTE AL MES DE AGOSTO 2023</v>
          </cell>
        </row>
        <row r="101">
          <cell r="C101" t="str">
            <v>ODONTOMORILLO SUPLIDENT, SRL</v>
          </cell>
          <cell r="D101" t="str">
            <v>27090</v>
          </cell>
          <cell r="E101">
            <v>45169</v>
          </cell>
          <cell r="L101">
            <v>8315.08</v>
          </cell>
          <cell r="M101" t="str">
            <v>PAGO FACTURAS NO. B1500000051, COMPRA DE INSUMOS DE PDONTOLOGIA, PARA OPERATIVO MEDICO(PROTESIS COMPLETA Y PARCIALES), EN LOS CPN Y CENTROS DE DIAGNOSTICO DEL SRS EL VALLE.</v>
          </cell>
        </row>
        <row r="102">
          <cell r="C102" t="str">
            <v>JUÑANO SERVICIO $ EVENTOS</v>
          </cell>
          <cell r="D102" t="str">
            <v>27091</v>
          </cell>
          <cell r="E102">
            <v>45169</v>
          </cell>
          <cell r="L102">
            <v>22266</v>
          </cell>
          <cell r="M102" t="str">
            <v>PAGO FACTURAS NO. B150000296,0236, COMPRA DE REFRIGERIO TALLER DE ACTUALIZACION AL PERSONAL DE SALUD SOBRE MANEJO DE ENFERMEDADES TRASMITIDA POR VECTORE, REUNION CON EL PERSONAL DE ODONTOLOGIA DE LOS CPN,CD Y HOP TAIWAN AZUA.</v>
          </cell>
        </row>
        <row r="103">
          <cell r="C103" t="str">
            <v>JULIO MATEO CABRAL</v>
          </cell>
          <cell r="D103" t="str">
            <v>27092</v>
          </cell>
          <cell r="E103">
            <v>45169</v>
          </cell>
          <cell r="L103">
            <v>34800</v>
          </cell>
          <cell r="M103" t="str">
            <v>PAGO FACTURA NO. B1500000029, FUMIGSCION A DIFERENTE UNAP , CORBANO SUR I, CORBANO SUR, HIGUERITO, LOS TRANSFORMADORES, CRISTO REY, QUIJA QUIETA, SABANETA, PEDRO SANTA , EL JOVITO Y VILLA OCOA.</v>
          </cell>
        </row>
        <row r="104">
          <cell r="C104" t="str">
            <v>REINTEGRO DE CHEQUE</v>
          </cell>
          <cell r="E104">
            <v>45169</v>
          </cell>
          <cell r="F104">
            <v>5000</v>
          </cell>
          <cell r="L104">
            <v>0</v>
          </cell>
          <cell r="M104" t="str">
            <v>CHEQUE NO.26917 REINTEGRADO NULO</v>
          </cell>
        </row>
        <row r="105">
          <cell r="C105" t="str">
            <v>REINTEGRO DE CHEQUE</v>
          </cell>
          <cell r="E105">
            <v>45169</v>
          </cell>
          <cell r="F105">
            <v>52925.15</v>
          </cell>
          <cell r="L105">
            <v>0</v>
          </cell>
          <cell r="M105" t="str">
            <v>CHEQUE NO.26907 REINTEGRADO NULO</v>
          </cell>
        </row>
        <row r="106">
          <cell r="C106" t="str">
            <v>REINTEGRO DE CHEQUE</v>
          </cell>
          <cell r="E106">
            <v>45169</v>
          </cell>
          <cell r="F106">
            <v>52925.15</v>
          </cell>
          <cell r="L106">
            <v>0</v>
          </cell>
          <cell r="M106" t="str">
            <v>CHEQUE NO.26908 REINTEGRADO NULO</v>
          </cell>
        </row>
        <row r="107">
          <cell r="C107" t="str">
            <v>REINTEGRO DE CHEQUE</v>
          </cell>
          <cell r="E107">
            <v>45169</v>
          </cell>
          <cell r="F107">
            <v>40298</v>
          </cell>
          <cell r="L107">
            <v>0</v>
          </cell>
          <cell r="M107" t="str">
            <v>CHEQUE NO.26912 REINTEGRADO NULO</v>
          </cell>
        </row>
        <row r="108">
          <cell r="C108" t="str">
            <v>REINTEGRO DE CHEQUE</v>
          </cell>
          <cell r="E108">
            <v>45169</v>
          </cell>
          <cell r="F108">
            <v>40298</v>
          </cell>
          <cell r="L108">
            <v>0</v>
          </cell>
          <cell r="M108" t="str">
            <v>CHEQUE NO.26913 REINTEGRADO NULO</v>
          </cell>
        </row>
        <row r="109">
          <cell r="C109" t="str">
            <v>REINTEGRO DE CHEQUE</v>
          </cell>
          <cell r="E109">
            <v>45169</v>
          </cell>
          <cell r="F109">
            <v>5000</v>
          </cell>
          <cell r="L109">
            <v>0</v>
          </cell>
          <cell r="M109" t="str">
            <v>CHEQUE NO.26586 REINTEGRADO NULO</v>
          </cell>
        </row>
        <row r="110">
          <cell r="C110" t="str">
            <v>REINTEGRO DE CHEQUE</v>
          </cell>
          <cell r="E110">
            <v>45169</v>
          </cell>
          <cell r="L110">
            <v>0</v>
          </cell>
          <cell r="M110" t="str">
            <v>CHEQUE NO.26588 REINTEGRADO NULO</v>
          </cell>
        </row>
        <row r="111">
          <cell r="C111" t="str">
            <v>CORRECION DE CHEQUE</v>
          </cell>
          <cell r="E111">
            <v>45169</v>
          </cell>
          <cell r="L111">
            <v>0.8</v>
          </cell>
          <cell r="M111" t="str">
            <v>CORRECION DE CHEQUE NO.26983, POR VALOR DE 5,152.00, SIENDO SU VALOR REAL 5,152.80DIFERENCIA .80 CENTVO</v>
          </cell>
        </row>
        <row r="112">
          <cell r="C112" t="str">
            <v>CARGO BANCARIO</v>
          </cell>
          <cell r="E112">
            <v>45169</v>
          </cell>
          <cell r="L112">
            <v>16484.18</v>
          </cell>
          <cell r="M112" t="str">
            <v>COMISION BANCARIA CORRESPONDIENTE AGODTO 2023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32">
          <cell r="F132">
            <v>31590564.900000006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07BA0-50B6-4503-974F-E434D3789DC8}">
  <dimension ref="A1:H118"/>
  <sheetViews>
    <sheetView tabSelected="1" workbookViewId="0">
      <selection activeCell="D9" sqref="D9"/>
    </sheetView>
  </sheetViews>
  <sheetFormatPr baseColWidth="10" defaultColWidth="11.42578125" defaultRowHeight="11.25" x14ac:dyDescent="0.2"/>
  <cols>
    <col min="1" max="1" width="0.28515625" style="21" customWidth="1"/>
    <col min="2" max="2" width="17" style="27" customWidth="1"/>
    <col min="3" max="3" width="21.5703125" style="27" customWidth="1"/>
    <col min="4" max="4" width="35.85546875" style="28" customWidth="1"/>
    <col min="5" max="5" width="42.140625" style="38" customWidth="1"/>
    <col min="6" max="6" width="22" style="38" customWidth="1"/>
    <col min="7" max="7" width="21.7109375" style="31" customWidth="1"/>
    <col min="8" max="8" width="21.85546875" style="31" customWidth="1"/>
    <col min="9" max="16384" width="11.42578125" style="27"/>
  </cols>
  <sheetData>
    <row r="1" spans="1:8" s="3" customFormat="1" ht="22.5" x14ac:dyDescent="0.3">
      <c r="A1" s="1"/>
      <c r="B1" s="2" t="s">
        <v>0</v>
      </c>
      <c r="C1" s="2"/>
      <c r="D1" s="2"/>
      <c r="E1" s="2"/>
      <c r="F1" s="2"/>
      <c r="G1" s="2"/>
      <c r="H1" s="2"/>
    </row>
    <row r="2" spans="1:8" s="3" customFormat="1" ht="22.5" x14ac:dyDescent="0.3">
      <c r="A2" s="1"/>
      <c r="B2" s="2" t="str">
        <f>[1]PORTADA!A11</f>
        <v>SERVICIO REGIONAL  DE SALUD VI EL VALLE</v>
      </c>
      <c r="C2" s="2"/>
      <c r="D2" s="2"/>
      <c r="E2" s="2"/>
      <c r="F2" s="2"/>
      <c r="G2" s="2"/>
      <c r="H2" s="2"/>
    </row>
    <row r="3" spans="1:8" s="3" customFormat="1" ht="20.25" x14ac:dyDescent="0.35">
      <c r="A3" s="4" t="s">
        <v>1</v>
      </c>
      <c r="B3" s="4"/>
      <c r="C3" s="4"/>
      <c r="D3" s="4"/>
      <c r="E3" s="4"/>
      <c r="F3" s="4"/>
      <c r="G3" s="4"/>
      <c r="H3" s="4"/>
    </row>
    <row r="4" spans="1:8" s="3" customFormat="1" ht="20.25" x14ac:dyDescent="0.35">
      <c r="A4" s="5"/>
      <c r="B4" s="6" t="str">
        <f>[1]PORTADA!A14</f>
        <v>BANCO DE RESERVAS CUENTA VENTA DE SERVICIOS (100-202867-9)</v>
      </c>
      <c r="C4" s="6"/>
      <c r="D4" s="6"/>
      <c r="E4" s="6"/>
      <c r="F4" s="6"/>
      <c r="G4" s="6"/>
      <c r="H4" s="6"/>
    </row>
    <row r="5" spans="1:8" s="3" customFormat="1" ht="20.25" x14ac:dyDescent="0.35">
      <c r="A5" s="1"/>
      <c r="B5" s="4" t="str">
        <f>'[1]CHEQUE-TRANSF AGOSTO'!B5:O5</f>
        <v>DEL 1 AL 31 DE AGOSTO 2023</v>
      </c>
      <c r="C5" s="4"/>
      <c r="D5" s="4"/>
      <c r="E5" s="4"/>
      <c r="F5" s="4"/>
      <c r="G5" s="4"/>
      <c r="H5" s="4"/>
    </row>
    <row r="6" spans="1:8" s="11" customFormat="1" ht="47.25" x14ac:dyDescent="0.25">
      <c r="A6" s="7"/>
      <c r="B6" s="8" t="s">
        <v>2</v>
      </c>
      <c r="C6" s="8" t="s">
        <v>3</v>
      </c>
      <c r="D6" s="8" t="s">
        <v>4</v>
      </c>
      <c r="E6" s="8" t="s">
        <v>5</v>
      </c>
      <c r="F6" s="9" t="s">
        <v>6</v>
      </c>
      <c r="G6" s="10" t="s">
        <v>7</v>
      </c>
      <c r="H6" s="9" t="s">
        <v>8</v>
      </c>
    </row>
    <row r="7" spans="1:8" s="11" customFormat="1" ht="15" x14ac:dyDescent="0.2">
      <c r="A7" s="12"/>
      <c r="B7" s="13"/>
      <c r="C7" s="14"/>
      <c r="D7" s="15" t="s">
        <v>9</v>
      </c>
      <c r="E7" s="14" t="s">
        <v>10</v>
      </c>
      <c r="F7" s="16"/>
      <c r="G7" s="17"/>
      <c r="H7" s="18">
        <f>+'[1](VS)LIBRO BANCO JULIO'!F132</f>
        <v>31590564.900000006</v>
      </c>
    </row>
    <row r="8" spans="1:8" s="11" customFormat="1" ht="15" x14ac:dyDescent="0.2">
      <c r="A8" s="12"/>
      <c r="B8" s="13">
        <f>+'[1]CHEQUE-TRANSF AGOSTO'!E7</f>
        <v>45141</v>
      </c>
      <c r="C8" s="14">
        <f>+'[1]CHEQUE-TRANSF AGOSTO'!D7</f>
        <v>4524000000006</v>
      </c>
      <c r="D8" s="15" t="str">
        <f>'[1]CHEQUE-TRANSF AGOSTO'!C7</f>
        <v xml:space="preserve">TRANSFERENCIA </v>
      </c>
      <c r="E8" s="14" t="str">
        <f>'[1]CHEQUE-TRANSF AGOSTO'!M7</f>
        <v>TRAMTO FIJO MES DE AGOSTO 2023</v>
      </c>
      <c r="F8" s="16">
        <f>'[1]CHEQUE-TRANSF AGOSTO'!F7</f>
        <v>12627130.01</v>
      </c>
      <c r="G8" s="17"/>
      <c r="H8" s="18">
        <f>+H7+F8-G8</f>
        <v>44217694.910000004</v>
      </c>
    </row>
    <row r="9" spans="1:8" s="11" customFormat="1" ht="75" x14ac:dyDescent="0.2">
      <c r="A9" s="12"/>
      <c r="B9" s="13">
        <f>+'[1]CHEQUE-TRANSF AGOSTO'!E8</f>
        <v>45141</v>
      </c>
      <c r="C9" s="14" t="str">
        <f>+'[1]CHEQUE-TRANSF AGOSTO'!D8</f>
        <v>31550233914</v>
      </c>
      <c r="D9" s="15" t="str">
        <f>'[1]CHEQUE-TRANSF AGOSTO'!C8</f>
        <v>TESORERIA DE LA SEGURIDAD SOCIAL</v>
      </c>
      <c r="E9" s="14" t="str">
        <f>'[1]CHEQUE-TRANSF AGOSTO'!M8</f>
        <v>PAGO TESORERIA DE LA SEGURIDAD SOCIAL(EMPLEADOS DE NOMINA INTERNA) DEL SRSEV CORRESPONDIENTE AL MES DE JULIO 2023</v>
      </c>
      <c r="F9" s="16">
        <f>'[1]CHEQUE-TRANSF AGOSTO'!F8</f>
        <v>0</v>
      </c>
      <c r="G9" s="17">
        <f>+'[1]CHEQUE-TRANSF AGOSTO'!L8</f>
        <v>118407.95</v>
      </c>
      <c r="H9" s="18">
        <f t="shared" ref="H9:H72" si="0">+H8+F9-G9</f>
        <v>44099286.960000001</v>
      </c>
    </row>
    <row r="10" spans="1:8" s="11" customFormat="1" ht="90" x14ac:dyDescent="0.2">
      <c r="A10" s="12"/>
      <c r="B10" s="13">
        <f>+'[1]CHEQUE-TRANSF AGOSTO'!E9</f>
        <v>45142</v>
      </c>
      <c r="C10" s="14" t="str">
        <f>+'[1]CHEQUE-TRANSF AGOSTO'!D9</f>
        <v>31206790731</v>
      </c>
      <c r="D10" s="15" t="str">
        <f>'[1]CHEQUE-TRANSF AGOSTO'!C9</f>
        <v>FIRST MEDICAL DEPOT BY GUZMAN SRL</v>
      </c>
      <c r="E10" s="14" t="str">
        <f>'[1]CHEQUE-TRANSF AGOSTO'!M9</f>
        <v>PAGO  FACTURA NO. B1500000396 PAGO  DEL 50%  RESTANTE DE LA REPARACION Y MANTENIMIENTO RAYO X ESTACIONARIO DEL CENTRO DIAGNOSTICO DE LAS MATAS DE FARFAN.</v>
      </c>
      <c r="F10" s="16">
        <f>'[1]CHEQUE-TRANSF AGOSTO'!F9</f>
        <v>0</v>
      </c>
      <c r="G10" s="17">
        <f>+'[1]CHEQUE-TRANSF AGOSTO'!L9</f>
        <v>678000</v>
      </c>
      <c r="H10" s="18">
        <f t="shared" si="0"/>
        <v>43421286.960000001</v>
      </c>
    </row>
    <row r="11" spans="1:8" s="11" customFormat="1" ht="90" x14ac:dyDescent="0.2">
      <c r="A11" s="12"/>
      <c r="B11" s="13">
        <f>+'[1]CHEQUE-TRANSF AGOSTO'!E10</f>
        <v>45146</v>
      </c>
      <c r="C11" s="14">
        <f>+'[1]CHEQUE-TRANSF AGOSTO'!D10</f>
        <v>0</v>
      </c>
      <c r="D11" s="15" t="str">
        <f>'[1]CHEQUE-TRANSF AGOSTO'!C10</f>
        <v>DEILIS DE OLEO MONTERO</v>
      </c>
      <c r="E11" s="14" t="str">
        <f>'[1]CHEQUE-TRANSF AGOSTO'!M10</f>
        <v>PAGO POR SERVICIO PRESTADO COMO ANALISTA DE RELACIONES LABORALES EN EL SERVICIO REGIONAL DE SALUD EL VALLE  CORRESPONDIENTE AL MES DE JULIO 2023.</v>
      </c>
      <c r="F11" s="16">
        <f>'[1]CHEQUE-TRANSF AGOSTO'!F10</f>
        <v>0</v>
      </c>
      <c r="G11" s="17">
        <f>+'[1]CHEQUE-TRANSF AGOSTO'!L10</f>
        <v>22500</v>
      </c>
      <c r="H11" s="18">
        <f t="shared" si="0"/>
        <v>43398786.960000001</v>
      </c>
    </row>
    <row r="12" spans="1:8" s="11" customFormat="1" ht="105" x14ac:dyDescent="0.2">
      <c r="A12" s="12"/>
      <c r="B12" s="13">
        <f>+'[1]CHEQUE-TRANSF AGOSTO'!E11</f>
        <v>45146</v>
      </c>
      <c r="C12" s="14" t="str">
        <f>+'[1]CHEQUE-TRANSF AGOSTO'!D11</f>
        <v>31589388732</v>
      </c>
      <c r="D12" s="15" t="str">
        <f>'[1]CHEQUE-TRANSF AGOSTO'!C11</f>
        <v>ADELIO BAUTISTA PANIAGUA</v>
      </c>
      <c r="E12" s="14" t="str">
        <f>'[1]CHEQUE-TRANSF AGOSTO'!M11</f>
        <v>PAGO FACTURA NO. B1500000477,COMPRA DE ALMUERZO Y REFRIGERIO PARA DIVERSAS ACTIVIDADES DEL SERVICIO REGIONAL DE SALUD DURANTE EL MES DE JUNIO 2023, VER ANEXO.</v>
      </c>
      <c r="F12" s="16">
        <f>'[1]CHEQUE-TRANSF AGOSTO'!F11</f>
        <v>0</v>
      </c>
      <c r="G12" s="17">
        <f>+'[1]CHEQUE-TRANSF AGOSTO'!L11</f>
        <v>111374.5</v>
      </c>
      <c r="H12" s="18">
        <f t="shared" si="0"/>
        <v>43287412.460000001</v>
      </c>
    </row>
    <row r="13" spans="1:8" s="11" customFormat="1" ht="120" x14ac:dyDescent="0.2">
      <c r="A13" s="12"/>
      <c r="B13" s="13">
        <f>+'[1]CHEQUE-TRANSF AGOSTO'!E12</f>
        <v>45147</v>
      </c>
      <c r="C13" s="14" t="str">
        <f>+'[1]CHEQUE-TRANSF AGOSTO'!D12</f>
        <v>31601805299</v>
      </c>
      <c r="D13" s="15" t="str">
        <f>'[1]CHEQUE-TRANSF AGOSTO'!C12</f>
        <v>YOJALVER ALEJANDRO PEREZ</v>
      </c>
      <c r="E13" s="14" t="str">
        <f>'[1]CHEQUE-TRANSF AGOSTO'!M12</f>
        <v>PAGO FACTURAS NO. B1500000400,0374, CPIAS DE LLAVE PARA GUAGUA TACOMA GRIS PLACA: EL05512  E INSTALACION DE LLAVIN, EN PUERTAS DE OFICINA DEL SERVICIO RGIONAL , DE SALUD EL VALLE (CHEQUE 26689 REINTEGRADO EN JULIO)</v>
      </c>
      <c r="F13" s="16">
        <f>'[1]CHEQUE-TRANSF AGOSTO'!F12</f>
        <v>0</v>
      </c>
      <c r="G13" s="17">
        <f>+'[1]CHEQUE-TRANSF AGOSTO'!L12</f>
        <v>6384.5</v>
      </c>
      <c r="H13" s="18">
        <f t="shared" si="0"/>
        <v>43281027.960000001</v>
      </c>
    </row>
    <row r="14" spans="1:8" s="11" customFormat="1" ht="75" x14ac:dyDescent="0.2">
      <c r="A14" s="12"/>
      <c r="B14" s="13">
        <f>+'[1]CHEQUE-TRANSF AGOSTO'!E13</f>
        <v>45147</v>
      </c>
      <c r="C14" s="14" t="str">
        <f>+'[1]CHEQUE-TRANSF AGOSTO'!D13</f>
        <v>31603793501</v>
      </c>
      <c r="D14" s="15" t="str">
        <f>'[1]CHEQUE-TRANSF AGOSTO'!C13</f>
        <v>ALTICE  DOMINICANA</v>
      </c>
      <c r="E14" s="14" t="str">
        <f>'[1]CHEQUE-TRANSF AGOSTO'!M13</f>
        <v>PAGO FACTURA NO. B1500052516. PAGO SERVICIO DE CORREO , INTERNET PARA LOS CPN DEL SERVICIO REGIONAL DE SALUD DURANTE EL MES DE JULIO 2023</v>
      </c>
      <c r="F14" s="16">
        <f>'[1]CHEQUE-TRANSF AGOSTO'!F13</f>
        <v>0</v>
      </c>
      <c r="G14" s="17">
        <f>+'[1]CHEQUE-TRANSF AGOSTO'!L13</f>
        <v>182737.85</v>
      </c>
      <c r="H14" s="18">
        <f t="shared" si="0"/>
        <v>43098290.109999999</v>
      </c>
    </row>
    <row r="15" spans="1:8" s="11" customFormat="1" ht="75" x14ac:dyDescent="0.2">
      <c r="A15" s="12"/>
      <c r="B15" s="13">
        <f>+'[1]CHEQUE-TRANSF AGOSTO'!E14</f>
        <v>45147</v>
      </c>
      <c r="C15" s="14" t="str">
        <f>+'[1]CHEQUE-TRANSF AGOSTO'!D14</f>
        <v>31603793501</v>
      </c>
      <c r="D15" s="15" t="str">
        <f>'[1]CHEQUE-TRANSF AGOSTO'!C14</f>
        <v>ALTICE  DOMINICANA</v>
      </c>
      <c r="E15" s="14" t="str">
        <f>'[1]CHEQUE-TRANSF AGOSTO'!M14</f>
        <v>PAGO FACTURA NO. B1500052729 PAGO SERVICIO DE CORREO , INTERNET PARA LOS CPN DEL SERVICIO REGIONAL DE SALUD DURANTE EL MES DE JULIO 2024</v>
      </c>
      <c r="F15" s="16">
        <f>'[1]CHEQUE-TRANSF AGOSTO'!F14</f>
        <v>0</v>
      </c>
      <c r="G15" s="17">
        <f>+'[1]CHEQUE-TRANSF AGOSTO'!L14</f>
        <v>46062.96</v>
      </c>
      <c r="H15" s="18">
        <f t="shared" si="0"/>
        <v>43052227.149999999</v>
      </c>
    </row>
    <row r="16" spans="1:8" s="11" customFormat="1" ht="105" x14ac:dyDescent="0.2">
      <c r="A16" s="12"/>
      <c r="B16" s="13">
        <f>+'[1]CHEQUE-TRANSF AGOSTO'!E15</f>
        <v>45148</v>
      </c>
      <c r="C16" s="14" t="str">
        <f>+'[1]CHEQUE-TRANSF AGOSTO'!D15</f>
        <v>316611479267</v>
      </c>
      <c r="D16" s="15" t="str">
        <f>'[1]CHEQUE-TRANSF AGOSTO'!C15</f>
        <v>BIO-NOVA</v>
      </c>
      <c r="E16" s="14" t="str">
        <f>'[1]CHEQUE-TRANSF AGOSTO'!M15</f>
        <v>PAGO FACTURAS NO. B1500011804,B1500011816, Y B1500011851,COMPRA DE INSUMOS DE LABORATORIOS PARA USO EN LOS CENTROS DE DIAGNOSTICO AZUA, SAN JUAN Y LAS MATAS DE FARFAN.</v>
      </c>
      <c r="F16" s="16">
        <f>'[1]CHEQUE-TRANSF AGOSTO'!F15</f>
        <v>0</v>
      </c>
      <c r="G16" s="17">
        <f>+'[1]CHEQUE-TRANSF AGOSTO'!L15</f>
        <v>575884.31999999995</v>
      </c>
      <c r="H16" s="18">
        <f t="shared" si="0"/>
        <v>42476342.829999998</v>
      </c>
    </row>
    <row r="17" spans="1:8" s="11" customFormat="1" ht="90" x14ac:dyDescent="0.2">
      <c r="A17" s="12"/>
      <c r="B17" s="13">
        <f>+'[1]CHEQUE-TRANSF AGOSTO'!E16</f>
        <v>45148</v>
      </c>
      <c r="C17" s="14" t="str">
        <f>+'[1]CHEQUE-TRANSF AGOSTO'!D16</f>
        <v>31611588897</v>
      </c>
      <c r="D17" s="15" t="str">
        <f>'[1]CHEQUE-TRANSF AGOSTO'!C16</f>
        <v xml:space="preserve">PAPELIA ALEX </v>
      </c>
      <c r="E17" s="14" t="str">
        <f>'[1]CHEQUE-TRANSF AGOSTO'!M16</f>
        <v>PAGO FACTURA NO. B1500001642,ADQUISICION DE TONER  PARA LAS DIFERENTES AREAS DEL SRS EV , CPN CENTROS DE DIAGNOSTICOS Y GERENCIAS.</v>
      </c>
      <c r="F17" s="16">
        <f>'[1]CHEQUE-TRANSF AGOSTO'!F16</f>
        <v>0</v>
      </c>
      <c r="G17" s="17">
        <f>+'[1]CHEQUE-TRANSF AGOSTO'!L16</f>
        <v>120661.02</v>
      </c>
      <c r="H17" s="18">
        <f t="shared" si="0"/>
        <v>42355681.809999995</v>
      </c>
    </row>
    <row r="18" spans="1:8" s="11" customFormat="1" ht="45" x14ac:dyDescent="0.2">
      <c r="A18" s="12"/>
      <c r="B18" s="13">
        <f>+'[1]CHEQUE-TRANSF AGOSTO'!E17</f>
        <v>45148</v>
      </c>
      <c r="C18" s="14" t="str">
        <f>+'[1]CHEQUE-TRANSF AGOSTO'!D17</f>
        <v>27027</v>
      </c>
      <c r="D18" s="15" t="str">
        <f>'[1]CHEQUE-TRANSF AGOSTO'!C17</f>
        <v>DAVID JEAN BAPTISTE</v>
      </c>
      <c r="E18" s="14" t="str">
        <f>'[1]CHEQUE-TRANSF AGOSTO'!M17</f>
        <v>PAGO PARA ESTUDIOS MEDICOS, A PACIENTE DEL PROGRAMA TB, VER ANEXO.</v>
      </c>
      <c r="F18" s="16">
        <f>'[1]CHEQUE-TRANSF AGOSTO'!F17</f>
        <v>0</v>
      </c>
      <c r="G18" s="17">
        <f>+'[1]CHEQUE-TRANSF AGOSTO'!L17</f>
        <v>2000</v>
      </c>
      <c r="H18" s="18">
        <f t="shared" si="0"/>
        <v>42353681.809999995</v>
      </c>
    </row>
    <row r="19" spans="1:8" s="11" customFormat="1" ht="135" x14ac:dyDescent="0.2">
      <c r="A19" s="12"/>
      <c r="B19" s="13">
        <f>+'[1]CHEQUE-TRANSF AGOSTO'!E18</f>
        <v>45149</v>
      </c>
      <c r="C19" s="14" t="str">
        <f>+'[1]CHEQUE-TRANSF AGOSTO'!D18</f>
        <v>27028</v>
      </c>
      <c r="D19" s="15" t="str">
        <f>'[1]CHEQUE-TRANSF AGOSTO'!C18</f>
        <v>JUÑANO SERVICIO $ EVENTOS</v>
      </c>
      <c r="E19" s="14" t="str">
        <f>'[1]CHEQUE-TRANSF AGOSTO'!M18</f>
        <v>PAGO FACTURAS NO.B1500000297,B1500000290, COMPRA DE ALMUERZO PARA SOCIALIZACION DEL MANUAL DE PROCEDIMIENTODE DETECCION TEMPRANA DE CANCER Y CAPA. SOBRE METODOS ANTICONCEPTIVO DE LARGA DURACION.</v>
      </c>
      <c r="F19" s="16">
        <f>'[1]CHEQUE-TRANSF AGOSTO'!F18</f>
        <v>0</v>
      </c>
      <c r="G19" s="17">
        <f>+'[1]CHEQUE-TRANSF AGOSTO'!L18</f>
        <v>44717</v>
      </c>
      <c r="H19" s="18">
        <f t="shared" si="0"/>
        <v>42308964.809999995</v>
      </c>
    </row>
    <row r="20" spans="1:8" s="11" customFormat="1" ht="31.5" customHeight="1" x14ac:dyDescent="0.2">
      <c r="A20" s="12"/>
      <c r="B20" s="13">
        <f>+'[1]CHEQUE-TRANSF AGOSTO'!E19</f>
        <v>45149</v>
      </c>
      <c r="C20" s="14" t="str">
        <f>+'[1]CHEQUE-TRANSF AGOSTO'!D19</f>
        <v>27029</v>
      </c>
      <c r="D20" s="15" t="str">
        <f>'[1]CHEQUE-TRANSF AGOSTO'!C19</f>
        <v>NULO</v>
      </c>
      <c r="E20" s="14" t="str">
        <f>'[1]CHEQUE-TRANSF AGOSTO'!M19</f>
        <v>NULO</v>
      </c>
      <c r="F20" s="16">
        <f>'[1]CHEQUE-TRANSF AGOSTO'!F19</f>
        <v>0</v>
      </c>
      <c r="G20" s="17">
        <f>+'[1]CHEQUE-TRANSF AGOSTO'!L19</f>
        <v>0</v>
      </c>
      <c r="H20" s="18">
        <f t="shared" si="0"/>
        <v>42308964.809999995</v>
      </c>
    </row>
    <row r="21" spans="1:8" s="11" customFormat="1" ht="105" x14ac:dyDescent="0.2">
      <c r="A21" s="12"/>
      <c r="B21" s="13">
        <f>+'[1]CHEQUE-TRANSF AGOSTO'!E20</f>
        <v>45149</v>
      </c>
      <c r="C21" s="14" t="str">
        <f>+'[1]CHEQUE-TRANSF AGOSTO'!D20</f>
        <v>27030</v>
      </c>
      <c r="D21" s="15" t="str">
        <f>'[1]CHEQUE-TRANSF AGOSTO'!C20</f>
        <v>COMPLEJO GALLERY</v>
      </c>
      <c r="E21" s="14" t="str">
        <f>'[1]CHEQUE-TRANSF AGOSTO'!M20</f>
        <v>PAGO FACTURAS NO.B1500001543, B1500001544, B1500001552, 1553,1545,1554,1555,1557, Y 1556 COMPRA  DE ALMUERZOS Y REFRIGERIO PARA DIVERSA ACTIVIDADES DEL SRS EL VALLE JULIO 2023</v>
      </c>
      <c r="F21" s="16">
        <f>'[1]CHEQUE-TRANSF AGOSTO'!F20</f>
        <v>0</v>
      </c>
      <c r="G21" s="17">
        <f>+'[1]CHEQUE-TRANSF AGOSTO'!L20</f>
        <v>64061.55</v>
      </c>
      <c r="H21" s="18">
        <f t="shared" si="0"/>
        <v>42244903.259999998</v>
      </c>
    </row>
    <row r="22" spans="1:8" s="11" customFormat="1" ht="105" x14ac:dyDescent="0.2">
      <c r="A22" s="12"/>
      <c r="B22" s="13">
        <f>+'[1]CHEQUE-TRANSF AGOSTO'!E21</f>
        <v>45149</v>
      </c>
      <c r="C22" s="14" t="str">
        <f>+'[1]CHEQUE-TRANSF AGOSTO'!D21</f>
        <v>31622895170</v>
      </c>
      <c r="D22" s="15" t="str">
        <f>'[1]CHEQUE-TRANSF AGOSTO'!C21</f>
        <v>EMPRESA MILTIN</v>
      </c>
      <c r="E22" s="14" t="str">
        <f>'[1]CHEQUE-TRANSF AGOSTO'!M21</f>
        <v>PAGO FACTURA NO. B1500008061, COMPRA DE COMBUSTIBLE PARA USO EN LOS VEHICULOS DE LA GERENCIA DE AREA I AZUA Y GAS PARA USO EN LOS CPN DE LA GERENCIA DURANTE EL MES DE JULIO 2023.</v>
      </c>
      <c r="F22" s="16">
        <f>'[1]CHEQUE-TRANSF AGOSTO'!F21</f>
        <v>0</v>
      </c>
      <c r="G22" s="17">
        <f>+'[1]CHEQUE-TRANSF AGOSTO'!L21</f>
        <v>86301.7</v>
      </c>
      <c r="H22" s="18">
        <f t="shared" si="0"/>
        <v>42158601.559999995</v>
      </c>
    </row>
    <row r="23" spans="1:8" s="11" customFormat="1" ht="105" x14ac:dyDescent="0.2">
      <c r="A23" s="12"/>
      <c r="B23" s="13">
        <f>+'[1]CHEQUE-TRANSF AGOSTO'!E22</f>
        <v>45149</v>
      </c>
      <c r="C23" s="14" t="str">
        <f>+'[1]CHEQUE-TRANSF AGOSTO'!D22</f>
        <v>31623043583</v>
      </c>
      <c r="D23" s="15" t="str">
        <f>'[1]CHEQUE-TRANSF AGOSTO'!C22</f>
        <v>AUTO REPUESTO PADILLA, S.R.L.</v>
      </c>
      <c r="E23" s="14" t="str">
        <f>'[1]CHEQUE-TRANSF AGOSTO'!M22</f>
        <v>PAGO FACTURA NO. B1500000206, COMPRA DE REPUESTO PARA MANTENIMIENTO DE GUAGUA TOYOTA TACOMA PLACA EL 05512 Y GUAGUA ISUSU BALNCA EL05514 DEL AREA DE TRANSPORTACION SRS EL VALLE.</v>
      </c>
      <c r="F23" s="16">
        <f>'[1]CHEQUE-TRANSF AGOSTO'!F22</f>
        <v>0</v>
      </c>
      <c r="G23" s="17">
        <f>+'[1]CHEQUE-TRANSF AGOSTO'!L22</f>
        <v>32770</v>
      </c>
      <c r="H23" s="18">
        <f t="shared" si="0"/>
        <v>42125831.559999995</v>
      </c>
    </row>
    <row r="24" spans="1:8" s="11" customFormat="1" ht="120" x14ac:dyDescent="0.2">
      <c r="A24" s="12"/>
      <c r="B24" s="13">
        <f>+'[1]CHEQUE-TRANSF AGOSTO'!E23</f>
        <v>45149</v>
      </c>
      <c r="C24" s="14" t="str">
        <f>+'[1]CHEQUE-TRANSF AGOSTO'!D23</f>
        <v>31623073270</v>
      </c>
      <c r="D24" s="15" t="str">
        <f>'[1]CHEQUE-TRANSF AGOSTO'!C23</f>
        <v>AUTO REPUESTO ASODECO, EIRL</v>
      </c>
      <c r="E24" s="14" t="str">
        <f>'[1]CHEQUE-TRANSF AGOSTO'!M23</f>
        <v>PAGO FACTURANO. COMPRA DE ARTICULOS DE REPUESTOS PARA MANTENIMIENTO DE GUAGUA NISSAN PLACA EL05245, GUAGUA MITSUBISHI PLACA EL01274 Y MINIBUS GRIS PLACA EL05527 DEL AREA DE TRANSPORTACION. SRS EL VALLE.</v>
      </c>
      <c r="F24" s="16">
        <f>'[1]CHEQUE-TRANSF AGOSTO'!F23</f>
        <v>0</v>
      </c>
      <c r="G24" s="17">
        <f>+'[1]CHEQUE-TRANSF AGOSTO'!L23</f>
        <v>65693.22</v>
      </c>
      <c r="H24" s="18">
        <f t="shared" si="0"/>
        <v>42060138.339999996</v>
      </c>
    </row>
    <row r="25" spans="1:8" s="11" customFormat="1" ht="45" x14ac:dyDescent="0.2">
      <c r="A25" s="12"/>
      <c r="B25" s="13">
        <f>+'[1]CHEQUE-TRANSF AGOSTO'!E24</f>
        <v>45152</v>
      </c>
      <c r="C25" s="14" t="str">
        <f>+'[1]CHEQUE-TRANSF AGOSTO'!D24</f>
        <v>31644511043</v>
      </c>
      <c r="D25" s="15" t="str">
        <f>'[1]CHEQUE-TRANSF AGOSTO'!C24</f>
        <v>JT INVESTDENT SRL</v>
      </c>
      <c r="E25" s="14" t="str">
        <f>'[1]CHEQUE-TRANSF AGOSTO'!M24</f>
        <v>PAGO FACTURA NO. B1500000045, COMPRA DE INSUMOS Y MATERIALES DE ODONTOLOGIA.</v>
      </c>
      <c r="F25" s="16">
        <f>'[1]CHEQUE-TRANSF AGOSTO'!F24</f>
        <v>0</v>
      </c>
      <c r="G25" s="17">
        <f>+'[1]CHEQUE-TRANSF AGOSTO'!L24</f>
        <v>44595</v>
      </c>
      <c r="H25" s="18">
        <f t="shared" si="0"/>
        <v>42015543.339999996</v>
      </c>
    </row>
    <row r="26" spans="1:8" s="11" customFormat="1" ht="90" x14ac:dyDescent="0.2">
      <c r="A26" s="12"/>
      <c r="B26" s="13">
        <f>+'[1]CHEQUE-TRANSF AGOSTO'!E25</f>
        <v>45152</v>
      </c>
      <c r="C26" s="14" t="str">
        <f>+'[1]CHEQUE-TRANSF AGOSTO'!D25</f>
        <v>316445555090</v>
      </c>
      <c r="D26" s="15" t="str">
        <f>'[1]CHEQUE-TRANSF AGOSTO'!C25</f>
        <v>RALANSA, EIRL</v>
      </c>
      <c r="E26" s="14" t="str">
        <f>'[1]CHEQUE-TRANSF AGOSTO'!M25</f>
        <v>PAGO FACTURA NO B1500001036,1035,1009, COMPRA DE INSUMOS DE LABORATORIOS PARA USO EN LOS CENTROS DIAGNOSTICOS AZUA SAN JUAN Y LAS MATAS, VER ANEXO.</v>
      </c>
      <c r="F26" s="16">
        <f>'[1]CHEQUE-TRANSF AGOSTO'!F25</f>
        <v>0</v>
      </c>
      <c r="G26" s="17">
        <f>+'[1]CHEQUE-TRANSF AGOSTO'!L25</f>
        <v>1532418.98</v>
      </c>
      <c r="H26" s="18">
        <f t="shared" si="0"/>
        <v>40483124.359999999</v>
      </c>
    </row>
    <row r="27" spans="1:8" s="11" customFormat="1" ht="90" x14ac:dyDescent="0.2">
      <c r="A27" s="12"/>
      <c r="B27" s="13">
        <f>+'[1]CHEQUE-TRANSF AGOSTO'!E26</f>
        <v>45152</v>
      </c>
      <c r="C27" s="14" t="str">
        <f>+'[1]CHEQUE-TRANSF AGOSTO'!D26</f>
        <v>31644804304</v>
      </c>
      <c r="D27" s="15" t="str">
        <f>'[1]CHEQUE-TRANSF AGOSTO'!C26</f>
        <v>IMPRENTA Y MULTISERVICIOS R V SRL</v>
      </c>
      <c r="E27" s="14" t="str">
        <f>'[1]CHEQUE-TRANSF AGOSTO'!M26</f>
        <v>PAGO FACTURAS NO. B1500000485,549, Y 542, COMPRA DE MATERIALES GASTABLE DE PAPELERIA DE TRIMESTRE ABRIL-JULIO PARA USO CPN Y GERENCIA AZUA, SAN  Y ELIAS PIÑA.</v>
      </c>
      <c r="F27" s="16">
        <f>'[1]CHEQUE-TRANSF AGOSTO'!F26</f>
        <v>0</v>
      </c>
      <c r="G27" s="17">
        <f>+'[1]CHEQUE-TRANSF AGOSTO'!L26</f>
        <v>1380368.45</v>
      </c>
      <c r="H27" s="18">
        <f t="shared" si="0"/>
        <v>39102755.909999996</v>
      </c>
    </row>
    <row r="28" spans="1:8" s="11" customFormat="1" ht="27.75" customHeight="1" x14ac:dyDescent="0.2">
      <c r="A28" s="12"/>
      <c r="B28" s="13">
        <f>+'[1]CHEQUE-TRANSF AGOSTO'!E27</f>
        <v>45152</v>
      </c>
      <c r="C28" s="14" t="str">
        <f>+'[1]CHEQUE-TRANSF AGOSTO'!D27</f>
        <v>27031</v>
      </c>
      <c r="D28" s="15" t="str">
        <f>'[1]CHEQUE-TRANSF AGOSTO'!C27</f>
        <v>NULO</v>
      </c>
      <c r="E28" s="14" t="str">
        <f>'[1]CHEQUE-TRANSF AGOSTO'!M27</f>
        <v>NULO</v>
      </c>
      <c r="F28" s="16">
        <f>'[1]CHEQUE-TRANSF AGOSTO'!F27</f>
        <v>0</v>
      </c>
      <c r="G28" s="17">
        <f>+'[1]CHEQUE-TRANSF AGOSTO'!L27</f>
        <v>0</v>
      </c>
      <c r="H28" s="18">
        <f t="shared" si="0"/>
        <v>39102755.909999996</v>
      </c>
    </row>
    <row r="29" spans="1:8" s="11" customFormat="1" ht="60" x14ac:dyDescent="0.2">
      <c r="A29" s="12"/>
      <c r="B29" s="13">
        <f>+'[1]CHEQUE-TRANSF AGOSTO'!E28</f>
        <v>45152</v>
      </c>
      <c r="C29" s="14" t="str">
        <f>+'[1]CHEQUE-TRANSF AGOSTO'!D28</f>
        <v>27032</v>
      </c>
      <c r="D29" s="15" t="str">
        <f>'[1]CHEQUE-TRANSF AGOSTO'!C28</f>
        <v>RAMONA CABRAL FURCAL</v>
      </c>
      <c r="E29" s="14" t="str">
        <f>'[1]CHEQUE-TRANSF AGOSTO'!M28</f>
        <v>PAGO POR SERVICIO PRRESTADO COMO CONSERJE ALMACEN DE MEDICAMENTOS, DESDE EL 02-7/2023, VER ANEXO.</v>
      </c>
      <c r="F29" s="16">
        <f>'[1]CHEQUE-TRANSF AGOSTO'!F28</f>
        <v>0</v>
      </c>
      <c r="G29" s="17">
        <f>+'[1]CHEQUE-TRANSF AGOSTO'!L28</f>
        <v>3200</v>
      </c>
      <c r="H29" s="18">
        <f t="shared" si="0"/>
        <v>39099555.909999996</v>
      </c>
    </row>
    <row r="30" spans="1:8" s="11" customFormat="1" ht="75" x14ac:dyDescent="0.2">
      <c r="A30" s="12"/>
      <c r="B30" s="13">
        <f>+'[1]CHEQUE-TRANSF AGOSTO'!E29</f>
        <v>45152</v>
      </c>
      <c r="C30" s="14" t="str">
        <f>+'[1]CHEQUE-TRANSF AGOSTO'!D29</f>
        <v>27033</v>
      </c>
      <c r="D30" s="15" t="str">
        <f>'[1]CHEQUE-TRANSF AGOSTO'!C29</f>
        <v>DANILO MESA RODRIGUEZ</v>
      </c>
      <c r="E30" s="14" t="str">
        <f>'[1]CHEQUE-TRANSF AGOSTO'!M29</f>
        <v>PAGO POR SERVIVIO PRESTADO COMO ELECTRICISTA AUTOMOTRIZ POR 30 DIAS PARA REPARAR VEHICULOS DEL SERVICIOS REGIONAL, VER ANEXO.</v>
      </c>
      <c r="F30" s="16">
        <f>'[1]CHEQUE-TRANSF AGOSTO'!F29</f>
        <v>0</v>
      </c>
      <c r="G30" s="17">
        <f>+'[1]CHEQUE-TRANSF AGOSTO'!L29</f>
        <v>25284</v>
      </c>
      <c r="H30" s="18">
        <f t="shared" si="0"/>
        <v>39074271.909999996</v>
      </c>
    </row>
    <row r="31" spans="1:8" s="11" customFormat="1" ht="29.25" customHeight="1" x14ac:dyDescent="0.2">
      <c r="A31" s="12"/>
      <c r="B31" s="13">
        <f>+'[1]CHEQUE-TRANSF AGOSTO'!E30</f>
        <v>45152</v>
      </c>
      <c r="C31" s="14" t="str">
        <f>+'[1]CHEQUE-TRANSF AGOSTO'!D30</f>
        <v>27034</v>
      </c>
      <c r="D31" s="15" t="str">
        <f>'[1]CHEQUE-TRANSF AGOSTO'!C30</f>
        <v>NULO</v>
      </c>
      <c r="E31" s="14" t="str">
        <f>'[1]CHEQUE-TRANSF AGOSTO'!M30</f>
        <v>NULO</v>
      </c>
      <c r="F31" s="16">
        <f>'[1]CHEQUE-TRANSF AGOSTO'!F30</f>
        <v>0</v>
      </c>
      <c r="G31" s="17">
        <f>+'[1]CHEQUE-TRANSF AGOSTO'!L30</f>
        <v>0</v>
      </c>
      <c r="H31" s="18">
        <f t="shared" si="0"/>
        <v>39074271.909999996</v>
      </c>
    </row>
    <row r="32" spans="1:8" s="11" customFormat="1" ht="30" customHeight="1" x14ac:dyDescent="0.2">
      <c r="A32" s="12"/>
      <c r="B32" s="13">
        <f>+'[1]CHEQUE-TRANSF AGOSTO'!E31</f>
        <v>45152</v>
      </c>
      <c r="C32" s="14" t="str">
        <f>+'[1]CHEQUE-TRANSF AGOSTO'!D31</f>
        <v>27035</v>
      </c>
      <c r="D32" s="15" t="str">
        <f>'[1]CHEQUE-TRANSF AGOSTO'!C31</f>
        <v>NULO</v>
      </c>
      <c r="E32" s="14" t="str">
        <f>'[1]CHEQUE-TRANSF AGOSTO'!M31</f>
        <v>NULO</v>
      </c>
      <c r="F32" s="16">
        <f>'[1]CHEQUE-TRANSF AGOSTO'!F31</f>
        <v>0</v>
      </c>
      <c r="G32" s="17">
        <f>+'[1]CHEQUE-TRANSF AGOSTO'!L31</f>
        <v>0</v>
      </c>
      <c r="H32" s="18">
        <f t="shared" si="0"/>
        <v>39074271.909999996</v>
      </c>
    </row>
    <row r="33" spans="1:8" s="11" customFormat="1" ht="27.75" customHeight="1" x14ac:dyDescent="0.2">
      <c r="A33" s="12"/>
      <c r="B33" s="13">
        <f>+'[1]CHEQUE-TRANSF AGOSTO'!E32</f>
        <v>45152</v>
      </c>
      <c r="C33" s="14" t="str">
        <f>+'[1]CHEQUE-TRANSF AGOSTO'!D32</f>
        <v>27036</v>
      </c>
      <c r="D33" s="15" t="str">
        <f>'[1]CHEQUE-TRANSF AGOSTO'!C32</f>
        <v>NULO</v>
      </c>
      <c r="E33" s="14" t="str">
        <f>'[1]CHEQUE-TRANSF AGOSTO'!M32</f>
        <v>NULO</v>
      </c>
      <c r="F33" s="16">
        <f>'[1]CHEQUE-TRANSF AGOSTO'!F32</f>
        <v>0</v>
      </c>
      <c r="G33" s="17">
        <f>+'[1]CHEQUE-TRANSF AGOSTO'!L32</f>
        <v>0</v>
      </c>
      <c r="H33" s="18">
        <f t="shared" si="0"/>
        <v>39074271.909999996</v>
      </c>
    </row>
    <row r="34" spans="1:8" s="11" customFormat="1" ht="60" x14ac:dyDescent="0.2">
      <c r="A34" s="12"/>
      <c r="B34" s="13">
        <f>+'[1]CHEQUE-TRANSF AGOSTO'!E33</f>
        <v>45152</v>
      </c>
      <c r="C34" s="14" t="str">
        <f>+'[1]CHEQUE-TRANSF AGOSTO'!D33</f>
        <v>27037</v>
      </c>
      <c r="D34" s="15" t="str">
        <f>'[1]CHEQUE-TRANSF AGOSTO'!C33</f>
        <v>JUAN MONTERO</v>
      </c>
      <c r="E34" s="14" t="str">
        <f>'[1]CHEQUE-TRANSF AGOSTO'!M33</f>
        <v>PAGO SERVICIO PRESTADO COMO VIGILANTE CPN LOS NEGROS DEDSE EL 2/7/2023 HASTA EL 30/07/2023. VER ANEXO.</v>
      </c>
      <c r="F34" s="16">
        <f>'[1]CHEQUE-TRANSF AGOSTO'!F33</f>
        <v>0</v>
      </c>
      <c r="G34" s="17">
        <f>+'[1]CHEQUE-TRANSF AGOSTO'!L33</f>
        <v>14210</v>
      </c>
      <c r="H34" s="18">
        <f t="shared" si="0"/>
        <v>39060061.909999996</v>
      </c>
    </row>
    <row r="35" spans="1:8" s="11" customFormat="1" ht="105" x14ac:dyDescent="0.2">
      <c r="A35" s="12"/>
      <c r="B35" s="13">
        <f>+'[1]CHEQUE-TRANSF AGOSTO'!E34</f>
        <v>45153</v>
      </c>
      <c r="C35" s="14" t="str">
        <f>+'[1]CHEQUE-TRANSF AGOSTO'!D34</f>
        <v>27038</v>
      </c>
      <c r="D35" s="15" t="str">
        <f>'[1]CHEQUE-TRANSF AGOSTO'!C34</f>
        <v xml:space="preserve">JOSE ENRIQUE VIOLA ALCANTARA </v>
      </c>
      <c r="E35" s="14" t="str">
        <f>'[1]CHEQUE-TRANSF AGOSTO'!M34</f>
        <v>PAGO POR SERVICIO  COMO AYUDANTE DE MANTENIMIENTO, PAGO POR UN MES DESDE  EL 2/7/203, HASTA EL 2//8/2023,POR LABORES DIVERSA DE HERRERIA EN LOS CPN DEL PRIMER NIVEL ASIGNADO VER ANEXO.</v>
      </c>
      <c r="F35" s="16">
        <f>'[1]CHEQUE-TRANSF AGOSTO'!F34</f>
        <v>0</v>
      </c>
      <c r="G35" s="17">
        <f>+'[1]CHEQUE-TRANSF AGOSTO'!L34</f>
        <v>9800</v>
      </c>
      <c r="H35" s="18">
        <f t="shared" si="0"/>
        <v>39050261.909999996</v>
      </c>
    </row>
    <row r="36" spans="1:8" s="11" customFormat="1" ht="90" x14ac:dyDescent="0.2">
      <c r="A36" s="12"/>
      <c r="B36" s="13">
        <f>+'[1]CHEQUE-TRANSF AGOSTO'!E35</f>
        <v>45153</v>
      </c>
      <c r="C36" s="14" t="str">
        <f>+'[1]CHEQUE-TRANSF AGOSTO'!D35</f>
        <v>27039</v>
      </c>
      <c r="D36" s="15" t="str">
        <f>'[1]CHEQUE-TRANSF AGOSTO'!C35</f>
        <v>COMERCIAL BENZAN HERREA</v>
      </c>
      <c r="E36" s="14" t="str">
        <f>'[1]CHEQUE-TRANSF AGOSTO'!M35</f>
        <v>PAGO FACTURAS B1500000763,878,Y 877, COMPRA DE MATERIALES GASTABLE DE COCINA PARA USO EN CENTROS DE DIAGNOSTICOS,ALMACEN REGIONAL VER ANEXO.</v>
      </c>
      <c r="F36" s="16">
        <f>'[1]CHEQUE-TRANSF AGOSTO'!F35</f>
        <v>0</v>
      </c>
      <c r="G36" s="17">
        <f>+'[1]CHEQUE-TRANSF AGOSTO'!L35</f>
        <v>82067.240000000005</v>
      </c>
      <c r="H36" s="18">
        <f t="shared" si="0"/>
        <v>38968194.669999994</v>
      </c>
    </row>
    <row r="37" spans="1:8" s="11" customFormat="1" ht="27.75" customHeight="1" x14ac:dyDescent="0.2">
      <c r="A37" s="12"/>
      <c r="B37" s="13">
        <f>+'[1]CHEQUE-TRANSF AGOSTO'!E36</f>
        <v>45153</v>
      </c>
      <c r="C37" s="14" t="str">
        <f>+'[1]CHEQUE-TRANSF AGOSTO'!D36</f>
        <v>27040</v>
      </c>
      <c r="D37" s="15" t="str">
        <f>'[1]CHEQUE-TRANSF AGOSTO'!C36</f>
        <v>NULO</v>
      </c>
      <c r="E37" s="14" t="str">
        <f>'[1]CHEQUE-TRANSF AGOSTO'!M36</f>
        <v>NULO</v>
      </c>
      <c r="F37" s="16">
        <f>'[1]CHEQUE-TRANSF AGOSTO'!F36</f>
        <v>0</v>
      </c>
      <c r="G37" s="17">
        <f>+'[1]CHEQUE-TRANSF AGOSTO'!L36</f>
        <v>0</v>
      </c>
      <c r="H37" s="18">
        <f t="shared" si="0"/>
        <v>38968194.669999994</v>
      </c>
    </row>
    <row r="38" spans="1:8" s="11" customFormat="1" ht="25.5" customHeight="1" x14ac:dyDescent="0.2">
      <c r="A38" s="12"/>
      <c r="B38" s="13">
        <f>+'[1]CHEQUE-TRANSF AGOSTO'!E37</f>
        <v>45153</v>
      </c>
      <c r="C38" s="14" t="str">
        <f>+'[1]CHEQUE-TRANSF AGOSTO'!D37</f>
        <v>27041</v>
      </c>
      <c r="D38" s="15" t="str">
        <f>'[1]CHEQUE-TRANSF AGOSTO'!C37</f>
        <v>NULO</v>
      </c>
      <c r="E38" s="14" t="str">
        <f>'[1]CHEQUE-TRANSF AGOSTO'!M37</f>
        <v>NULO</v>
      </c>
      <c r="F38" s="16">
        <f>'[1]CHEQUE-TRANSF AGOSTO'!F37</f>
        <v>0</v>
      </c>
      <c r="G38" s="17">
        <f>+'[1]CHEQUE-TRANSF AGOSTO'!L37</f>
        <v>0</v>
      </c>
      <c r="H38" s="18">
        <f t="shared" si="0"/>
        <v>38968194.669999994</v>
      </c>
    </row>
    <row r="39" spans="1:8" s="11" customFormat="1" ht="120" x14ac:dyDescent="0.2">
      <c r="A39" s="12"/>
      <c r="B39" s="13">
        <f>+'[1]CHEQUE-TRANSF AGOSTO'!E38</f>
        <v>45153</v>
      </c>
      <c r="C39" s="14" t="str">
        <f>+'[1]CHEQUE-TRANSF AGOSTO'!D38</f>
        <v>27042</v>
      </c>
      <c r="D39" s="15" t="str">
        <f>'[1]CHEQUE-TRANSF AGOSTO'!C38</f>
        <v xml:space="preserve">RUBEN DARIO URBI DE LOS SANTOS </v>
      </c>
      <c r="E39" s="14" t="str">
        <f>'[1]CHEQUE-TRANSF AGOSTO'!M38</f>
        <v>PAGO POR SERVICIO PRESTADO COMO MAESTRO CONSTRUCTOR PARA EL CPN BARRERA PARA REALIZAR TRABAJOS DE EXCABACION DE ZAPATA Y OTRAS ACTIVIDADES DE CONSTRUCCION. DESE 27/4/2023 HATA 27/5/2023 VER ANEXO.</v>
      </c>
      <c r="F39" s="16">
        <f>'[1]CHEQUE-TRANSF AGOSTO'!F38</f>
        <v>0</v>
      </c>
      <c r="G39" s="17">
        <f>+'[1]CHEQUE-TRANSF AGOSTO'!L38</f>
        <v>80832.36</v>
      </c>
      <c r="H39" s="18">
        <f t="shared" si="0"/>
        <v>38887362.309999995</v>
      </c>
    </row>
    <row r="40" spans="1:8" s="20" customFormat="1" ht="105" x14ac:dyDescent="0.2">
      <c r="A40" s="19"/>
      <c r="B40" s="13">
        <f>+'[1]CHEQUE-TRANSF AGOSTO'!E39</f>
        <v>45153</v>
      </c>
      <c r="C40" s="14" t="str">
        <f>+'[1]CHEQUE-TRANSF AGOSTO'!D39</f>
        <v>27043</v>
      </c>
      <c r="D40" s="15" t="str">
        <f>'[1]CHEQUE-TRANSF AGOSTO'!C39</f>
        <v>JOSE FRANCISCO SOLIS  CABRAL.</v>
      </c>
      <c r="E40" s="14" t="str">
        <f>'[1]CHEQUE-TRANSF AGOSTO'!M39</f>
        <v>PAGO POR SERVICIOS PRESTADO COMO MAESTRO CONSTRUCTOR PARA EL SERVICIO REGIONAL PARA REALIZAR TRABAJOS DE EXCAVACION DE ZAPATA Y OTRAS ACTIVIDADES DE CONSTRUCCION DESDE 10/7/2023 HASTA 10/8/2023.</v>
      </c>
      <c r="F40" s="16">
        <f>'[1]CHEQUE-TRANSF AGOSTO'!F39</f>
        <v>0</v>
      </c>
      <c r="G40" s="17">
        <f>+'[1]CHEQUE-TRANSF AGOSTO'!L39</f>
        <v>86799.58</v>
      </c>
      <c r="H40" s="18">
        <f t="shared" si="0"/>
        <v>38800562.729999997</v>
      </c>
    </row>
    <row r="41" spans="1:8" s="11" customFormat="1" ht="90" x14ac:dyDescent="0.2">
      <c r="A41" s="12"/>
      <c r="B41" s="13">
        <f>+'[1]CHEQUE-TRANSF AGOSTO'!E40</f>
        <v>45153</v>
      </c>
      <c r="C41" s="14" t="str">
        <f>+'[1]CHEQUE-TRANSF AGOSTO'!D40</f>
        <v>27044</v>
      </c>
      <c r="D41" s="15" t="str">
        <f>'[1]CHEQUE-TRANSF AGOSTO'!C40</f>
        <v>ISAIAS VARGAS BIDO</v>
      </c>
      <c r="E41" s="14" t="str">
        <f>'[1]CHEQUE-TRANSF AGOSTO'!M40</f>
        <v>PAGO POR SERVICIO PRESTADO COMO MAESTRO CONTRUCTOR PARA EL CPN EL GUAYABO, DEMOLICION DE TECHO, AREA PERIMETRAL, CORTE DE ARBOLES Y LIMPIEZA DE TECHO ANEXO.</v>
      </c>
      <c r="F41" s="16">
        <f>'[1]CHEQUE-TRANSF AGOSTO'!F40</f>
        <v>0</v>
      </c>
      <c r="G41" s="17">
        <f>+'[1]CHEQUE-TRANSF AGOSTO'!L40</f>
        <v>120259.72</v>
      </c>
      <c r="H41" s="18">
        <f t="shared" si="0"/>
        <v>38680303.009999998</v>
      </c>
    </row>
    <row r="42" spans="1:8" s="11" customFormat="1" ht="15" x14ac:dyDescent="0.2">
      <c r="A42" s="12"/>
      <c r="B42" s="13">
        <f>+'[1]CHEQUE-TRANSF AGOSTO'!E41</f>
        <v>45153</v>
      </c>
      <c r="C42" s="14" t="str">
        <f>+'[1]CHEQUE-TRANSF AGOSTO'!D41</f>
        <v>27045</v>
      </c>
      <c r="D42" s="15" t="str">
        <f>'[1]CHEQUE-TRANSF AGOSTO'!C41</f>
        <v>NULO</v>
      </c>
      <c r="E42" s="14" t="str">
        <f>'[1]CHEQUE-TRANSF AGOSTO'!M41</f>
        <v>NULO</v>
      </c>
      <c r="F42" s="16">
        <f>'[1]CHEQUE-TRANSF AGOSTO'!F41</f>
        <v>0</v>
      </c>
      <c r="G42" s="17">
        <f>+'[1]CHEQUE-TRANSF AGOSTO'!L41</f>
        <v>0</v>
      </c>
      <c r="H42" s="18">
        <f t="shared" si="0"/>
        <v>38680303.009999998</v>
      </c>
    </row>
    <row r="43" spans="1:8" s="11" customFormat="1" ht="105" x14ac:dyDescent="0.2">
      <c r="A43" s="12"/>
      <c r="B43" s="13">
        <f>+'[1]CHEQUE-TRANSF AGOSTO'!E42</f>
        <v>45153</v>
      </c>
      <c r="C43" s="14" t="str">
        <f>+'[1]CHEQUE-TRANSF AGOSTO'!D42</f>
        <v>27046</v>
      </c>
      <c r="D43" s="15" t="str">
        <f>'[1]CHEQUE-TRANSF AGOSTO'!C42</f>
        <v>ROBINSON NIN</v>
      </c>
      <c r="E43" s="14" t="str">
        <f>'[1]CHEQUE-TRANSF AGOSTO'!M42</f>
        <v>PAGO POR SERVICIO PRESTADO COMO MAESTRO DE PINTURA PARA EL CPN LOS COPEYES PARA REALIZAR TRABAJOS DE PINTURA Y REPARACION DE MOBILIARIOS DESDE 02/7/2023 HASTA EL 30/7/2023.</v>
      </c>
      <c r="F43" s="16">
        <f>'[1]CHEQUE-TRANSF AGOSTO'!F42</f>
        <v>0</v>
      </c>
      <c r="G43" s="17">
        <f>+'[1]CHEQUE-TRANSF AGOSTO'!L42</f>
        <v>14700</v>
      </c>
      <c r="H43" s="18">
        <f t="shared" si="0"/>
        <v>38665603.009999998</v>
      </c>
    </row>
    <row r="44" spans="1:8" s="11" customFormat="1" ht="105" x14ac:dyDescent="0.2">
      <c r="A44" s="12"/>
      <c r="B44" s="13">
        <f>+'[1]CHEQUE-TRANSF AGOSTO'!E43</f>
        <v>45153</v>
      </c>
      <c r="C44" s="14" t="str">
        <f>+'[1]CHEQUE-TRANSF AGOSTO'!D43</f>
        <v>27047</v>
      </c>
      <c r="D44" s="15" t="str">
        <f>'[1]CHEQUE-TRANSF AGOSTO'!C43</f>
        <v>MARCOS COMAS ABREU</v>
      </c>
      <c r="E44" s="14" t="str">
        <f>'[1]CHEQUE-TRANSF AGOSTO'!M43</f>
        <v>PAGO POR SERVICIO PRESTADO COMO TECTINCO ELECTRICISTA POR DOS MESES PARA TRABAJO DE REPARACION Y MANTENIMIENTO DE INVERSORES EN LOS CPN DE LA RED. DESDE0 2/6/2023 HASTA EL 30/7/2023</v>
      </c>
      <c r="F44" s="16">
        <f>'[1]CHEQUE-TRANSF AGOSTO'!F43</f>
        <v>0</v>
      </c>
      <c r="G44" s="17">
        <f>+'[1]CHEQUE-TRANSF AGOSTO'!L43</f>
        <v>39435.199999999997</v>
      </c>
      <c r="H44" s="18">
        <f t="shared" si="0"/>
        <v>38626167.809999995</v>
      </c>
    </row>
    <row r="45" spans="1:8" s="11" customFormat="1" ht="15" x14ac:dyDescent="0.2">
      <c r="A45" s="12"/>
      <c r="B45" s="13">
        <f>+'[1]CHEQUE-TRANSF AGOSTO'!E44</f>
        <v>45153</v>
      </c>
      <c r="C45" s="14" t="str">
        <f>+'[1]CHEQUE-TRANSF AGOSTO'!D44</f>
        <v>27048</v>
      </c>
      <c r="D45" s="15" t="str">
        <f>'[1]CHEQUE-TRANSF AGOSTO'!C44</f>
        <v>NULO</v>
      </c>
      <c r="E45" s="14" t="str">
        <f>'[1]CHEQUE-TRANSF AGOSTO'!M44</f>
        <v>NULO</v>
      </c>
      <c r="F45" s="16">
        <f>'[1]CHEQUE-TRANSF AGOSTO'!F44</f>
        <v>0</v>
      </c>
      <c r="G45" s="17">
        <f>+'[1]CHEQUE-TRANSF AGOSTO'!L44</f>
        <v>0</v>
      </c>
      <c r="H45" s="18">
        <f t="shared" si="0"/>
        <v>38626167.809999995</v>
      </c>
    </row>
    <row r="46" spans="1:8" s="11" customFormat="1" ht="120" x14ac:dyDescent="0.2">
      <c r="A46" s="12"/>
      <c r="B46" s="13">
        <f>+'[1]CHEQUE-TRANSF AGOSTO'!E45</f>
        <v>45153</v>
      </c>
      <c r="C46" s="14" t="str">
        <f>+'[1]CHEQUE-TRANSF AGOSTO'!D45</f>
        <v>27049</v>
      </c>
      <c r="D46" s="15" t="str">
        <f>'[1]CHEQUE-TRANSF AGOSTO'!C45</f>
        <v>HECTOR LEONIDAS QUITERIOS RAMIREZ</v>
      </c>
      <c r="E46" s="14" t="str">
        <f>'[1]CHEQUE-TRANSF AGOSTO'!M45</f>
        <v>PAGO SERVICIO PRESTADO COMO TECNICO REFRIGERACIO POR TRES MESES PARA  TRABAJOS DE REPARACION Y MANTENIMIENTO AIRES ACONDICIONADOS LOS CPN Y CENTROS DIAGNOSTICOS DE LA RED . DESDE 02/5/2023 HASTA 30/8/2023.</v>
      </c>
      <c r="F46" s="16">
        <f>'[1]CHEQUE-TRANSF AGOSTO'!F45</f>
        <v>0</v>
      </c>
      <c r="G46" s="17">
        <f>+'[1]CHEQUE-TRANSF AGOSTO'!L45</f>
        <v>79772</v>
      </c>
      <c r="H46" s="18">
        <f t="shared" si="0"/>
        <v>38546395.809999995</v>
      </c>
    </row>
    <row r="47" spans="1:8" s="11" customFormat="1" ht="120" x14ac:dyDescent="0.2">
      <c r="A47" s="12"/>
      <c r="B47" s="13">
        <f>+'[1]CHEQUE-TRANSF AGOSTO'!E46</f>
        <v>45153</v>
      </c>
      <c r="C47" s="14" t="str">
        <f>+'[1]CHEQUE-TRANSF AGOSTO'!D46</f>
        <v>27050</v>
      </c>
      <c r="D47" s="15" t="str">
        <f>'[1]CHEQUE-TRANSF AGOSTO'!C46</f>
        <v>FMARAL EIRL</v>
      </c>
      <c r="E47" s="14" t="str">
        <f>'[1]CHEQUE-TRANSF AGOSTO'!M46</f>
        <v>PAGO FACTURAS NO. B1500013499,13638,13825,14284,14354, Y 14490, COMPRA DE MATERIALES FERRETERO PARA USO EN CPN MOGOLLON, GERENCIAS, CENTROS DIAGNOSTICO CPN VALLEJUELO VER ANEXO.</v>
      </c>
      <c r="F47" s="16">
        <f>'[1]CHEQUE-TRANSF AGOSTO'!F46</f>
        <v>0</v>
      </c>
      <c r="G47" s="17">
        <f>+'[1]CHEQUE-TRANSF AGOSTO'!L46</f>
        <v>125627.07999999999</v>
      </c>
      <c r="H47" s="18">
        <f t="shared" si="0"/>
        <v>38420768.729999997</v>
      </c>
    </row>
    <row r="48" spans="1:8" s="11" customFormat="1" ht="120" x14ac:dyDescent="0.2">
      <c r="A48" s="12"/>
      <c r="B48" s="13">
        <f>+'[1]CHEQUE-TRANSF AGOSTO'!E47</f>
        <v>45155</v>
      </c>
      <c r="C48" s="14" t="str">
        <f>+'[1]CHEQUE-TRANSF AGOSTO'!D47</f>
        <v>31672621417</v>
      </c>
      <c r="D48" s="15" t="str">
        <f>'[1]CHEQUE-TRANSF AGOSTO'!C47</f>
        <v>OFFITEK SRL</v>
      </c>
      <c r="E48" s="14" t="str">
        <f>'[1]CHEQUE-TRANSF AGOSTO'!M47</f>
        <v>PAGO FACTURAS NO.B1500005133,Y B1500005154, COMPRA DE IMPRESORA  PARA LOS CENTROS DE DIAGNOSTICOS Y GAP DE LA REGIONAL Y LAPTOP PARA EL AREA DE TECNOLOGIA Y SISTEMA DE INFORMACION. VER ANEXO.</v>
      </c>
      <c r="F48" s="16">
        <f>'[1]CHEQUE-TRANSF AGOSTO'!F47</f>
        <v>0</v>
      </c>
      <c r="G48" s="17">
        <f>+'[1]CHEQUE-TRANSF AGOSTO'!L47</f>
        <v>411944.37</v>
      </c>
      <c r="H48" s="18">
        <f t="shared" si="0"/>
        <v>38008824.359999999</v>
      </c>
    </row>
    <row r="49" spans="1:8" s="11" customFormat="1" ht="45" x14ac:dyDescent="0.2">
      <c r="A49" s="12"/>
      <c r="B49" s="13">
        <f>+'[1]CHEQUE-TRANSF AGOSTO'!E48</f>
        <v>45155</v>
      </c>
      <c r="C49" s="14" t="str">
        <f>+'[1]CHEQUE-TRANSF AGOSTO'!D48</f>
        <v>31675134248</v>
      </c>
      <c r="D49" s="15" t="str">
        <f>'[1]CHEQUE-TRANSF AGOSTO'!C48</f>
        <v>HOSPIFAR CPORA</v>
      </c>
      <c r="E49" s="14" t="str">
        <f>'[1]CHEQUE-TRANSF AGOSTO'!M48</f>
        <v>PAGO FACTURA , B1500006221, COMPRA DE INSUMOS Y MATERIALES DE ODONTOLOGIA.</v>
      </c>
      <c r="F49" s="16">
        <f>'[1]CHEQUE-TRANSF AGOSTO'!F48</f>
        <v>0</v>
      </c>
      <c r="G49" s="17">
        <f>+'[1]CHEQUE-TRANSF AGOSTO'!L48</f>
        <v>15089.609999999999</v>
      </c>
      <c r="H49" s="18">
        <f t="shared" si="0"/>
        <v>37993734.75</v>
      </c>
    </row>
    <row r="50" spans="1:8" s="11" customFormat="1" ht="75" x14ac:dyDescent="0.2">
      <c r="A50" s="12"/>
      <c r="B50" s="13">
        <f>+'[1]CHEQUE-TRANSF AGOSTO'!E49</f>
        <v>45156</v>
      </c>
      <c r="C50" s="14" t="str">
        <f>+'[1]CHEQUE-TRANSF AGOSTO'!D49</f>
        <v>27051</v>
      </c>
      <c r="D50" s="15" t="str">
        <f>'[1]CHEQUE-TRANSF AGOSTO'!C49</f>
        <v>PICHURROS SAN JUAN</v>
      </c>
      <c r="E50" s="14" t="str">
        <f>'[1]CHEQUE-TRANSF AGOSTO'!M49</f>
        <v>PAGO FACTURA NO. B1500000019, COMPRA DE ALMUERZO PARA USO EN ATIVIDAD CON EL PERSONAL DEL SERVICIO REGIONAL D SALUD EL VALLE EN JUNIO VER ANEXO.</v>
      </c>
      <c r="F50" s="16">
        <f>'[1]CHEQUE-TRANSF AGOSTO'!F49</f>
        <v>0</v>
      </c>
      <c r="G50" s="17">
        <f>+'[1]CHEQUE-TRANSF AGOSTO'!L49</f>
        <v>6495.9</v>
      </c>
      <c r="H50" s="18">
        <f t="shared" si="0"/>
        <v>37987238.850000001</v>
      </c>
    </row>
    <row r="51" spans="1:8" s="11" customFormat="1" ht="60" x14ac:dyDescent="0.2">
      <c r="A51" s="12"/>
      <c r="B51" s="13">
        <f>+'[1]CHEQUE-TRANSF AGOSTO'!E50</f>
        <v>45156</v>
      </c>
      <c r="C51" s="14" t="str">
        <f>+'[1]CHEQUE-TRANSF AGOSTO'!D50</f>
        <v>27052</v>
      </c>
      <c r="D51" s="15" t="str">
        <f>'[1]CHEQUE-TRANSF AGOSTO'!C50</f>
        <v xml:space="preserve">VICTOR ANTNIO ANGOMAS </v>
      </c>
      <c r="E51" s="14" t="str">
        <f>'[1]CHEQUE-TRANSF AGOSTO'!M50</f>
        <v>PAGO POR SERVICIO PRESTADO COMO PINTOR DE LA OFICINA REGIONAL DESDE EL 16/07/2023 HASTA 12/8/2023, VER ANEXO.</v>
      </c>
      <c r="F51" s="16">
        <f>'[1]CHEQUE-TRANSF AGOSTO'!F50</f>
        <v>0</v>
      </c>
      <c r="G51" s="17">
        <f>+'[1]CHEQUE-TRANSF AGOSTO'!L50</f>
        <v>9800</v>
      </c>
      <c r="H51" s="18">
        <f t="shared" si="0"/>
        <v>37977438.850000001</v>
      </c>
    </row>
    <row r="52" spans="1:8" s="11" customFormat="1" ht="75" x14ac:dyDescent="0.2">
      <c r="A52" s="12"/>
      <c r="B52" s="13">
        <f>+'[1]CHEQUE-TRANSF AGOSTO'!E51</f>
        <v>45156</v>
      </c>
      <c r="C52" s="14" t="str">
        <f>+'[1]CHEQUE-TRANSF AGOSTO'!D51</f>
        <v>27053</v>
      </c>
      <c r="D52" s="15" t="str">
        <f>'[1]CHEQUE-TRANSF AGOSTO'!C51</f>
        <v>ROBERTO MELENDEZ BAUTISTA</v>
      </c>
      <c r="E52" s="14" t="str">
        <f>'[1]CHEQUE-TRANSF AGOSTO'!M51</f>
        <v>PAGO SERVIVIO PRESTADO COMO MAESTRO CONSTRUCTOR DEL CPN MIRADOR NORTE DESDE EL 16/6/2023, HASTA EL 16/7/2023, VER ANEXO.</v>
      </c>
      <c r="F52" s="16">
        <f>'[1]CHEQUE-TRANSF AGOSTO'!F51</f>
        <v>0</v>
      </c>
      <c r="G52" s="17">
        <f>+'[1]CHEQUE-TRANSF AGOSTO'!L51</f>
        <v>43218</v>
      </c>
      <c r="H52" s="18">
        <f t="shared" si="0"/>
        <v>37934220.850000001</v>
      </c>
    </row>
    <row r="53" spans="1:8" s="11" customFormat="1" ht="30" x14ac:dyDescent="0.2">
      <c r="A53" s="12"/>
      <c r="B53" s="13">
        <f>+'[1]CHEQUE-TRANSF AGOSTO'!E52</f>
        <v>45156</v>
      </c>
      <c r="C53" s="14" t="str">
        <f>+'[1]CHEQUE-TRANSF AGOSTO'!D52</f>
        <v>4524000013741</v>
      </c>
      <c r="D53" s="15" t="str">
        <f>'[1]CHEQUE-TRANSF AGOSTO'!C52</f>
        <v xml:space="preserve">TRSNFERENCIA </v>
      </c>
      <c r="E53" s="14" t="str">
        <f>'[1]CHEQUE-TRANSF AGOSTO'!M52</f>
        <v>TRSNFERENCIA DE PAGO SISALRIL SBSIDIO MATERNIDAD</v>
      </c>
      <c r="F53" s="16">
        <f>'[1]CHEQUE-TRANSF AGOSTO'!F52</f>
        <v>35000</v>
      </c>
      <c r="G53" s="17">
        <f>+'[1]CHEQUE-TRANSF AGOSTO'!L52</f>
        <v>0</v>
      </c>
      <c r="H53" s="18">
        <f t="shared" si="0"/>
        <v>37969220.850000001</v>
      </c>
    </row>
    <row r="54" spans="1:8" s="11" customFormat="1" ht="60" x14ac:dyDescent="0.2">
      <c r="A54" s="12"/>
      <c r="B54" s="13">
        <f>+'[1]CHEQUE-TRANSF AGOSTO'!E53</f>
        <v>45159</v>
      </c>
      <c r="C54" s="14" t="str">
        <f>+'[1]CHEQUE-TRANSF AGOSTO'!D53</f>
        <v>27054</v>
      </c>
      <c r="D54" s="15" t="str">
        <f>'[1]CHEQUE-TRANSF AGOSTO'!C53</f>
        <v>CINTHIA MARTINA MATEO HOLGUIN</v>
      </c>
      <c r="E54" s="14" t="str">
        <f>'[1]CHEQUE-TRANSF AGOSTO'!M53</f>
        <v>PAGO DEL 50% DE LA FACTURA ELECTRICA DE LOS MESES JUNIO ,JULIO Y AGOSTO , A UNA DE CRISTA REY, VER ANEXO.</v>
      </c>
      <c r="F54" s="16">
        <f>'[1]CHEQUE-TRANSF AGOSTO'!F53</f>
        <v>0</v>
      </c>
      <c r="G54" s="17">
        <f>+'[1]CHEQUE-TRANSF AGOSTO'!L53</f>
        <v>2507.46</v>
      </c>
      <c r="H54" s="18">
        <f t="shared" si="0"/>
        <v>37966713.390000001</v>
      </c>
    </row>
    <row r="55" spans="1:8" s="11" customFormat="1" ht="45" x14ac:dyDescent="0.2">
      <c r="A55" s="12"/>
      <c r="B55" s="13">
        <f>+'[1]CHEQUE-TRANSF AGOSTO'!E54</f>
        <v>45159</v>
      </c>
      <c r="C55" s="14" t="str">
        <f>+'[1]CHEQUE-TRANSF AGOSTO'!D54</f>
        <v>31712285277</v>
      </c>
      <c r="D55" s="15" t="str">
        <f>'[1]CHEQUE-TRANSF AGOSTO'!C54</f>
        <v xml:space="preserve">COLECTOR DE IMPUESTOS INTERNO </v>
      </c>
      <c r="E55" s="14" t="str">
        <f>'[1]CHEQUE-TRANSF AGOSTO'!M54</f>
        <v>PAGO COLECTOR  DE IMPUESTOS INERTNOS CORREPONDIENTE A JUNIO 2023 DEL SRS EL VALLE</v>
      </c>
      <c r="F55" s="16">
        <f>'[1]CHEQUE-TRANSF AGOSTO'!F54</f>
        <v>0</v>
      </c>
      <c r="G55" s="17">
        <f>+'[1]CHEQUE-TRANSF AGOSTO'!L54</f>
        <v>352295.91</v>
      </c>
      <c r="H55" s="18">
        <f t="shared" si="0"/>
        <v>37614417.480000004</v>
      </c>
    </row>
    <row r="56" spans="1:8" s="11" customFormat="1" ht="45" x14ac:dyDescent="0.2">
      <c r="A56" s="12"/>
      <c r="B56" s="13">
        <f>+'[1]CHEQUE-TRANSF AGOSTO'!E55</f>
        <v>45159</v>
      </c>
      <c r="C56" s="14" t="str">
        <f>+'[1]CHEQUE-TRANSF AGOSTO'!D55</f>
        <v>31712306676</v>
      </c>
      <c r="D56" s="15" t="str">
        <f>'[1]CHEQUE-TRANSF AGOSTO'!C55</f>
        <v xml:space="preserve">COLECTOR DE IMPUESTOS INTERNO </v>
      </c>
      <c r="E56" s="14" t="str">
        <f>'[1]CHEQUE-TRANSF AGOSTO'!M55</f>
        <v>PAGO COLECTOR  DE IMPUESTOS INERTNOS CORREPONDIENTE A JULIO 2023 DEL SRS EL VALLE</v>
      </c>
      <c r="F56" s="16">
        <f>'[1]CHEQUE-TRANSF AGOSTO'!F55</f>
        <v>0</v>
      </c>
      <c r="G56" s="17">
        <f>+'[1]CHEQUE-TRANSF AGOSTO'!L55</f>
        <v>199370.22</v>
      </c>
      <c r="H56" s="18">
        <f t="shared" si="0"/>
        <v>37415047.260000005</v>
      </c>
    </row>
    <row r="57" spans="1:8" s="11" customFormat="1" ht="75" x14ac:dyDescent="0.2">
      <c r="A57" s="12"/>
      <c r="B57" s="13">
        <f>+'[1]CHEQUE-TRANSF AGOSTO'!E56</f>
        <v>45162</v>
      </c>
      <c r="C57" s="14" t="str">
        <f>+'[1]CHEQUE-TRANSF AGOSTO'!D56</f>
        <v>31740209732</v>
      </c>
      <c r="D57" s="15" t="str">
        <f>'[1]CHEQUE-TRANSF AGOSTO'!C56</f>
        <v>SOLVAMEN SRL</v>
      </c>
      <c r="E57" s="14" t="str">
        <f>'[1]CHEQUE-TRANSF AGOSTO'!M56</f>
        <v>PAGO FACTURA NO. B1500000068, COMPRA DE UTENCILIO DE COCINA PARA USO EN LOS DIFERENTES CPN DEL SERVICIO REGIONAL DE SALUD EL VALLE.</v>
      </c>
      <c r="F57" s="16">
        <f>'[1]CHEQUE-TRANSF AGOSTO'!F56</f>
        <v>0</v>
      </c>
      <c r="G57" s="17">
        <f>+'[1]CHEQUE-TRANSF AGOSTO'!L56</f>
        <v>1302976.44</v>
      </c>
      <c r="H57" s="18">
        <f t="shared" si="0"/>
        <v>36112070.820000008</v>
      </c>
    </row>
    <row r="58" spans="1:8" s="11" customFormat="1" ht="45" x14ac:dyDescent="0.2">
      <c r="A58" s="12"/>
      <c r="B58" s="13">
        <f>+'[1]CHEQUE-TRANSF AGOSTO'!E57</f>
        <v>45163</v>
      </c>
      <c r="C58" s="14" t="str">
        <f>+'[1]CHEQUE-TRANSF AGOSTO'!D57</f>
        <v>27055</v>
      </c>
      <c r="D58" s="15" t="str">
        <f>'[1]CHEQUE-TRANSF AGOSTO'!C57</f>
        <v>ALEXANDRO ANTONIO MORON PEREZ.</v>
      </c>
      <c r="E58" s="14" t="str">
        <f>'[1]CHEQUE-TRANSF AGOSTO'!M57</f>
        <v>PAGO CORRESPONDIENTE AL MES DE AGOSTO 2023, A VIGILANTE CARRIZAL AZUA.</v>
      </c>
      <c r="F58" s="16">
        <f>'[1]CHEQUE-TRANSF AGOSTO'!F57</f>
        <v>0</v>
      </c>
      <c r="G58" s="17">
        <f>+'[1]CHEQUE-TRANSF AGOSTO'!L57</f>
        <v>5000</v>
      </c>
      <c r="H58" s="18">
        <f t="shared" si="0"/>
        <v>36107070.820000008</v>
      </c>
    </row>
    <row r="59" spans="1:8" s="11" customFormat="1" ht="45" x14ac:dyDescent="0.2">
      <c r="A59" s="12"/>
      <c r="B59" s="13">
        <f>+'[1]CHEQUE-TRANSF AGOSTO'!E58</f>
        <v>45163</v>
      </c>
      <c r="C59" s="14" t="str">
        <f>+'[1]CHEQUE-TRANSF AGOSTO'!D58</f>
        <v>27056</v>
      </c>
      <c r="D59" s="15" t="str">
        <f>'[1]CHEQUE-TRANSF AGOSTO'!C58</f>
        <v>ALEXANDER VALDEZ</v>
      </c>
      <c r="E59" s="14" t="str">
        <f>'[1]CHEQUE-TRANSF AGOSTO'!M58</f>
        <v>PAGO CORRESPONDIENTE AL MES DE AGOSTO 2023, A VIGILANTE CPN ROSA LA PIEDRA ELIAS PIÑA.</v>
      </c>
      <c r="F59" s="16">
        <f>'[1]CHEQUE-TRANSF AGOSTO'!F58</f>
        <v>0</v>
      </c>
      <c r="G59" s="17">
        <f>+'[1]CHEQUE-TRANSF AGOSTO'!L58</f>
        <v>10000</v>
      </c>
      <c r="H59" s="18">
        <f t="shared" si="0"/>
        <v>36097070.820000008</v>
      </c>
    </row>
    <row r="60" spans="1:8" s="11" customFormat="1" ht="45" x14ac:dyDescent="0.2">
      <c r="A60" s="12"/>
      <c r="B60" s="13">
        <f>+'[1]CHEQUE-TRANSF AGOSTO'!E59</f>
        <v>45163</v>
      </c>
      <c r="C60" s="14" t="str">
        <f>+'[1]CHEQUE-TRANSF AGOSTO'!D59</f>
        <v>27057</v>
      </c>
      <c r="D60" s="15" t="str">
        <f>'[1]CHEQUE-TRANSF AGOSTO'!C59</f>
        <v>CARLOS MANUEL RAMIREZ</v>
      </c>
      <c r="E60" s="14" t="str">
        <f>'[1]CHEQUE-TRANSF AGOSTO'!M59</f>
        <v>PAGO CORRESPONDIENTE AL MES DE AGOSTO 2023, A VIGILANTE TSBSRS ARRIBA  AZUA.</v>
      </c>
      <c r="F60" s="16">
        <f>'[1]CHEQUE-TRANSF AGOSTO'!F59</f>
        <v>0</v>
      </c>
      <c r="G60" s="17">
        <f>+'[1]CHEQUE-TRANSF AGOSTO'!L59</f>
        <v>5000</v>
      </c>
      <c r="H60" s="18">
        <f t="shared" si="0"/>
        <v>36092070.820000008</v>
      </c>
    </row>
    <row r="61" spans="1:8" s="11" customFormat="1" ht="60" x14ac:dyDescent="0.2">
      <c r="A61" s="12"/>
      <c r="B61" s="13">
        <f>+'[1]CHEQUE-TRANSF AGOSTO'!E60</f>
        <v>45163</v>
      </c>
      <c r="C61" s="14" t="str">
        <f>+'[1]CHEQUE-TRANSF AGOSTO'!D60</f>
        <v>27058</v>
      </c>
      <c r="D61" s="15" t="str">
        <f>'[1]CHEQUE-TRANSF AGOSTO'!C60</f>
        <v>CONSUELO MORILLO</v>
      </c>
      <c r="E61" s="14" t="str">
        <f>'[1]CHEQUE-TRANSF AGOSTO'!M60</f>
        <v>PAGO CORRESPONDIENTE AL MES DE AGOSTO 2023, A PROMOTORA DE SALUD UNAP GUAYABAL     AZUA.</v>
      </c>
      <c r="F61" s="16">
        <f>'[1]CHEQUE-TRANSF AGOSTO'!F60</f>
        <v>0</v>
      </c>
      <c r="G61" s="17">
        <f>+'[1]CHEQUE-TRANSF AGOSTO'!L60</f>
        <v>5500</v>
      </c>
      <c r="H61" s="18">
        <f t="shared" si="0"/>
        <v>36086570.820000008</v>
      </c>
    </row>
    <row r="62" spans="1:8" s="11" customFormat="1" ht="45" x14ac:dyDescent="0.2">
      <c r="A62" s="12"/>
      <c r="B62" s="13">
        <f>+'[1]CHEQUE-TRANSF AGOSTO'!E61</f>
        <v>45163</v>
      </c>
      <c r="C62" s="14" t="str">
        <f>+'[1]CHEQUE-TRANSF AGOSTO'!D61</f>
        <v>27059</v>
      </c>
      <c r="D62" s="15" t="str">
        <f>'[1]CHEQUE-TRANSF AGOSTO'!C61</f>
        <v>DOMINGO MENDEZ BELTRE</v>
      </c>
      <c r="E62" s="14" t="str">
        <f>'[1]CHEQUE-TRANSF AGOSTO'!M61</f>
        <v>PAGO CORRESPONDIENTE AL MES DE AGOSTO 2023, A VIGILANTE CPN  BARRERA AZUA.</v>
      </c>
      <c r="F62" s="16">
        <f>'[1]CHEQUE-TRANSF AGOSTO'!F61</f>
        <v>0</v>
      </c>
      <c r="G62" s="17">
        <f>+'[1]CHEQUE-TRANSF AGOSTO'!L61</f>
        <v>10000</v>
      </c>
      <c r="H62" s="18">
        <f t="shared" si="0"/>
        <v>36076570.820000008</v>
      </c>
    </row>
    <row r="63" spans="1:8" s="11" customFormat="1" ht="45" x14ac:dyDescent="0.2">
      <c r="A63" s="12"/>
      <c r="B63" s="13">
        <f>+'[1]CHEQUE-TRANSF AGOSTO'!E62</f>
        <v>45163</v>
      </c>
      <c r="C63" s="14" t="str">
        <f>+'[1]CHEQUE-TRANSF AGOSTO'!D62</f>
        <v>27060</v>
      </c>
      <c r="D63" s="15" t="str">
        <f>'[1]CHEQUE-TRANSF AGOSTO'!C62</f>
        <v>ELVA SANTOS DELGADO</v>
      </c>
      <c r="E63" s="14" t="str">
        <f>'[1]CHEQUE-TRANSF AGOSTO'!M62</f>
        <v>PAGO CORRESPONDIENTE AL MES DE AGOSTO 2023, A CONSERJE CPN   LA CAÑITA  AZUA.</v>
      </c>
      <c r="F63" s="16">
        <f>'[1]CHEQUE-TRANSF AGOSTO'!F62</f>
        <v>0</v>
      </c>
      <c r="G63" s="17">
        <f>+'[1]CHEQUE-TRANSF AGOSTO'!L62</f>
        <v>5000</v>
      </c>
      <c r="H63" s="18">
        <f t="shared" si="0"/>
        <v>36071570.820000008</v>
      </c>
    </row>
    <row r="64" spans="1:8" s="11" customFormat="1" ht="45" x14ac:dyDescent="0.2">
      <c r="A64" s="12"/>
      <c r="B64" s="13">
        <f>+'[1]CHEQUE-TRANSF AGOSTO'!E63</f>
        <v>45163</v>
      </c>
      <c r="C64" s="14" t="str">
        <f>+'[1]CHEQUE-TRANSF AGOSTO'!D63</f>
        <v>27061</v>
      </c>
      <c r="D64" s="15" t="str">
        <f>'[1]CHEQUE-TRANSF AGOSTO'!C63</f>
        <v>FAUSTO GONZALEZ</v>
      </c>
      <c r="E64" s="14" t="str">
        <f>'[1]CHEQUE-TRANSF AGOSTO'!M63</f>
        <v xml:space="preserve">PAGO CORRESPONDIENTE AL MES DE AGOSTO 2023, A VIGILANTE CPN  MIRADOR NORTE SAN JUAN. </v>
      </c>
      <c r="F64" s="16">
        <f>'[1]CHEQUE-TRANSF AGOSTO'!F63</f>
        <v>0</v>
      </c>
      <c r="G64" s="17">
        <f>+'[1]CHEQUE-TRANSF AGOSTO'!L63</f>
        <v>8000</v>
      </c>
      <c r="H64" s="18">
        <f t="shared" si="0"/>
        <v>36063570.820000008</v>
      </c>
    </row>
    <row r="65" spans="1:8" s="11" customFormat="1" ht="15" x14ac:dyDescent="0.2">
      <c r="A65" s="12"/>
      <c r="B65" s="13">
        <f>+'[1]CHEQUE-TRANSF AGOSTO'!E64</f>
        <v>45163</v>
      </c>
      <c r="C65" s="14" t="str">
        <f>+'[1]CHEQUE-TRANSF AGOSTO'!D64</f>
        <v>27062</v>
      </c>
      <c r="D65" s="15" t="str">
        <f>'[1]CHEQUE-TRANSF AGOSTO'!C64</f>
        <v>NULO</v>
      </c>
      <c r="E65" s="14" t="str">
        <f>'[1]CHEQUE-TRANSF AGOSTO'!M64</f>
        <v>NULO</v>
      </c>
      <c r="F65" s="16">
        <f>'[1]CHEQUE-TRANSF AGOSTO'!F64</f>
        <v>0</v>
      </c>
      <c r="G65" s="17">
        <f>+'[1]CHEQUE-TRANSF AGOSTO'!L64</f>
        <v>0</v>
      </c>
      <c r="H65" s="18">
        <f t="shared" si="0"/>
        <v>36063570.820000008</v>
      </c>
    </row>
    <row r="66" spans="1:8" s="11" customFormat="1" ht="45" x14ac:dyDescent="0.2">
      <c r="A66" s="12"/>
      <c r="B66" s="13">
        <f>+'[1]CHEQUE-TRANSF AGOSTO'!E65</f>
        <v>45163</v>
      </c>
      <c r="C66" s="14" t="str">
        <f>+'[1]CHEQUE-TRANSF AGOSTO'!D65</f>
        <v>27063</v>
      </c>
      <c r="D66" s="15" t="str">
        <f>'[1]CHEQUE-TRANSF AGOSTO'!C65</f>
        <v>JOSE ARODY ACOSTA VALDEZ</v>
      </c>
      <c r="E66" s="14" t="str">
        <f>'[1]CHEQUE-TRANSF AGOSTO'!M65</f>
        <v xml:space="preserve">PAGO CORRESPONDIENTE AL MES DE AGOSTO 2023, A VIGILANTE CPN  HIGUERITO SAN JUAN.  </v>
      </c>
      <c r="F66" s="16">
        <f>'[1]CHEQUE-TRANSF AGOSTO'!F65</f>
        <v>0</v>
      </c>
      <c r="G66" s="17">
        <f>+'[1]CHEQUE-TRANSF AGOSTO'!L65</f>
        <v>7000</v>
      </c>
      <c r="H66" s="18">
        <f t="shared" si="0"/>
        <v>36056570.820000008</v>
      </c>
    </row>
    <row r="67" spans="1:8" s="11" customFormat="1" ht="45" x14ac:dyDescent="0.2">
      <c r="A67" s="12"/>
      <c r="B67" s="13">
        <f>+'[1]CHEQUE-TRANSF AGOSTO'!E66</f>
        <v>45163</v>
      </c>
      <c r="C67" s="14" t="str">
        <f>+'[1]CHEQUE-TRANSF AGOSTO'!D66</f>
        <v>27064</v>
      </c>
      <c r="D67" s="15" t="str">
        <f>'[1]CHEQUE-TRANSF AGOSTO'!C66</f>
        <v>JHOCELIN ARELIS SUERO</v>
      </c>
      <c r="E67" s="14" t="str">
        <f>'[1]CHEQUE-TRANSF AGOSTO'!M66</f>
        <v>PAGO CORRESPONDIENTE AL MES DE AGOSTO 2023, A  CONSERJE CPN  LAS LAGUNA AZUA.</v>
      </c>
      <c r="F67" s="16">
        <f>'[1]CHEQUE-TRANSF AGOSTO'!F66</f>
        <v>0</v>
      </c>
      <c r="G67" s="17">
        <f>+'[1]CHEQUE-TRANSF AGOSTO'!L66</f>
        <v>5000</v>
      </c>
      <c r="H67" s="18">
        <f t="shared" si="0"/>
        <v>36051570.820000008</v>
      </c>
    </row>
    <row r="68" spans="1:8" s="11" customFormat="1" ht="45" x14ac:dyDescent="0.2">
      <c r="A68" s="12"/>
      <c r="B68" s="13">
        <f>+'[1]CHEQUE-TRANSF AGOSTO'!E67</f>
        <v>45163</v>
      </c>
      <c r="C68" s="14" t="str">
        <f>+'[1]CHEQUE-TRANSF AGOSTO'!D67</f>
        <v>27065</v>
      </c>
      <c r="D68" s="15" t="str">
        <f>'[1]CHEQUE-TRANSF AGOSTO'!C67</f>
        <v>JUAN JOSE PINALES</v>
      </c>
      <c r="E68" s="14" t="str">
        <f>'[1]CHEQUE-TRANSF AGOSTO'!M67</f>
        <v xml:space="preserve">PAGO CORRESPONDIENTE AL MES DE AGOSTO 2023, A VIGILANTE CPN  LAS CHARCAS AZUA.  </v>
      </c>
      <c r="F68" s="16">
        <f>'[1]CHEQUE-TRANSF AGOSTO'!F67</f>
        <v>0</v>
      </c>
      <c r="G68" s="17">
        <f>+'[1]CHEQUE-TRANSF AGOSTO'!L67</f>
        <v>5000</v>
      </c>
      <c r="H68" s="18">
        <f t="shared" si="0"/>
        <v>36046570.820000008</v>
      </c>
    </row>
    <row r="69" spans="1:8" s="11" customFormat="1" ht="45" x14ac:dyDescent="0.2">
      <c r="A69" s="12"/>
      <c r="B69" s="13">
        <f>+'[1]CHEQUE-TRANSF AGOSTO'!E68</f>
        <v>45163</v>
      </c>
      <c r="C69" s="14" t="str">
        <f>+'[1]CHEQUE-TRANSF AGOSTO'!D68</f>
        <v>27066</v>
      </c>
      <c r="D69" s="15" t="str">
        <f>'[1]CHEQUE-TRANSF AGOSTO'!C68</f>
        <v>MARGARITA GONZALEZ</v>
      </c>
      <c r="E69" s="14" t="str">
        <f>'[1]CHEQUE-TRANSF AGOSTO'!M68</f>
        <v>PAGO CORRESPONDIENTE AL MES DE AGOSTO 2023, A  CONSERJE CPN MAGUELLAR  AZUA.</v>
      </c>
      <c r="F69" s="16">
        <f>'[1]CHEQUE-TRANSF AGOSTO'!F68</f>
        <v>0</v>
      </c>
      <c r="G69" s="17">
        <f>+'[1]CHEQUE-TRANSF AGOSTO'!L68</f>
        <v>5000</v>
      </c>
      <c r="H69" s="18">
        <f t="shared" si="0"/>
        <v>36041570.820000008</v>
      </c>
    </row>
    <row r="70" spans="1:8" s="11" customFormat="1" ht="45" x14ac:dyDescent="0.2">
      <c r="A70" s="12"/>
      <c r="B70" s="13">
        <f>+'[1]CHEQUE-TRANSF AGOSTO'!E69</f>
        <v>45163</v>
      </c>
      <c r="C70" s="14" t="str">
        <f>+'[1]CHEQUE-TRANSF AGOSTO'!D69</f>
        <v>27067</v>
      </c>
      <c r="D70" s="15" t="str">
        <f>'[1]CHEQUE-TRANSF AGOSTO'!C69</f>
        <v>MARIANA MENDEZ</v>
      </c>
      <c r="E70" s="14" t="str">
        <f>'[1]CHEQUE-TRANSF AGOSTO'!M69</f>
        <v xml:space="preserve">PAGO CORRESPONDIENTE AL MES DE AGOSTO 2023, A  CONSERJE CPN PROYECTO 4 AZUA. </v>
      </c>
      <c r="F70" s="16">
        <f>'[1]CHEQUE-TRANSF AGOSTO'!F69</f>
        <v>0</v>
      </c>
      <c r="G70" s="17">
        <f>+'[1]CHEQUE-TRANSF AGOSTO'!L69</f>
        <v>5000</v>
      </c>
      <c r="H70" s="18">
        <f t="shared" si="0"/>
        <v>36036570.820000008</v>
      </c>
    </row>
    <row r="71" spans="1:8" s="11" customFormat="1" ht="45" x14ac:dyDescent="0.2">
      <c r="A71" s="12"/>
      <c r="B71" s="13">
        <f>+'[1]CHEQUE-TRANSF AGOSTO'!E70</f>
        <v>45163</v>
      </c>
      <c r="C71" s="14" t="str">
        <f>+'[1]CHEQUE-TRANSF AGOSTO'!D70</f>
        <v>27068</v>
      </c>
      <c r="D71" s="15" t="str">
        <f>'[1]CHEQUE-TRANSF AGOSTO'!C70</f>
        <v>MANUEL VICTOR MENDEZ</v>
      </c>
      <c r="E71" s="14" t="str">
        <f>'[1]CHEQUE-TRANSF AGOSTO'!M70</f>
        <v xml:space="preserve">PAGO CORRESPONDIENTE AL MES DE AGOSTO 2023, A  CONSERJE CPN PROYECTO 4 AZUA. </v>
      </c>
      <c r="F71" s="16">
        <f>'[1]CHEQUE-TRANSF AGOSTO'!F70</f>
        <v>0</v>
      </c>
      <c r="G71" s="17">
        <f>+'[1]CHEQUE-TRANSF AGOSTO'!L70</f>
        <v>5000</v>
      </c>
      <c r="H71" s="18">
        <f t="shared" si="0"/>
        <v>36031570.820000008</v>
      </c>
    </row>
    <row r="72" spans="1:8" s="11" customFormat="1" ht="45" x14ac:dyDescent="0.2">
      <c r="A72" s="12"/>
      <c r="B72" s="13">
        <f>+'[1]CHEQUE-TRANSF AGOSTO'!E71</f>
        <v>45163</v>
      </c>
      <c r="C72" s="14" t="str">
        <f>+'[1]CHEQUE-TRANSF AGOSTO'!D71</f>
        <v>27069</v>
      </c>
      <c r="D72" s="15" t="str">
        <f>'[1]CHEQUE-TRANSF AGOSTO'!C71</f>
        <v>MARIA CEDANO DIAZ</v>
      </c>
      <c r="E72" s="14" t="str">
        <f>'[1]CHEQUE-TRANSF AGOSTO'!M71</f>
        <v xml:space="preserve">PAGO CORRESPONDIENTE AL MES DE AGOSTO 2023, A   PROMOTORA DE SALUD UNAP GUAYABAL AZUA. </v>
      </c>
      <c r="F72" s="16">
        <f>'[1]CHEQUE-TRANSF AGOSTO'!F71</f>
        <v>0</v>
      </c>
      <c r="G72" s="17">
        <f>+'[1]CHEQUE-TRANSF AGOSTO'!L71</f>
        <v>5500</v>
      </c>
      <c r="H72" s="18">
        <f t="shared" si="0"/>
        <v>36026070.820000008</v>
      </c>
    </row>
    <row r="73" spans="1:8" s="11" customFormat="1" ht="45" x14ac:dyDescent="0.2">
      <c r="A73" s="12"/>
      <c r="B73" s="13">
        <f>+'[1]CHEQUE-TRANSF AGOSTO'!E72</f>
        <v>45163</v>
      </c>
      <c r="C73" s="14" t="str">
        <f>+'[1]CHEQUE-TRANSF AGOSTO'!D72</f>
        <v>27070</v>
      </c>
      <c r="D73" s="15" t="str">
        <f>'[1]CHEQUE-TRANSF AGOSTO'!C72</f>
        <v xml:space="preserve">MARIA ALTAGRACIA VALENZUELA </v>
      </c>
      <c r="E73" s="14" t="str">
        <f>'[1]CHEQUE-TRANSF AGOSTO'!M72</f>
        <v xml:space="preserve">PAGO CORRESPONDIENTE AL MES DE AGOSTO 2023, A  CONSERJE UNAP GUAYABAL AZUA. </v>
      </c>
      <c r="F73" s="16">
        <f>'[1]CHEQUE-TRANSF AGOSTO'!F72</f>
        <v>0</v>
      </c>
      <c r="G73" s="17">
        <f>+'[1]CHEQUE-TRANSF AGOSTO'!L72</f>
        <v>5000</v>
      </c>
      <c r="H73" s="18">
        <f t="shared" ref="H73:H113" si="1">+H72+F73-G73</f>
        <v>36021070.820000008</v>
      </c>
    </row>
    <row r="74" spans="1:8" s="11" customFormat="1" ht="45" x14ac:dyDescent="0.2">
      <c r="A74" s="12"/>
      <c r="B74" s="13">
        <f>+'[1]CHEQUE-TRANSF AGOSTO'!E73</f>
        <v>45163</v>
      </c>
      <c r="C74" s="14" t="str">
        <f>+'[1]CHEQUE-TRANSF AGOSTO'!D73</f>
        <v>27071</v>
      </c>
      <c r="D74" s="15" t="str">
        <f>'[1]CHEQUE-TRANSF AGOSTO'!C73</f>
        <v>MARIA DEL CARMEN DE LEON</v>
      </c>
      <c r="E74" s="14" t="str">
        <f>'[1]CHEQUE-TRANSF AGOSTO'!M73</f>
        <v xml:space="preserve">PAGO CORRESPONDIENTE AL MES DE AGOSTO 2023, A  CONSERJE CPN LA NAVAJA  SAN JUAN. </v>
      </c>
      <c r="F74" s="16">
        <f>'[1]CHEQUE-TRANSF AGOSTO'!F73</f>
        <v>0</v>
      </c>
      <c r="G74" s="17">
        <f>+'[1]CHEQUE-TRANSF AGOSTO'!L73</f>
        <v>5000</v>
      </c>
      <c r="H74" s="18">
        <f t="shared" si="1"/>
        <v>36016070.820000008</v>
      </c>
    </row>
    <row r="75" spans="1:8" s="11" customFormat="1" ht="45" x14ac:dyDescent="0.2">
      <c r="A75" s="12"/>
      <c r="B75" s="13">
        <f>+'[1]CHEQUE-TRANSF AGOSTO'!E74</f>
        <v>45163</v>
      </c>
      <c r="C75" s="14" t="str">
        <f>+'[1]CHEQUE-TRANSF AGOSTO'!D74</f>
        <v>27072</v>
      </c>
      <c r="D75" s="15" t="str">
        <f>'[1]CHEQUE-TRANSF AGOSTO'!C74</f>
        <v>MILAGORS PIMENTEL AQUINO</v>
      </c>
      <c r="E75" s="14" t="str">
        <f>'[1]CHEQUE-TRANSF AGOSTO'!M74</f>
        <v>PAGO CORRESPONDIENTE AL MES DE AGOSTO 2023, A CONSERJE OFICINA REGIONAL.</v>
      </c>
      <c r="F75" s="16">
        <f>'[1]CHEQUE-TRANSF AGOSTO'!F74</f>
        <v>0</v>
      </c>
      <c r="G75" s="17">
        <f>+'[1]CHEQUE-TRANSF AGOSTO'!L74</f>
        <v>10000</v>
      </c>
      <c r="H75" s="18">
        <f t="shared" si="1"/>
        <v>36006070.820000008</v>
      </c>
    </row>
    <row r="76" spans="1:8" s="11" customFormat="1" ht="45" x14ac:dyDescent="0.2">
      <c r="A76" s="12"/>
      <c r="B76" s="13">
        <f>+'[1]CHEQUE-TRANSF AGOSTO'!E75</f>
        <v>45163</v>
      </c>
      <c r="C76" s="14" t="str">
        <f>+'[1]CHEQUE-TRANSF AGOSTO'!D75</f>
        <v>27073</v>
      </c>
      <c r="D76" s="15" t="str">
        <f>'[1]CHEQUE-TRANSF AGOSTO'!C75</f>
        <v>MERECEDES POCHE DE LEON</v>
      </c>
      <c r="E76" s="14" t="str">
        <f>'[1]CHEQUE-TRANSF AGOSTO'!M75</f>
        <v>PAGO CORRESPONDIENTE AL MES DE AGOSTO 2023, A  CONSERJE CPN CORBANO SUR  SAN JUAN.</v>
      </c>
      <c r="F76" s="16">
        <f>'[1]CHEQUE-TRANSF AGOSTO'!F75</f>
        <v>0</v>
      </c>
      <c r="G76" s="17">
        <f>+'[1]CHEQUE-TRANSF AGOSTO'!L75</f>
        <v>5000</v>
      </c>
      <c r="H76" s="18">
        <f t="shared" si="1"/>
        <v>36001070.820000008</v>
      </c>
    </row>
    <row r="77" spans="1:8" s="11" customFormat="1" ht="15" x14ac:dyDescent="0.2">
      <c r="A77" s="12"/>
      <c r="B77" s="13">
        <f>+'[1]CHEQUE-TRANSF AGOSTO'!E76</f>
        <v>45163</v>
      </c>
      <c r="C77" s="14" t="str">
        <f>+'[1]CHEQUE-TRANSF AGOSTO'!D76</f>
        <v>27074</v>
      </c>
      <c r="D77" s="15" t="str">
        <f>'[1]CHEQUE-TRANSF AGOSTO'!C76</f>
        <v>NULO</v>
      </c>
      <c r="E77" s="14" t="str">
        <f>'[1]CHEQUE-TRANSF AGOSTO'!M76</f>
        <v>NULO</v>
      </c>
      <c r="F77" s="16">
        <f>'[1]CHEQUE-TRANSF AGOSTO'!F76</f>
        <v>0</v>
      </c>
      <c r="G77" s="17">
        <f>+'[1]CHEQUE-TRANSF AGOSTO'!L76</f>
        <v>0</v>
      </c>
      <c r="H77" s="18">
        <f t="shared" si="1"/>
        <v>36001070.820000008</v>
      </c>
    </row>
    <row r="78" spans="1:8" s="11" customFormat="1" ht="45" x14ac:dyDescent="0.2">
      <c r="A78" s="12"/>
      <c r="B78" s="13">
        <f>+'[1]CHEQUE-TRANSF AGOSTO'!E77</f>
        <v>45163</v>
      </c>
      <c r="C78" s="14" t="str">
        <f>+'[1]CHEQUE-TRANSF AGOSTO'!D77</f>
        <v>27075</v>
      </c>
      <c r="D78" s="15" t="str">
        <f>'[1]CHEQUE-TRANSF AGOSTO'!C77</f>
        <v xml:space="preserve">ISIDRO ENRIQUE FIGUEREO </v>
      </c>
      <c r="E78" s="14" t="str">
        <f>'[1]CHEQUE-TRANSF AGOSTO'!M77</f>
        <v xml:space="preserve">PAGO CORRESPONDIENTE AL MES DE AGOSTO 2023, A VIGILANTE CPN TABARA ARRIBA  AZUA.  </v>
      </c>
      <c r="F78" s="16">
        <f>'[1]CHEQUE-TRANSF AGOSTO'!F77</f>
        <v>0</v>
      </c>
      <c r="G78" s="17">
        <f>+'[1]CHEQUE-TRANSF AGOSTO'!L77</f>
        <v>5000</v>
      </c>
      <c r="H78" s="18">
        <f t="shared" si="1"/>
        <v>35996070.820000008</v>
      </c>
    </row>
    <row r="79" spans="1:8" s="11" customFormat="1" ht="45" x14ac:dyDescent="0.2">
      <c r="A79" s="12"/>
      <c r="B79" s="13">
        <f>+'[1]CHEQUE-TRANSF AGOSTO'!E78</f>
        <v>45163</v>
      </c>
      <c r="C79" s="14" t="str">
        <f>+'[1]CHEQUE-TRANSF AGOSTO'!D78</f>
        <v>27076</v>
      </c>
      <c r="D79" s="15" t="str">
        <f>'[1]CHEQUE-TRANSF AGOSTO'!C78</f>
        <v>RAFAEL DANILO RODRIGUEZ</v>
      </c>
      <c r="E79" s="14" t="str">
        <f>'[1]CHEQUE-TRANSF AGOSTO'!M78</f>
        <v xml:space="preserve">PAGO CORRESPONDIENTE AL MES DE AGOSTO 2023, A VIGILANTE CPN HATILLO  AZUA.  </v>
      </c>
      <c r="F79" s="16">
        <f>'[1]CHEQUE-TRANSF AGOSTO'!F78</f>
        <v>0</v>
      </c>
      <c r="G79" s="17">
        <f>+'[1]CHEQUE-TRANSF AGOSTO'!L78</f>
        <v>5000</v>
      </c>
      <c r="H79" s="18">
        <f t="shared" si="1"/>
        <v>35991070.820000008</v>
      </c>
    </row>
    <row r="80" spans="1:8" s="11" customFormat="1" ht="45" x14ac:dyDescent="0.2">
      <c r="A80" s="12"/>
      <c r="B80" s="13">
        <f>+'[1]CHEQUE-TRANSF AGOSTO'!E79</f>
        <v>45163</v>
      </c>
      <c r="C80" s="14" t="str">
        <f>+'[1]CHEQUE-TRANSF AGOSTO'!D79</f>
        <v>27077</v>
      </c>
      <c r="D80" s="15" t="str">
        <f>'[1]CHEQUE-TRANSF AGOSTO'!C79</f>
        <v>RENE DELGADO</v>
      </c>
      <c r="E80" s="14" t="str">
        <f>'[1]CHEQUE-TRANSF AGOSTO'!M79</f>
        <v xml:space="preserve">PAGO CORRESPONDIENTE AL MES DE AGOSTO 2023, A VIGILANTE CPN LA CAÑITA  AZUA.  </v>
      </c>
      <c r="F80" s="16">
        <f>'[1]CHEQUE-TRANSF AGOSTO'!F79</f>
        <v>0</v>
      </c>
      <c r="G80" s="17">
        <f>+'[1]CHEQUE-TRANSF AGOSTO'!L79</f>
        <v>5000</v>
      </c>
      <c r="H80" s="18">
        <f t="shared" si="1"/>
        <v>35986070.820000008</v>
      </c>
    </row>
    <row r="81" spans="1:8" s="11" customFormat="1" ht="45" x14ac:dyDescent="0.2">
      <c r="A81" s="12"/>
      <c r="B81" s="13">
        <f>+'[1]CHEQUE-TRANSF AGOSTO'!E80</f>
        <v>45163</v>
      </c>
      <c r="C81" s="14" t="str">
        <f>+'[1]CHEQUE-TRANSF AGOSTO'!D80</f>
        <v>27078</v>
      </c>
      <c r="D81" s="15" t="str">
        <f>'[1]CHEQUE-TRANSF AGOSTO'!C80</f>
        <v>ROMILIO LEBRON</v>
      </c>
      <c r="E81" s="14" t="str">
        <f>'[1]CHEQUE-TRANSF AGOSTO'!M80</f>
        <v xml:space="preserve">PAGO CORRESPONDIENTE AL MES DE AGOSTO 2023, A VIGILANTE CPN HATO NUEVO  AZUA.  </v>
      </c>
      <c r="F81" s="16">
        <f>'[1]CHEQUE-TRANSF AGOSTO'!F80</f>
        <v>0</v>
      </c>
      <c r="G81" s="17">
        <f>+'[1]CHEQUE-TRANSF AGOSTO'!L80</f>
        <v>5000</v>
      </c>
      <c r="H81" s="18">
        <f t="shared" si="1"/>
        <v>35981070.820000008</v>
      </c>
    </row>
    <row r="82" spans="1:8" s="11" customFormat="1" ht="45" x14ac:dyDescent="0.2">
      <c r="A82" s="12"/>
      <c r="B82" s="13">
        <f>+'[1]CHEQUE-TRANSF AGOSTO'!E81</f>
        <v>45163</v>
      </c>
      <c r="C82" s="14" t="str">
        <f>+'[1]CHEQUE-TRANSF AGOSTO'!D81</f>
        <v>27079</v>
      </c>
      <c r="D82" s="15" t="str">
        <f>'[1]CHEQUE-TRANSF AGOSTO'!C81</f>
        <v>ROBERTO ROA JIMENEZ</v>
      </c>
      <c r="E82" s="14" t="str">
        <f>'[1]CHEQUE-TRANSF AGOSTO'!M81</f>
        <v xml:space="preserve">PAGO CORRESPONDIENTE AL MES DE AGOSTO 2023, A VIGILANTE CPN LA ESTANCIA SAN JUAN. </v>
      </c>
      <c r="F82" s="16">
        <f>'[1]CHEQUE-TRANSF AGOSTO'!F81</f>
        <v>0</v>
      </c>
      <c r="G82" s="17">
        <f>+'[1]CHEQUE-TRANSF AGOSTO'!L81</f>
        <v>5000</v>
      </c>
      <c r="H82" s="18">
        <f t="shared" si="1"/>
        <v>35976070.820000008</v>
      </c>
    </row>
    <row r="83" spans="1:8" s="11" customFormat="1" ht="45" x14ac:dyDescent="0.2">
      <c r="A83" s="12"/>
      <c r="B83" s="13">
        <f>+'[1]CHEQUE-TRANSF AGOSTO'!E82</f>
        <v>45163</v>
      </c>
      <c r="C83" s="14" t="str">
        <f>+'[1]CHEQUE-TRANSF AGOSTO'!D82</f>
        <v>27080</v>
      </c>
      <c r="D83" s="15" t="str">
        <f>'[1]CHEQUE-TRANSF AGOSTO'!C82</f>
        <v>YUBVERES ENCARNACION</v>
      </c>
      <c r="E83" s="14" t="str">
        <f>'[1]CHEQUE-TRANSF AGOSTO'!M82</f>
        <v>PAGO CORRESPONDIENTE AL MES DE AGOSTO 2023, A  CONSERJE CPN SABANA LARGA ELIAS PIÑA.</v>
      </c>
      <c r="F83" s="16">
        <f>'[1]CHEQUE-TRANSF AGOSTO'!F82</f>
        <v>0</v>
      </c>
      <c r="G83" s="17">
        <f>+'[1]CHEQUE-TRANSF AGOSTO'!L82</f>
        <v>5000</v>
      </c>
      <c r="H83" s="18">
        <f t="shared" si="1"/>
        <v>35971070.820000008</v>
      </c>
    </row>
    <row r="84" spans="1:8" s="11" customFormat="1" ht="60" x14ac:dyDescent="0.2">
      <c r="A84" s="12"/>
      <c r="B84" s="13">
        <f>+'[1]CHEQUE-TRANSF AGOSTO'!E83</f>
        <v>45163</v>
      </c>
      <c r="C84" s="14" t="str">
        <f>+'[1]CHEQUE-TRANSF AGOSTO'!D83</f>
        <v>27081</v>
      </c>
      <c r="D84" s="15" t="str">
        <f>'[1]CHEQUE-TRANSF AGOSTO'!C83</f>
        <v xml:space="preserve">ESTANILADO DURAN FAMILIA </v>
      </c>
      <c r="E84" s="14" t="str">
        <f>'[1]CHEQUE-TRANSF AGOSTO'!M83</f>
        <v>PAGO ALQUILER CORRESPONDIENTE AL MES DE AGOSTO 2023, A UNAP VILLA OCOA AZUA.</v>
      </c>
      <c r="F84" s="16">
        <f>'[1]CHEQUE-TRANSF AGOSTO'!F83</f>
        <v>0</v>
      </c>
      <c r="G84" s="17">
        <f>+'[1]CHEQUE-TRANSF AGOSTO'!L83</f>
        <v>5563.04</v>
      </c>
      <c r="H84" s="18">
        <f t="shared" si="1"/>
        <v>35965507.780000009</v>
      </c>
    </row>
    <row r="85" spans="1:8" s="11" customFormat="1" ht="60" x14ac:dyDescent="0.2">
      <c r="A85" s="12"/>
      <c r="B85" s="13">
        <f>+'[1]CHEQUE-TRANSF AGOSTO'!E84</f>
        <v>45163</v>
      </c>
      <c r="C85" s="14" t="str">
        <f>+'[1]CHEQUE-TRANSF AGOSTO'!D84</f>
        <v>27082</v>
      </c>
      <c r="D85" s="15" t="str">
        <f>'[1]CHEQUE-TRANSF AGOSTO'!C84</f>
        <v>JUAN FRANCISCO LACHAPELLE ESPINAL</v>
      </c>
      <c r="E85" s="14" t="str">
        <f>'[1]CHEQUE-TRANSF AGOSTO'!M84</f>
        <v>PAGO ALQUILER CORRESPONDIENTE AL MES DE AGOSTO 2023, A GERENCIA DE AREA II SAN JUAN.</v>
      </c>
      <c r="F85" s="16">
        <f>'[1]CHEQUE-TRANSF AGOSTO'!F84</f>
        <v>0</v>
      </c>
      <c r="G85" s="17">
        <f>+'[1]CHEQUE-TRANSF AGOSTO'!L84</f>
        <v>45000</v>
      </c>
      <c r="H85" s="18">
        <f t="shared" si="1"/>
        <v>35920507.780000009</v>
      </c>
    </row>
    <row r="86" spans="1:8" s="11" customFormat="1" ht="60" x14ac:dyDescent="0.2">
      <c r="A86" s="12"/>
      <c r="B86" s="13">
        <f>+'[1]CHEQUE-TRANSF AGOSTO'!E85</f>
        <v>45163</v>
      </c>
      <c r="C86" s="14" t="str">
        <f>+'[1]CHEQUE-TRANSF AGOSTO'!D85</f>
        <v>27083</v>
      </c>
      <c r="D86" s="15" t="str">
        <f>'[1]CHEQUE-TRANSF AGOSTO'!C85</f>
        <v>LIN DE JESUS PARRA MARTE</v>
      </c>
      <c r="E86" s="14" t="str">
        <f>'[1]CHEQUE-TRANSF AGOSTO'!M85</f>
        <v>PAGO ALQUILER CORRESPONDIENTE AL MES DE AGOSTO 2023, A UNAP SANTA ANA AZUA.</v>
      </c>
      <c r="F86" s="16">
        <f>'[1]CHEQUE-TRANSF AGOSTO'!F85</f>
        <v>0</v>
      </c>
      <c r="G86" s="17">
        <f>+'[1]CHEQUE-TRANSF AGOSTO'!L85</f>
        <v>11859.21</v>
      </c>
      <c r="H86" s="18">
        <f t="shared" si="1"/>
        <v>35908648.570000008</v>
      </c>
    </row>
    <row r="87" spans="1:8" s="11" customFormat="1" ht="60" x14ac:dyDescent="0.2">
      <c r="A87" s="12"/>
      <c r="B87" s="13">
        <f>+'[1]CHEQUE-TRANSF AGOSTO'!E86</f>
        <v>45163</v>
      </c>
      <c r="C87" s="14" t="str">
        <f>+'[1]CHEQUE-TRANSF AGOSTO'!D86</f>
        <v>27084</v>
      </c>
      <c r="D87" s="15" t="str">
        <f>'[1]CHEQUE-TRANSF AGOSTO'!C86</f>
        <v>ANGEL BOLIVAR FILPO DIAZ</v>
      </c>
      <c r="E87" s="14" t="str">
        <f>'[1]CHEQUE-TRANSF AGOSTO'!M86</f>
        <v>PAGO ALQUILER CORRESPONDIENTE AL MES DE AGOSTO 2023, A UNAP EL HIGUERITO AZUA.</v>
      </c>
      <c r="F87" s="16">
        <f>'[1]CHEQUE-TRANSF AGOSTO'!F86</f>
        <v>0</v>
      </c>
      <c r="G87" s="17">
        <f>+'[1]CHEQUE-TRANSF AGOSTO'!L86</f>
        <v>7247.3</v>
      </c>
      <c r="H87" s="18">
        <f t="shared" si="1"/>
        <v>35901401.270000011</v>
      </c>
    </row>
    <row r="88" spans="1:8" s="11" customFormat="1" ht="15" x14ac:dyDescent="0.2">
      <c r="A88" s="12"/>
      <c r="B88" s="13">
        <f>+'[1]CHEQUE-TRANSF AGOSTO'!E87</f>
        <v>45163</v>
      </c>
      <c r="C88" s="14" t="str">
        <f>+'[1]CHEQUE-TRANSF AGOSTO'!D87</f>
        <v>27085</v>
      </c>
      <c r="D88" s="15" t="str">
        <f>'[1]CHEQUE-TRANSF AGOSTO'!C87</f>
        <v>NULO</v>
      </c>
      <c r="E88" s="14" t="str">
        <f>'[1]CHEQUE-TRANSF AGOSTO'!M87</f>
        <v>NULO</v>
      </c>
      <c r="F88" s="16">
        <f>'[1]CHEQUE-TRANSF AGOSTO'!F87</f>
        <v>0</v>
      </c>
      <c r="G88" s="17">
        <f>+'[1]CHEQUE-TRANSF AGOSTO'!L87</f>
        <v>0</v>
      </c>
      <c r="H88" s="18">
        <f t="shared" si="1"/>
        <v>35901401.270000011</v>
      </c>
    </row>
    <row r="89" spans="1:8" s="11" customFormat="1" ht="45" x14ac:dyDescent="0.2">
      <c r="A89" s="12"/>
      <c r="B89" s="13">
        <f>+'[1]CHEQUE-TRANSF AGOSTO'!E88</f>
        <v>45163</v>
      </c>
      <c r="C89" s="14">
        <f>+'[1]CHEQUE-TRANSF AGOSTO'!D88</f>
        <v>0</v>
      </c>
      <c r="D89" s="15" t="str">
        <f>'[1]CHEQUE-TRANSF AGOSTO'!C88</f>
        <v xml:space="preserve">NOMINA ELECTRONICA </v>
      </c>
      <c r="E89" s="14" t="str">
        <f>'[1]CHEQUE-TRANSF AGOSTO'!M88</f>
        <v>PAGO NOMINA ELECTRONICA  A EMPLEADOS CORRESPONDIENTE AL MES DE AGOSTO 2023</v>
      </c>
      <c r="F89" s="16">
        <f>'[1]CHEQUE-TRANSF AGOSTO'!F88</f>
        <v>0</v>
      </c>
      <c r="G89" s="17">
        <f>+'[1]CHEQUE-TRANSF AGOSTO'!L88</f>
        <v>1695107.9</v>
      </c>
      <c r="H89" s="18">
        <f t="shared" si="1"/>
        <v>34206293.370000012</v>
      </c>
    </row>
    <row r="90" spans="1:8" s="11" customFormat="1" ht="45" x14ac:dyDescent="0.2">
      <c r="A90" s="12"/>
      <c r="B90" s="13">
        <f>+'[1]CHEQUE-TRANSF AGOSTO'!E89</f>
        <v>45163</v>
      </c>
      <c r="C90" s="14">
        <f>+'[1]CHEQUE-TRANSF AGOSTO'!D89</f>
        <v>0</v>
      </c>
      <c r="D90" s="15" t="str">
        <f>'[1]CHEQUE-TRANSF AGOSTO'!C89</f>
        <v>ALQUILER ELECTRONICO</v>
      </c>
      <c r="E90" s="14" t="str">
        <f>'[1]CHEQUE-TRANSF AGOSTO'!M89</f>
        <v>PAGO ALQUILER ELECTRONICO EN LAS DIFERENTE UNIDADES DEL SRSEV</v>
      </c>
      <c r="F90" s="16">
        <f>'[1]CHEQUE-TRANSF AGOSTO'!F89</f>
        <v>0</v>
      </c>
      <c r="G90" s="17">
        <f>+'[1]CHEQUE-TRANSF AGOSTO'!L89</f>
        <v>160854.98000000001</v>
      </c>
      <c r="H90" s="18">
        <f t="shared" si="1"/>
        <v>34045438.390000015</v>
      </c>
    </row>
    <row r="91" spans="1:8" s="11" customFormat="1" ht="90" x14ac:dyDescent="0.2">
      <c r="A91" s="12"/>
      <c r="B91" s="13">
        <f>+'[1]CHEQUE-TRANSF AGOSTO'!E90</f>
        <v>45163</v>
      </c>
      <c r="C91" s="14" t="str">
        <f>+'[1]CHEQUE-TRANSF AGOSTO'!D90</f>
        <v>31754665007</v>
      </c>
      <c r="D91" s="15" t="str">
        <f>'[1]CHEQUE-TRANSF AGOSTO'!C90</f>
        <v>DEILIS DE OLEO MONTERO</v>
      </c>
      <c r="E91" s="14" t="str">
        <f>'[1]CHEQUE-TRANSF AGOSTO'!M90</f>
        <v>PAGO POR SERVICIO PRESTADO COMO ANALISTA DE RELACIONES LABORALES EN EL SERVICIO REGIONAL DE SALUD EL VALLE  CORRESPONDIENTE AL MES DE AGOSTO 2023.</v>
      </c>
      <c r="F91" s="16">
        <f>'[1]CHEQUE-TRANSF AGOSTO'!F90</f>
        <v>0</v>
      </c>
      <c r="G91" s="17">
        <f>+'[1]CHEQUE-TRANSF AGOSTO'!L90</f>
        <v>22500</v>
      </c>
      <c r="H91" s="18">
        <f t="shared" si="1"/>
        <v>34022938.390000015</v>
      </c>
    </row>
    <row r="92" spans="1:8" s="11" customFormat="1" ht="45" x14ac:dyDescent="0.2">
      <c r="A92" s="12"/>
      <c r="B92" s="13">
        <f>+'[1]CHEQUE-TRANSF AGOSTO'!E91</f>
        <v>45163</v>
      </c>
      <c r="C92" s="14" t="str">
        <f>+'[1]CHEQUE-TRANSF AGOSTO'!D91</f>
        <v>4524000000103</v>
      </c>
      <c r="D92" s="15" t="str">
        <f>'[1]CHEQUE-TRANSF AGOSTO'!C91</f>
        <v xml:space="preserve">TRANSFERENCIA </v>
      </c>
      <c r="E92" s="14" t="str">
        <f>'[1]CHEQUE-TRANSF AGOSTO'!M91</f>
        <v>TRANSFERENCIA POR FACTURACION DE LOS CENTROS DE DIAGNOSTICO DEL SRSEV.</v>
      </c>
      <c r="F92" s="16">
        <f>'[1]CHEQUE-TRANSF AGOSTO'!F91</f>
        <v>422047.8</v>
      </c>
      <c r="G92" s="17">
        <f>+'[1]CHEQUE-TRANSF AGOSTO'!L91</f>
        <v>0</v>
      </c>
      <c r="H92" s="18">
        <f t="shared" si="1"/>
        <v>34444986.190000013</v>
      </c>
    </row>
    <row r="93" spans="1:8" s="11" customFormat="1" ht="90" x14ac:dyDescent="0.2">
      <c r="A93" s="12"/>
      <c r="B93" s="13">
        <f>+'[1]CHEQUE-TRANSF AGOSTO'!E92</f>
        <v>45166</v>
      </c>
      <c r="C93" s="14" t="str">
        <f>+'[1]CHEQUE-TRANSF AGOSTO'!D92</f>
        <v>317833172887</v>
      </c>
      <c r="D93" s="15" t="str">
        <f>'[1]CHEQUE-TRANSF AGOSTO'!C92</f>
        <v>COMERCIAL YAELYS, SRL</v>
      </c>
      <c r="E93" s="14" t="str">
        <f>'[1]CHEQUE-TRANSF AGOSTO'!M92</f>
        <v>PAGO FACTURA NO. B1500000433, COMPRA DE INSUMOS DE MATERIALES DE LIMPIEZA PARA USO EN LOS CPN, CENTROS DAGNOSTICO Y OFICINA REGIONAL. VER ANEXO.</v>
      </c>
      <c r="F93" s="16">
        <f>'[1]CHEQUE-TRANSF AGOSTO'!F92</f>
        <v>0</v>
      </c>
      <c r="G93" s="17">
        <f>+'[1]CHEQUE-TRANSF AGOSTO'!L92</f>
        <v>247976.80000000002</v>
      </c>
      <c r="H93" s="18">
        <f t="shared" si="1"/>
        <v>34197009.390000015</v>
      </c>
    </row>
    <row r="94" spans="1:8" s="11" customFormat="1" ht="135" x14ac:dyDescent="0.2">
      <c r="A94" s="12"/>
      <c r="B94" s="13">
        <f>+'[1]CHEQUE-TRANSF AGOSTO'!E93</f>
        <v>45166</v>
      </c>
      <c r="C94" s="14" t="str">
        <f>+'[1]CHEQUE-TRANSF AGOSTO'!D93</f>
        <v>31783195554</v>
      </c>
      <c r="D94" s="15" t="str">
        <f>'[1]CHEQUE-TRANSF AGOSTO'!C93</f>
        <v>CANDY ROSARIO MARTE</v>
      </c>
      <c r="E94" s="14" t="str">
        <f>'[1]CHEQUE-TRANSF AGOSTO'!M93</f>
        <v>PAGO FACTURAS NO. B1500000219,B1500000218, PAGO DE UN AÑO DE LICENCIA DEL SISTEMA ADMINISTRATIVO DE GENTION FINANCIERA (SARS) DEL SER EL VALLE, Y SISTEMA DE MANEJO DE INFORMACION DE LABORATORIOS (LABLUX) EN LOS CENTROS DEL SRS EL VALLE.</v>
      </c>
      <c r="F94" s="16">
        <f>'[1]CHEQUE-TRANSF AGOSTO'!F93</f>
        <v>0</v>
      </c>
      <c r="G94" s="17">
        <f>+'[1]CHEQUE-TRANSF AGOSTO'!L93</f>
        <v>329400</v>
      </c>
      <c r="H94" s="18">
        <f t="shared" si="1"/>
        <v>33867609.390000015</v>
      </c>
    </row>
    <row r="95" spans="1:8" s="11" customFormat="1" ht="75" x14ac:dyDescent="0.2">
      <c r="A95" s="12"/>
      <c r="B95" s="13">
        <f>+'[1]CHEQUE-TRANSF AGOSTO'!E94</f>
        <v>45166</v>
      </c>
      <c r="C95" s="14" t="str">
        <f>+'[1]CHEQUE-TRANSF AGOSTO'!D94</f>
        <v>31783676479</v>
      </c>
      <c r="D95" s="15" t="str">
        <f>'[1]CHEQUE-TRANSF AGOSTO'!C94</f>
        <v>HY H SOLUCIONES SRL</v>
      </c>
      <c r="E95" s="14" t="str">
        <f>'[1]CHEQUE-TRANSF AGOSTO'!M94</f>
        <v>PAGO FACTURA NO. B1500000438, COMPRA DE LICENCIA POWER BI PRO, PARA USO EN EL DEPARTAMENTO DE SISTEMA DE INFORMACION DRL SRS EL VALLE.</v>
      </c>
      <c r="F95" s="16">
        <f>'[1]CHEQUE-TRANSF AGOSTO'!F94</f>
        <v>0</v>
      </c>
      <c r="G95" s="17">
        <f>+'[1]CHEQUE-TRANSF AGOSTO'!L94</f>
        <v>6535.3899999999994</v>
      </c>
      <c r="H95" s="18">
        <f t="shared" si="1"/>
        <v>33861074.000000015</v>
      </c>
    </row>
    <row r="96" spans="1:8" s="11" customFormat="1" ht="60" x14ac:dyDescent="0.2">
      <c r="A96" s="12"/>
      <c r="B96" s="13">
        <f>+'[1]CHEQUE-TRANSF AGOSTO'!E95</f>
        <v>45167</v>
      </c>
      <c r="C96" s="14" t="str">
        <f>+'[1]CHEQUE-TRANSF AGOSTO'!D95</f>
        <v>27086</v>
      </c>
      <c r="D96" s="15" t="str">
        <f>'[1]CHEQUE-TRANSF AGOSTO'!C95</f>
        <v>ZELMA ALTAGRACIA MATEO LUCIANO</v>
      </c>
      <c r="E96" s="14" t="str">
        <f>'[1]CHEQUE-TRANSF AGOSTO'!M95</f>
        <v>PAGO POR SERVICIO PRESTADO COMO MEDICO PATOLOGA DEL CENTRO DIAGNOSTICO DESDE EL 19/05/2023 VER ANEXO.</v>
      </c>
      <c r="F96" s="16">
        <f>'[1]CHEQUE-TRANSF AGOSTO'!F95</f>
        <v>0</v>
      </c>
      <c r="G96" s="17">
        <f>+'[1]CHEQUE-TRANSF AGOSTO'!L95</f>
        <v>9450</v>
      </c>
      <c r="H96" s="18">
        <f t="shared" si="1"/>
        <v>33851624.000000015</v>
      </c>
    </row>
    <row r="97" spans="1:8" s="11" customFormat="1" ht="15" x14ac:dyDescent="0.2">
      <c r="A97" s="12"/>
      <c r="B97" s="13">
        <f>+'[1]CHEQUE-TRANSF AGOSTO'!E96</f>
        <v>45167</v>
      </c>
      <c r="C97" s="14" t="str">
        <f>+'[1]CHEQUE-TRANSF AGOSTO'!D96</f>
        <v>27087</v>
      </c>
      <c r="D97" s="15" t="str">
        <f>'[1]CHEQUE-TRANSF AGOSTO'!C96</f>
        <v>NULO</v>
      </c>
      <c r="E97" s="14" t="str">
        <f>'[1]CHEQUE-TRANSF AGOSTO'!M96</f>
        <v>NULO</v>
      </c>
      <c r="F97" s="16">
        <f>'[1]CHEQUE-TRANSF AGOSTO'!F96</f>
        <v>0</v>
      </c>
      <c r="G97" s="17">
        <f>+'[1]CHEQUE-TRANSF AGOSTO'!L96</f>
        <v>0</v>
      </c>
      <c r="H97" s="18">
        <f t="shared" si="1"/>
        <v>33851624.000000015</v>
      </c>
    </row>
    <row r="98" spans="1:8" s="11" customFormat="1" ht="15" x14ac:dyDescent="0.2">
      <c r="A98" s="12"/>
      <c r="B98" s="13">
        <f>+'[1]CHEQUE-TRANSF AGOSTO'!E97</f>
        <v>45167</v>
      </c>
      <c r="C98" s="14" t="str">
        <f>+'[1]CHEQUE-TRANSF AGOSTO'!D97</f>
        <v>27088</v>
      </c>
      <c r="D98" s="15" t="str">
        <f>'[1]CHEQUE-TRANSF AGOSTO'!C97</f>
        <v>NULO</v>
      </c>
      <c r="E98" s="14" t="str">
        <f>'[1]CHEQUE-TRANSF AGOSTO'!M97</f>
        <v>NULO</v>
      </c>
      <c r="F98" s="16">
        <f>'[1]CHEQUE-TRANSF AGOSTO'!F97</f>
        <v>0</v>
      </c>
      <c r="G98" s="17">
        <f>+'[1]CHEQUE-TRANSF AGOSTO'!L97</f>
        <v>0</v>
      </c>
      <c r="H98" s="18">
        <f t="shared" si="1"/>
        <v>33851624.000000015</v>
      </c>
    </row>
    <row r="99" spans="1:8" s="11" customFormat="1" ht="75" x14ac:dyDescent="0.2">
      <c r="A99" s="12"/>
      <c r="B99" s="13">
        <f>+'[1]CHEQUE-TRANSF AGOSTO'!E98</f>
        <v>45167</v>
      </c>
      <c r="C99" s="14" t="str">
        <f>+'[1]CHEQUE-TRANSF AGOSTO'!D98</f>
        <v>27089</v>
      </c>
      <c r="D99" s="15" t="str">
        <f>'[1]CHEQUE-TRANSF AGOSTO'!C98</f>
        <v xml:space="preserve">ROSSANNA MICHEEL ENCARNACION </v>
      </c>
      <c r="E99" s="14" t="str">
        <f>'[1]CHEQUE-TRANSF AGOSTO'!M98</f>
        <v>PAGO TRANSPORTE A PACIENTE DEL PROGRAMA TB PARA QUE PUEDA ASISTIR A CITA MEDICA ALLA EN SANTO DOMINGO, VER ANEXO.</v>
      </c>
      <c r="F99" s="16">
        <f>'[1]CHEQUE-TRANSF AGOSTO'!F98</f>
        <v>0</v>
      </c>
      <c r="G99" s="17">
        <f>+'[1]CHEQUE-TRANSF AGOSTO'!L98</f>
        <v>2000</v>
      </c>
      <c r="H99" s="18">
        <f t="shared" si="1"/>
        <v>33849624.000000015</v>
      </c>
    </row>
    <row r="100" spans="1:8" s="11" customFormat="1" ht="90" x14ac:dyDescent="0.2">
      <c r="A100" s="12"/>
      <c r="B100" s="13">
        <f>+'[1]CHEQUE-TRANSF AGOSTO'!E99</f>
        <v>45169</v>
      </c>
      <c r="C100" s="14" t="str">
        <f>+'[1]CHEQUE-TRANSF AGOSTO'!D99</f>
        <v>31816783983</v>
      </c>
      <c r="D100" s="15" t="str">
        <f>'[1]CHEQUE-TRANSF AGOSTO'!C99</f>
        <v>AUTO REPUESTOS PADILLA, S.R.L.</v>
      </c>
      <c r="E100" s="14" t="str">
        <f>'[1]CHEQUE-TRANSF AGOSTO'!M99</f>
        <v>PAGO FACTURAS NO. B1500000211, Y B1500000212, COMPRA DE REPUESTOS PARA GUAGUA NISSAN FRONTIER PLACAEL05231, Y GUAGUA MITSUBISHI AZUL PLACA EX01274.</v>
      </c>
      <c r="F100" s="16">
        <f>'[1]CHEQUE-TRANSF AGOSTO'!F99</f>
        <v>0</v>
      </c>
      <c r="G100" s="17">
        <f>+'[1]CHEQUE-TRANSF AGOSTO'!L99</f>
        <v>15255</v>
      </c>
      <c r="H100" s="18">
        <f t="shared" si="1"/>
        <v>33834369.000000015</v>
      </c>
    </row>
    <row r="101" spans="1:8" s="11" customFormat="1" ht="75" x14ac:dyDescent="0.2">
      <c r="A101" s="12"/>
      <c r="B101" s="13">
        <f>+'[1]CHEQUE-TRANSF AGOSTO'!E100</f>
        <v>45169</v>
      </c>
      <c r="C101" s="14" t="str">
        <f>+'[1]CHEQUE-TRANSF AGOSTO'!D100</f>
        <v>318168299.51</v>
      </c>
      <c r="D101" s="15" t="str">
        <f>'[1]CHEQUE-TRANSF AGOSTO'!C100</f>
        <v>TESORERIA DE LA SEGURIDAD SOCIAL</v>
      </c>
      <c r="E101" s="14" t="str">
        <f>'[1]CHEQUE-TRANSF AGOSTO'!M100</f>
        <v>PAGO TESORERIA DE LA SEGURIDAD SOCIAL(EMPLEADOS DE NOMINA INTERNA) DEL SRSEV CORRESPONDIENTE AL MES DE AGOSTO 2023</v>
      </c>
      <c r="F101" s="16">
        <f>'[1]CHEQUE-TRANSF AGOSTO'!F100</f>
        <v>0</v>
      </c>
      <c r="G101" s="17">
        <f>+'[1]CHEQUE-TRANSF AGOSTO'!L100</f>
        <v>120654.38</v>
      </c>
      <c r="H101" s="18">
        <f t="shared" si="1"/>
        <v>33713714.620000012</v>
      </c>
    </row>
    <row r="102" spans="1:8" s="11" customFormat="1" ht="105" x14ac:dyDescent="0.2">
      <c r="A102" s="12"/>
      <c r="B102" s="13">
        <f>+'[1]CHEQUE-TRANSF AGOSTO'!E101</f>
        <v>45169</v>
      </c>
      <c r="C102" s="14" t="str">
        <f>+'[1]CHEQUE-TRANSF AGOSTO'!D101</f>
        <v>27090</v>
      </c>
      <c r="D102" s="15" t="str">
        <f>'[1]CHEQUE-TRANSF AGOSTO'!C101</f>
        <v>ODONTOMORILLO SUPLIDENT, SRL</v>
      </c>
      <c r="E102" s="14" t="str">
        <f>'[1]CHEQUE-TRANSF AGOSTO'!M101</f>
        <v>PAGO FACTURAS NO. B1500000051, COMPRA DE INSUMOS DE PDONTOLOGIA, PARA OPERATIVO MEDICO(PROTESIS COMPLETA Y PARCIALES), EN LOS CPN Y CENTROS DE DIAGNOSTICO DEL SRS EL VALLE.</v>
      </c>
      <c r="F102" s="16">
        <f>'[1]CHEQUE-TRANSF AGOSTO'!F101</f>
        <v>0</v>
      </c>
      <c r="G102" s="17">
        <f>+'[1]CHEQUE-TRANSF AGOSTO'!L101</f>
        <v>8315.08</v>
      </c>
      <c r="H102" s="18">
        <f t="shared" si="1"/>
        <v>33705399.540000014</v>
      </c>
    </row>
    <row r="103" spans="1:8" s="11" customFormat="1" ht="135" x14ac:dyDescent="0.2">
      <c r="A103" s="12"/>
      <c r="B103" s="13">
        <f>+'[1]CHEQUE-TRANSF AGOSTO'!E102</f>
        <v>45169</v>
      </c>
      <c r="C103" s="14" t="str">
        <f>+'[1]CHEQUE-TRANSF AGOSTO'!D102</f>
        <v>27091</v>
      </c>
      <c r="D103" s="15" t="str">
        <f>'[1]CHEQUE-TRANSF AGOSTO'!C102</f>
        <v>JUÑANO SERVICIO $ EVENTOS</v>
      </c>
      <c r="E103" s="14" t="str">
        <f>'[1]CHEQUE-TRANSF AGOSTO'!M102</f>
        <v>PAGO FACTURAS NO. B150000296,0236, COMPRA DE REFRIGERIO TALLER DE ACTUALIZACION AL PERSONAL DE SALUD SOBRE MANEJO DE ENFERMEDADES TRASMITIDA POR VECTORE, REUNION CON EL PERSONAL DE ODONTOLOGIA DE LOS CPN,CD Y HOP TAIWAN AZUA.</v>
      </c>
      <c r="F103" s="16">
        <f>'[1]CHEQUE-TRANSF AGOSTO'!F102</f>
        <v>0</v>
      </c>
      <c r="G103" s="17">
        <f>+'[1]CHEQUE-TRANSF AGOSTO'!L102</f>
        <v>22266</v>
      </c>
      <c r="H103" s="18">
        <f t="shared" si="1"/>
        <v>33683133.540000014</v>
      </c>
    </row>
    <row r="104" spans="1:8" s="11" customFormat="1" ht="105" x14ac:dyDescent="0.2">
      <c r="A104" s="12"/>
      <c r="B104" s="13">
        <f>+'[1]CHEQUE-TRANSF AGOSTO'!E103</f>
        <v>45169</v>
      </c>
      <c r="C104" s="14" t="str">
        <f>+'[1]CHEQUE-TRANSF AGOSTO'!D103</f>
        <v>27092</v>
      </c>
      <c r="D104" s="15" t="str">
        <f>'[1]CHEQUE-TRANSF AGOSTO'!C103</f>
        <v>JULIO MATEO CABRAL</v>
      </c>
      <c r="E104" s="14" t="str">
        <f>'[1]CHEQUE-TRANSF AGOSTO'!M103</f>
        <v>PAGO FACTURA NO. B1500000029, FUMIGSCION A DIFERENTE UNAP , CORBANO SUR I, CORBANO SUR, HIGUERITO, LOS TRANSFORMADORES, CRISTO REY, QUIJA QUIETA, SABANETA, PEDRO SANTA , EL JOVITO Y VILLA OCOA.</v>
      </c>
      <c r="F104" s="16">
        <f>'[1]CHEQUE-TRANSF AGOSTO'!F103</f>
        <v>0</v>
      </c>
      <c r="G104" s="17">
        <f>+'[1]CHEQUE-TRANSF AGOSTO'!L103</f>
        <v>34800</v>
      </c>
      <c r="H104" s="18">
        <f t="shared" si="1"/>
        <v>33648333.540000014</v>
      </c>
    </row>
    <row r="105" spans="1:8" s="11" customFormat="1" ht="30" x14ac:dyDescent="0.2">
      <c r="A105" s="12"/>
      <c r="B105" s="13">
        <f>+'[1]CHEQUE-TRANSF AGOSTO'!E104</f>
        <v>45169</v>
      </c>
      <c r="C105" s="14">
        <f>+'[1]CHEQUE-TRANSF AGOSTO'!D104</f>
        <v>0</v>
      </c>
      <c r="D105" s="15" t="str">
        <f>'[1]CHEQUE-TRANSF AGOSTO'!C104</f>
        <v>REINTEGRO DE CHEQUE</v>
      </c>
      <c r="E105" s="14" t="str">
        <f>'[1]CHEQUE-TRANSF AGOSTO'!M104</f>
        <v>CHEQUE NO.26917 REINTEGRADO NULO</v>
      </c>
      <c r="F105" s="16">
        <f>'[1]CHEQUE-TRANSF AGOSTO'!F104</f>
        <v>5000</v>
      </c>
      <c r="G105" s="17">
        <f>+'[1]CHEQUE-TRANSF AGOSTO'!L104</f>
        <v>0</v>
      </c>
      <c r="H105" s="18">
        <f t="shared" si="1"/>
        <v>33653333.540000014</v>
      </c>
    </row>
    <row r="106" spans="1:8" s="11" customFormat="1" ht="30" x14ac:dyDescent="0.2">
      <c r="A106" s="12"/>
      <c r="B106" s="13">
        <f>+'[1]CHEQUE-TRANSF AGOSTO'!E105</f>
        <v>45169</v>
      </c>
      <c r="C106" s="14">
        <f>+'[1]CHEQUE-TRANSF AGOSTO'!D105</f>
        <v>0</v>
      </c>
      <c r="D106" s="15" t="str">
        <f>'[1]CHEQUE-TRANSF AGOSTO'!C105</f>
        <v>REINTEGRO DE CHEQUE</v>
      </c>
      <c r="E106" s="14" t="str">
        <f>'[1]CHEQUE-TRANSF AGOSTO'!M105</f>
        <v>CHEQUE NO.26907 REINTEGRADO NULO</v>
      </c>
      <c r="F106" s="16">
        <f>'[1]CHEQUE-TRANSF AGOSTO'!F105</f>
        <v>52925.15</v>
      </c>
      <c r="G106" s="17">
        <f>+'[1]CHEQUE-TRANSF AGOSTO'!L105</f>
        <v>0</v>
      </c>
      <c r="H106" s="18">
        <f t="shared" si="1"/>
        <v>33706258.690000013</v>
      </c>
    </row>
    <row r="107" spans="1:8" s="11" customFormat="1" ht="30" x14ac:dyDescent="0.2">
      <c r="A107" s="12"/>
      <c r="B107" s="13">
        <f>+'[1]CHEQUE-TRANSF AGOSTO'!E106</f>
        <v>45169</v>
      </c>
      <c r="C107" s="14">
        <f>+'[1]CHEQUE-TRANSF AGOSTO'!D106</f>
        <v>0</v>
      </c>
      <c r="D107" s="15" t="str">
        <f>'[1]CHEQUE-TRANSF AGOSTO'!C106</f>
        <v>REINTEGRO DE CHEQUE</v>
      </c>
      <c r="E107" s="14" t="str">
        <f>'[1]CHEQUE-TRANSF AGOSTO'!M106</f>
        <v>CHEQUE NO.26908 REINTEGRADO NULO</v>
      </c>
      <c r="F107" s="16">
        <f>'[1]CHEQUE-TRANSF AGOSTO'!F106</f>
        <v>52925.15</v>
      </c>
      <c r="G107" s="17">
        <f>+'[1]CHEQUE-TRANSF AGOSTO'!L106</f>
        <v>0</v>
      </c>
      <c r="H107" s="18">
        <f t="shared" si="1"/>
        <v>33759183.840000011</v>
      </c>
    </row>
    <row r="108" spans="1:8" s="11" customFormat="1" ht="30" x14ac:dyDescent="0.2">
      <c r="A108" s="12"/>
      <c r="B108" s="13">
        <f>+'[1]CHEQUE-TRANSF AGOSTO'!E107</f>
        <v>45169</v>
      </c>
      <c r="C108" s="14">
        <f>+'[1]CHEQUE-TRANSF AGOSTO'!D107</f>
        <v>0</v>
      </c>
      <c r="D108" s="15" t="str">
        <f>'[1]CHEQUE-TRANSF AGOSTO'!C107</f>
        <v>REINTEGRO DE CHEQUE</v>
      </c>
      <c r="E108" s="14" t="str">
        <f>'[1]CHEQUE-TRANSF AGOSTO'!M107</f>
        <v>CHEQUE NO.26912 REINTEGRADO NULO</v>
      </c>
      <c r="F108" s="16">
        <f>'[1]CHEQUE-TRANSF AGOSTO'!F107</f>
        <v>40298</v>
      </c>
      <c r="G108" s="17">
        <f>+'[1]CHEQUE-TRANSF AGOSTO'!L107</f>
        <v>0</v>
      </c>
      <c r="H108" s="18">
        <f t="shared" si="1"/>
        <v>33799481.840000011</v>
      </c>
    </row>
    <row r="109" spans="1:8" s="11" customFormat="1" ht="30" x14ac:dyDescent="0.2">
      <c r="A109" s="12"/>
      <c r="B109" s="13">
        <f>+'[1]CHEQUE-TRANSF AGOSTO'!E108</f>
        <v>45169</v>
      </c>
      <c r="C109" s="14">
        <f>+'[1]CHEQUE-TRANSF AGOSTO'!D108</f>
        <v>0</v>
      </c>
      <c r="D109" s="15" t="str">
        <f>'[1]CHEQUE-TRANSF AGOSTO'!C108</f>
        <v>REINTEGRO DE CHEQUE</v>
      </c>
      <c r="E109" s="14" t="str">
        <f>'[1]CHEQUE-TRANSF AGOSTO'!M108</f>
        <v>CHEQUE NO.26913 REINTEGRADO NULO</v>
      </c>
      <c r="F109" s="16">
        <f>'[1]CHEQUE-TRANSF AGOSTO'!F108</f>
        <v>40298</v>
      </c>
      <c r="G109" s="17">
        <f>+'[1]CHEQUE-TRANSF AGOSTO'!L108</f>
        <v>0</v>
      </c>
      <c r="H109" s="18">
        <f t="shared" si="1"/>
        <v>33839779.840000011</v>
      </c>
    </row>
    <row r="110" spans="1:8" s="11" customFormat="1" ht="30" x14ac:dyDescent="0.2">
      <c r="A110" s="12"/>
      <c r="B110" s="13">
        <f>+'[1]CHEQUE-TRANSF AGOSTO'!E109</f>
        <v>45169</v>
      </c>
      <c r="C110" s="14">
        <f>+'[1]CHEQUE-TRANSF AGOSTO'!D109</f>
        <v>0</v>
      </c>
      <c r="D110" s="15" t="str">
        <f>'[1]CHEQUE-TRANSF AGOSTO'!C109</f>
        <v>REINTEGRO DE CHEQUE</v>
      </c>
      <c r="E110" s="14" t="str">
        <f>'[1]CHEQUE-TRANSF AGOSTO'!M109</f>
        <v>CHEQUE NO.26586 REINTEGRADO NULO</v>
      </c>
      <c r="F110" s="16">
        <f>'[1]CHEQUE-TRANSF AGOSTO'!F109</f>
        <v>5000</v>
      </c>
      <c r="G110" s="17">
        <f>+'[1]CHEQUE-TRANSF AGOSTO'!L109</f>
        <v>0</v>
      </c>
      <c r="H110" s="18">
        <f t="shared" si="1"/>
        <v>33844779.840000011</v>
      </c>
    </row>
    <row r="111" spans="1:8" s="11" customFormat="1" ht="30" x14ac:dyDescent="0.2">
      <c r="A111" s="12"/>
      <c r="B111" s="13">
        <f>+'[1]CHEQUE-TRANSF AGOSTO'!E110</f>
        <v>45169</v>
      </c>
      <c r="C111" s="14">
        <f>+'[1]CHEQUE-TRANSF AGOSTO'!D110</f>
        <v>0</v>
      </c>
      <c r="D111" s="15" t="str">
        <f>'[1]CHEQUE-TRANSF AGOSTO'!C110</f>
        <v>REINTEGRO DE CHEQUE</v>
      </c>
      <c r="E111" s="14" t="str">
        <f>'[1]CHEQUE-TRANSF AGOSTO'!M110</f>
        <v>CHEQUE NO.26588 REINTEGRADO NULO</v>
      </c>
      <c r="F111" s="16">
        <v>5000</v>
      </c>
      <c r="G111" s="17">
        <f>+'[1]CHEQUE-TRANSF AGOSTO'!L110</f>
        <v>0</v>
      </c>
      <c r="H111" s="18">
        <f t="shared" si="1"/>
        <v>33849779.840000011</v>
      </c>
    </row>
    <row r="112" spans="1:8" s="11" customFormat="1" ht="60" x14ac:dyDescent="0.2">
      <c r="A112" s="12"/>
      <c r="B112" s="13">
        <f>+'[1]CHEQUE-TRANSF AGOSTO'!E111</f>
        <v>45169</v>
      </c>
      <c r="C112" s="14">
        <f>+'[1]CHEQUE-TRANSF AGOSTO'!D111</f>
        <v>0</v>
      </c>
      <c r="D112" s="15" t="str">
        <f>'[1]CHEQUE-TRANSF AGOSTO'!C111</f>
        <v>CORRECION DE CHEQUE</v>
      </c>
      <c r="E112" s="14" t="str">
        <f>'[1]CHEQUE-TRANSF AGOSTO'!M111</f>
        <v>CORRECION DE CHEQUE NO.26983, POR VALOR DE 5,152.00, SIENDO SU VALOR REAL 5,152.80DIFERENCIA .80 CENTVO</v>
      </c>
      <c r="F112" s="16"/>
      <c r="G112" s="17">
        <f>+'[1]CHEQUE-TRANSF AGOSTO'!L111</f>
        <v>0.8</v>
      </c>
      <c r="H112" s="18">
        <f t="shared" si="1"/>
        <v>33849779.040000014</v>
      </c>
    </row>
    <row r="113" spans="1:8" s="11" customFormat="1" ht="30" x14ac:dyDescent="0.2">
      <c r="A113" s="12"/>
      <c r="B113" s="13">
        <f>+'[1]CHEQUE-TRANSF AGOSTO'!E112</f>
        <v>45169</v>
      </c>
      <c r="C113" s="14">
        <f>+'[1]CHEQUE-TRANSF AGOSTO'!D112</f>
        <v>0</v>
      </c>
      <c r="D113" s="15" t="str">
        <f>'[1]CHEQUE-TRANSF AGOSTO'!C112</f>
        <v>CARGO BANCARIO</v>
      </c>
      <c r="E113" s="14" t="str">
        <f>'[1]CHEQUE-TRANSF AGOSTO'!M112</f>
        <v>COMISION BANCARIA CORRESPONDIENTE AGODTO 2023</v>
      </c>
      <c r="F113" s="16"/>
      <c r="G113" s="17">
        <f>+'[1]CHEQUE-TRANSF AGOSTO'!L112</f>
        <v>16484.18</v>
      </c>
      <c r="H113" s="18">
        <f t="shared" si="1"/>
        <v>33833294.860000014</v>
      </c>
    </row>
    <row r="114" spans="1:8" ht="15.75" x14ac:dyDescent="0.25">
      <c r="B114" s="22"/>
      <c r="C114" s="22"/>
      <c r="D114" s="23">
        <f>'[1]CHEQUE-TRANSF AGOSTO'!C113</f>
        <v>0</v>
      </c>
      <c r="E114" s="24"/>
      <c r="F114" s="25">
        <f>SUM(F8:F113)+H7</f>
        <v>44876189.010000005</v>
      </c>
      <c r="G114" s="25">
        <f>SUM(G8:G113)</f>
        <v>11042894.150000004</v>
      </c>
      <c r="H114" s="26">
        <f>+F114-G114</f>
        <v>33833294.859999999</v>
      </c>
    </row>
    <row r="115" spans="1:8" ht="12.75" x14ac:dyDescent="0.2">
      <c r="E115" s="29" t="s">
        <v>11</v>
      </c>
      <c r="F115" s="30">
        <f>+H7</f>
        <v>31590564.900000006</v>
      </c>
    </row>
    <row r="116" spans="1:8" ht="14.25" x14ac:dyDescent="0.25">
      <c r="B116" s="32" t="s">
        <v>12</v>
      </c>
      <c r="C116" s="32"/>
      <c r="D116" s="33"/>
      <c r="E116" s="34" t="s">
        <v>13</v>
      </c>
      <c r="F116" s="30">
        <f>SUM(F8:F113)</f>
        <v>13285624.110000001</v>
      </c>
      <c r="G116" s="32" t="s">
        <v>14</v>
      </c>
      <c r="H116" s="32"/>
    </row>
    <row r="117" spans="1:8" ht="14.25" x14ac:dyDescent="0.25">
      <c r="B117" s="35" t="s">
        <v>15</v>
      </c>
      <c r="C117" s="35"/>
      <c r="D117" s="33"/>
      <c r="E117" s="34" t="s">
        <v>16</v>
      </c>
      <c r="F117" s="30">
        <f>+F116+F115-G114</f>
        <v>33833294.859999999</v>
      </c>
      <c r="G117" s="35" t="s">
        <v>15</v>
      </c>
      <c r="H117" s="35"/>
    </row>
    <row r="118" spans="1:8" ht="14.25" x14ac:dyDescent="0.25">
      <c r="B118" s="36" t="s">
        <v>17</v>
      </c>
      <c r="C118" s="36"/>
      <c r="D118" s="37"/>
      <c r="G118" s="36" t="s">
        <v>18</v>
      </c>
      <c r="H118" s="36"/>
    </row>
  </sheetData>
  <mergeCells count="11">
    <mergeCell ref="B117:C117"/>
    <mergeCell ref="G117:H117"/>
    <mergeCell ref="B118:C118"/>
    <mergeCell ref="G118:H118"/>
    <mergeCell ref="B1:H1"/>
    <mergeCell ref="B2:H2"/>
    <mergeCell ref="A3:H3"/>
    <mergeCell ref="B4:H4"/>
    <mergeCell ref="B5:H5"/>
    <mergeCell ref="B116:C116"/>
    <mergeCell ref="G116:H1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INGRESO-EGRESO AGOSTO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2023-09-05T13:05:49Z</dcterms:created>
  <dcterms:modified xsi:type="dcterms:W3CDTF">2023-09-05T13:12:39Z</dcterms:modified>
</cp:coreProperties>
</file>