
<file path=[Content_Types].xml><?xml version="1.0" encoding="utf-8"?>
<Types xmlns="http://schemas.openxmlformats.org/package/2006/content-types">
  <Default Extension="bin" ContentType="application/vnd.ms-office.activeX"/>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tables/table1.xml" ContentType="application/vnd.openxmlformats-officedocument.spreadsheetml.table+xml"/>
  <Override PartName="/xl/printerSettings/printerSettings1.bin" ContentType="application/vnd.openxmlformats-officedocument.spreadsheetml.printerSettings"/>
  <Override PartName="/xl/drawings/drawing2.xml" ContentType="application/vnd.openxmlformats-officedocument.drawing+xml"/>
  <Override PartName="/xl/activeX/activeX2.xml" ContentType="application/vnd.ms-office.activeX+xml"/>
  <Override PartName="/xl/ctrlProps/ctrlProp1.xml" ContentType="application/vnd.ms-excel.controlproperties+xml"/>
  <Override PartName="/xl/tables/table2.xml" ContentType="application/vnd.openxmlformats-officedocument.spreadsheetml.table+xml"/>
  <Override PartName="/xl/comments1.xml" ContentType="application/vnd.openxmlformats-officedocument.spreadsheetml.comments+xml"/>
  <Override PartName="/xl/printerSettings/printerSettings2.bin" ContentType="application/vnd.openxmlformats-officedocument.spreadsheetml.printerSettings"/>
  <Override PartName="/xl/drawings/drawing3.xml" ContentType="application/vnd.openxmlformats-officedocument.drawing+xml"/>
  <Override PartName="/xl/activeX/activeX3.xml" ContentType="application/vnd.ms-office.activeX+xml"/>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tables/table5.xml" ContentType="application/vnd.openxmlformats-officedocument.spreadsheetml.table+xml"/>
  <Override PartName="/xl/drawings/drawing6.xml" ContentType="application/vnd.openxmlformats-officedocument.drawing+xml"/>
  <Override PartName="/xl/printerSettings/printerSettings3.bin" ContentType="application/vnd.openxmlformats-officedocument.spreadsheetml.printerSettings"/>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codeName="ThisWorkbook" defaultThemeVersion="124226"/>
  <mc:AlternateContent xmlns:mc="http://schemas.openxmlformats.org/markup-compatibility/2006">
    <mc:Choice Requires="x15">
      <x15ac:absPath xmlns:x15ac="http://schemas.microsoft.com/office/spreadsheetml/2010/11/ac" url="C:\Users\malcantara\Desktop\"/>
    </mc:Choice>
  </mc:AlternateContent>
  <xr:revisionPtr revIDLastSave="0" documentId="13_ncr:1_{AD9A7E36-2EEF-4C79-9F7C-9BC5A29C06D4}" xr6:coauthVersionLast="47" xr6:coauthVersionMax="47" xr10:uidLastSave="{00000000-0000-0000-0000-000000000000}"/>
  <workbookProtection workbookAlgorithmName="SHA-512" workbookHashValue="pEU41tMXu8YSdy9weXTE+CUI2xN5Dr300uZW5qAt2/bCyX3boNGo75WIAOetlDDNYjtp8fMpINJrHBjA40w4Fg==" workbookSaltValue="PUSmj5yCE1oTajwwxYUBww==" workbookSpinCount="100000" lockStructure="1"/>
  <bookViews>
    <workbookView xWindow="-120" yWindow="-120" windowWidth="29040" windowHeight="15840" tabRatio="927" activeTab="2" xr2:uid="{00000000-000D-0000-FFFF-FFFF00000000}"/>
  </bookViews>
  <sheets>
    <sheet name="Resumen" sheetId="40" r:id="rId1"/>
    <sheet name="Formulario PPGR1" sheetId="1" r:id="rId2"/>
    <sheet name="Formulario PPGR2" sheetId="12" r:id="rId3"/>
    <sheet name="Formulario PPGR3" sheetId="10" r:id="rId4"/>
    <sheet name="Formulario PPGR4" sheetId="13" r:id="rId5"/>
    <sheet name="Formulario PPGR5" sheetId="14" r:id="rId6"/>
    <sheet name="Formulario PPGR6" sheetId="30" r:id="rId7"/>
    <sheet name="Formulario PPGR7" sheetId="31" r:id="rId8"/>
    <sheet name="Formulario PPGR8" sheetId="32" r:id="rId9"/>
    <sheet name="Tablero Indicadores POA" sheetId="39" state="hidden" r:id="rId10"/>
    <sheet name="Prov" sheetId="38" state="hidden" r:id="rId11"/>
    <sheet name="Insumos" sheetId="35" state="hidden" r:id="rId12"/>
    <sheet name="LSIns" sheetId="36" state="hidden" r:id="rId13"/>
    <sheet name="Obj" sheetId="34" state="hidden" r:id="rId14"/>
    <sheet name="Catalogo" sheetId="33"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xlnm._FilterDatabase" localSheetId="7" hidden="1">'Formulario PPGR7'!$A$16:$K$328</definedName>
    <definedName name="_xlnm._FilterDatabase" localSheetId="8" hidden="1">'Formulario PPGR8'!$A$16:$K$328</definedName>
    <definedName name="_xlnm._FilterDatabase" localSheetId="11" hidden="1">Insumos!$A$1:$E$520</definedName>
    <definedName name="_xlnm.Print_Area" localSheetId="1">'Formulario PPGR1'!$A$1:$AP$97</definedName>
    <definedName name="Azua">Prov!$C$3:$C$12</definedName>
    <definedName name="Bahoruco">Prov!$C$13:$C$17</definedName>
    <definedName name="Barahona">Prov!$C$18:$C$28</definedName>
    <definedName name="CodigoActividad">'Formulario PPGR2'!$H$9:$H$303</definedName>
    <definedName name="Dajabon">Prov!$C$29:$C$33</definedName>
    <definedName name="Dajabón">Prov!$C$29:$C$33</definedName>
    <definedName name="Distrito_Nacional">Prov!$C$2</definedName>
    <definedName name="Duarte">Prov!$C$34:$C$40</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jkjkjlk">[1]Catalogo!$B$187:$B$206</definedName>
    <definedName name="La_Altagracia">Prov!$C$65:$C$66</definedName>
    <definedName name="La_Romana">Prov!$C$67:$C$69</definedName>
    <definedName name="La_Vega">Prov!$C$70:$C$73</definedName>
    <definedName name="Le.1">Obj!$D$118:$D$119</definedName>
    <definedName name="Le.2">Obj!$D$120:$D$121</definedName>
    <definedName name="Le.3">Obj!$D$122:$D$123</definedName>
    <definedName name="Le.4">Obj!$D$124</definedName>
    <definedName name="ls_ComprayAlquiler">Catalogo!$G$33:$G$41</definedName>
    <definedName name="ls_Departamento">Catalogo!$D$36:$D$96</definedName>
    <definedName name="Ls_DepartamentosSRS">Catalogo!$G$169:$G$181</definedName>
    <definedName name="Ls_DependenciasSRS">Catalogo!$B$136:$B$141</definedName>
    <definedName name="ls_Direccion">Catalogo!$D$32:$D$33</definedName>
    <definedName name="Ls_DivisionesSRS">Catalogo!$E$144:$E$160</definedName>
    <definedName name="Ls_Estructura">Catalogo!$B$23:$B$28</definedName>
    <definedName name="Ls_GerenciasSRS">Catalogo!$E$163:$E$165</definedName>
    <definedName name="Ls_LinesEstategica">Obj!$B$6:$B$9</definedName>
    <definedName name="Ls_Medio_Verificacion">Catalogo!$B$187:$B$206</definedName>
    <definedName name="Ls_ObjEstrategico">Obj!$G$6:$G$21</definedName>
    <definedName name="Ls_Oficina">Catalogo!$D$126:$D$129</definedName>
    <definedName name="Ls_OficinasSRS">Catalogo!$E$178:$E$180</definedName>
    <definedName name="ls_Regiones">Catalogo!$B$10:$B$19</definedName>
    <definedName name="ls_SubDireccion">Catalogo!$D$99:$D$119</definedName>
    <definedName name="ls_TiposAcciones">Catalogo!$G$11:$G$14</definedName>
    <definedName name="ls_UnidadesSRS">Catalogo!$B$144:$B$172</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LSIns!$F$5:$F$8</definedName>
    <definedName name="lsGasoil">Insumos!$C$142:$C$149</definedName>
    <definedName name="lsHerramientasMenores">Insumos!$C$150:$C$179</definedName>
    <definedName name="lsImpresionyEncuadernacion">Insumos!$C$180</definedName>
    <definedName name="lsInsumos">LSIns!$B$5:$B$45</definedName>
    <definedName name="lsInsumosEquipos">LSIns!$F$16:$F$31</definedName>
    <definedName name="lsLlantasyNeumaticos">Insumos!$C$181:$C$188</definedName>
    <definedName name="lsMantenimiento">Insumos!$C$189:$C$202</definedName>
    <definedName name="lsMantenimientoyReparacion">Catalogo!$G$27:$G$30</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Catalogo!$D$11:$D$16</definedName>
    <definedName name="lsTipoIntervencion">Catalogo!$G$19:$G$24</definedName>
    <definedName name="lsUtilesdeCocina">Insumos!$C$335:$C$346</definedName>
    <definedName name="lsUtilesdeOficina">Insumos!$C$347:$C$475</definedName>
    <definedName name="lsUtilesMenoresMQ">Insumos!$C$476:$C$513</definedName>
    <definedName name="lsViaticosDP">Insumos!$C$514:$C$517</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Obj!$D$131:$D$135</definedName>
    <definedName name="Obj1.10">Obj!#REF!</definedName>
    <definedName name="Obj1.2">Obj!$D$136:$D$137</definedName>
    <definedName name="Obj1.3">Obj!#REF!</definedName>
    <definedName name="Obj1.4">Obj!#REF!</definedName>
    <definedName name="Obj1.5">Obj!#REF!</definedName>
    <definedName name="Obj1.6">Obj!#REF!</definedName>
    <definedName name="Obj1.7">Obj!#REF!</definedName>
    <definedName name="Obj1.8">Obj!#REF!</definedName>
    <definedName name="Obj1.9">Obj!#REF!</definedName>
    <definedName name="Obj2.1">Obj!$D$138:$D$139</definedName>
    <definedName name="Obj2.2">Obj!$D$140:$D$143</definedName>
    <definedName name="Obj2.3">Obj!$P$17</definedName>
    <definedName name="Obj3.1">Obj!$D$144</definedName>
    <definedName name="Obj3.2">Obj!$D$145</definedName>
    <definedName name="Obj3.3">Obj!$D$147</definedName>
    <definedName name="Obj4.1">Obj!$D$148:$D$150</definedName>
    <definedName name="Pedernales">Prov!$C$92:$C$93</definedName>
    <definedName name="Peravia">Prov!$C$94:$C$95</definedName>
    <definedName name="Periodo_POA">Catalogo!$B$3:$B$6</definedName>
    <definedName name="Productos">'Formulario PPGR1'!$K$9:$K$93</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Valverde">Prov!$C$154:$C$156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54" i="12" l="1"/>
  <c r="C254" i="12"/>
  <c r="D254" i="12"/>
  <c r="E254" i="12"/>
  <c r="F254" i="12"/>
  <c r="V254" i="12"/>
  <c r="C288" i="12"/>
  <c r="D288" i="12"/>
  <c r="E288" i="12"/>
  <c r="F288" i="12"/>
  <c r="V288" i="12"/>
  <c r="B284" i="12"/>
  <c r="C284" i="12"/>
  <c r="D284" i="12"/>
  <c r="E284" i="12"/>
  <c r="F284" i="12"/>
  <c r="V284" i="12"/>
  <c r="B14" i="12"/>
  <c r="C14" i="12"/>
  <c r="D14" i="12"/>
  <c r="E14" i="12"/>
  <c r="F14" i="12"/>
  <c r="V14" i="12"/>
  <c r="B288" i="12" l="1"/>
  <c r="B38" i="12"/>
  <c r="C38" i="12"/>
  <c r="D38" i="12"/>
  <c r="E38" i="12"/>
  <c r="F38" i="12"/>
  <c r="V38" i="12"/>
  <c r="D116" i="33"/>
  <c r="D115" i="33"/>
  <c r="D114" i="33"/>
  <c r="D113" i="33"/>
  <c r="D112" i="33"/>
  <c r="D111" i="33"/>
  <c r="D110" i="33"/>
  <c r="D109" i="33"/>
  <c r="D108" i="33"/>
  <c r="D107" i="33"/>
  <c r="D106" i="33"/>
  <c r="D105" i="33"/>
  <c r="D104" i="33"/>
  <c r="D103" i="33"/>
  <c r="D102" i="33"/>
  <c r="D101" i="33"/>
  <c r="D100" i="33"/>
  <c r="D99" i="33"/>
  <c r="E12" i="34"/>
  <c r="E11" i="34"/>
  <c r="E10" i="34"/>
  <c r="E9" i="34"/>
  <c r="E8" i="34"/>
  <c r="E7" i="34"/>
  <c r="E6" i="34"/>
  <c r="J328" i="32"/>
  <c r="J327" i="32"/>
  <c r="I327" i="32"/>
  <c r="H327" i="32"/>
  <c r="G327" i="32"/>
  <c r="J326" i="32"/>
  <c r="I326" i="32"/>
  <c r="H326" i="32"/>
  <c r="G326" i="32"/>
  <c r="J325" i="32"/>
  <c r="I325" i="32"/>
  <c r="H325" i="32"/>
  <c r="G325" i="32"/>
  <c r="J324" i="32"/>
  <c r="J323" i="32"/>
  <c r="I323" i="32"/>
  <c r="H323" i="32"/>
  <c r="G323" i="32"/>
  <c r="J322" i="32"/>
  <c r="J321" i="32"/>
  <c r="I321" i="32"/>
  <c r="H321" i="32"/>
  <c r="G321" i="32"/>
  <c r="J320" i="32"/>
  <c r="J319" i="32"/>
  <c r="I319" i="32"/>
  <c r="H319" i="32"/>
  <c r="G319" i="32"/>
  <c r="J318" i="32"/>
  <c r="J317" i="32"/>
  <c r="J316" i="32"/>
  <c r="I316" i="32"/>
  <c r="H316" i="32"/>
  <c r="G316" i="32"/>
  <c r="J315" i="32"/>
  <c r="I315" i="32"/>
  <c r="H315" i="32"/>
  <c r="G315" i="32"/>
  <c r="J314" i="32"/>
  <c r="J313" i="32"/>
  <c r="I313" i="32"/>
  <c r="H313" i="32"/>
  <c r="G313" i="32"/>
  <c r="J312" i="32"/>
  <c r="I312" i="32"/>
  <c r="H312" i="32"/>
  <c r="G312" i="32"/>
  <c r="J311" i="32"/>
  <c r="J310" i="32"/>
  <c r="I310" i="32"/>
  <c r="H310" i="32"/>
  <c r="G310" i="32"/>
  <c r="J309" i="32"/>
  <c r="J308" i="32"/>
  <c r="I308" i="32"/>
  <c r="H308" i="32"/>
  <c r="G308" i="32"/>
  <c r="J307" i="32"/>
  <c r="J306" i="32"/>
  <c r="I306" i="32"/>
  <c r="H306" i="32"/>
  <c r="G306" i="32"/>
  <c r="J305" i="32"/>
  <c r="J304" i="32"/>
  <c r="I304" i="32"/>
  <c r="H304" i="32"/>
  <c r="G304" i="32"/>
  <c r="J303" i="32"/>
  <c r="I303" i="32"/>
  <c r="H303" i="32"/>
  <c r="G303" i="32"/>
  <c r="J302" i="32"/>
  <c r="J301" i="32"/>
  <c r="I301" i="32"/>
  <c r="H301" i="32"/>
  <c r="G301" i="32"/>
  <c r="J300" i="32"/>
  <c r="J299" i="32"/>
  <c r="I299" i="32"/>
  <c r="H299" i="32"/>
  <c r="G299" i="32"/>
  <c r="J298" i="32"/>
  <c r="J297" i="32"/>
  <c r="I297" i="32"/>
  <c r="H297" i="32"/>
  <c r="G297" i="32"/>
  <c r="J296" i="32"/>
  <c r="I296" i="32"/>
  <c r="H296" i="32"/>
  <c r="G296" i="32"/>
  <c r="J295" i="32"/>
  <c r="J294" i="32"/>
  <c r="I294" i="32"/>
  <c r="H294" i="32"/>
  <c r="G294" i="32"/>
  <c r="J293" i="32"/>
  <c r="J292" i="32"/>
  <c r="I292" i="32"/>
  <c r="H292" i="32"/>
  <c r="G292" i="32"/>
  <c r="J291" i="32"/>
  <c r="I291" i="32"/>
  <c r="H291" i="32"/>
  <c r="G291" i="32"/>
  <c r="J290" i="32"/>
  <c r="J289" i="32"/>
  <c r="I289" i="32"/>
  <c r="H289" i="32"/>
  <c r="G289" i="32"/>
  <c r="J288" i="32"/>
  <c r="J287" i="32"/>
  <c r="I287" i="32"/>
  <c r="H287" i="32"/>
  <c r="G287" i="32"/>
  <c r="J286" i="32"/>
  <c r="J285" i="32"/>
  <c r="I285" i="32"/>
  <c r="H285" i="32"/>
  <c r="G285" i="32"/>
  <c r="J284" i="32"/>
  <c r="I284" i="32"/>
  <c r="H284" i="32"/>
  <c r="G284" i="32"/>
  <c r="J283" i="32"/>
  <c r="J282" i="32"/>
  <c r="I282" i="32"/>
  <c r="H282" i="32"/>
  <c r="G282" i="32"/>
  <c r="J281" i="32"/>
  <c r="J280" i="32"/>
  <c r="I280" i="32"/>
  <c r="H280" i="32"/>
  <c r="G280" i="32"/>
  <c r="J279" i="32"/>
  <c r="J278" i="32"/>
  <c r="I278" i="32"/>
  <c r="H278" i="32"/>
  <c r="G278" i="32"/>
  <c r="J277" i="32"/>
  <c r="J276" i="32"/>
  <c r="I276" i="32"/>
  <c r="H276" i="32"/>
  <c r="G276" i="32"/>
  <c r="J275" i="32"/>
  <c r="J274" i="32"/>
  <c r="I274" i="32"/>
  <c r="H274" i="32"/>
  <c r="G274" i="32"/>
  <c r="J273" i="32"/>
  <c r="I273" i="32"/>
  <c r="H273" i="32"/>
  <c r="G273" i="32"/>
  <c r="J272" i="32"/>
  <c r="I272" i="32"/>
  <c r="H272" i="32"/>
  <c r="G272" i="32"/>
  <c r="J271" i="32"/>
  <c r="J270" i="32"/>
  <c r="I270" i="32"/>
  <c r="H270" i="32"/>
  <c r="G270" i="32"/>
  <c r="J269" i="32"/>
  <c r="J268" i="32"/>
  <c r="I268" i="32"/>
  <c r="H268" i="32"/>
  <c r="G268" i="32"/>
  <c r="J267" i="32"/>
  <c r="I267" i="32"/>
  <c r="H267" i="32"/>
  <c r="G267" i="32"/>
  <c r="J266" i="32"/>
  <c r="J265" i="32"/>
  <c r="I265" i="32"/>
  <c r="H265" i="32"/>
  <c r="G265" i="32"/>
  <c r="J264" i="32"/>
  <c r="I264" i="32"/>
  <c r="H264" i="32"/>
  <c r="G264" i="32"/>
  <c r="J263" i="32"/>
  <c r="J262" i="32"/>
  <c r="I262" i="32"/>
  <c r="H262" i="32"/>
  <c r="G262" i="32"/>
  <c r="J261" i="32"/>
  <c r="J260" i="32"/>
  <c r="I260" i="32"/>
  <c r="H260" i="32"/>
  <c r="G260" i="32"/>
  <c r="J259" i="32"/>
  <c r="J258" i="32"/>
  <c r="J257" i="32"/>
  <c r="I257" i="32"/>
  <c r="H257" i="32"/>
  <c r="G257" i="32"/>
  <c r="J256" i="32"/>
  <c r="I256" i="32"/>
  <c r="H256" i="32"/>
  <c r="G256" i="32"/>
  <c r="J255" i="32"/>
  <c r="I255" i="32"/>
  <c r="H255" i="32"/>
  <c r="G255" i="32"/>
  <c r="J254" i="32"/>
  <c r="I253" i="32"/>
  <c r="H253" i="32"/>
  <c r="G253" i="32"/>
  <c r="J253" i="32" s="1"/>
  <c r="J252" i="32"/>
  <c r="I251" i="32"/>
  <c r="H251" i="32"/>
  <c r="G251" i="32"/>
  <c r="J251" i="32" s="1"/>
  <c r="J250" i="32"/>
  <c r="I249" i="32"/>
  <c r="H249" i="32"/>
  <c r="G249" i="32"/>
  <c r="J249" i="32" s="1"/>
  <c r="J248" i="32"/>
  <c r="I247" i="32"/>
  <c r="H247" i="32"/>
  <c r="G247" i="32"/>
  <c r="J247" i="32" s="1"/>
  <c r="J246" i="32"/>
  <c r="I245" i="32"/>
  <c r="H245" i="32"/>
  <c r="G245" i="32"/>
  <c r="J245" i="32" s="1"/>
  <c r="J244" i="32"/>
  <c r="J243" i="32"/>
  <c r="I242" i="32"/>
  <c r="H242" i="32"/>
  <c r="G242" i="32"/>
  <c r="J242" i="32" s="1"/>
  <c r="J241" i="32"/>
  <c r="J240" i="32"/>
  <c r="J239" i="32"/>
  <c r="I239" i="32"/>
  <c r="H239" i="32"/>
  <c r="G239" i="32"/>
  <c r="J238" i="32"/>
  <c r="I238" i="32"/>
  <c r="H238" i="32"/>
  <c r="G238" i="32"/>
  <c r="J237" i="32"/>
  <c r="J236" i="32"/>
  <c r="J235" i="32"/>
  <c r="J234" i="32"/>
  <c r="J233" i="32"/>
  <c r="I233" i="32"/>
  <c r="H233" i="32"/>
  <c r="G233" i="32"/>
  <c r="J232" i="32"/>
  <c r="J231" i="32"/>
  <c r="J230" i="32"/>
  <c r="J229" i="32"/>
  <c r="J228" i="32"/>
  <c r="J227" i="32"/>
  <c r="J226" i="32"/>
  <c r="I226" i="32"/>
  <c r="H226" i="32"/>
  <c r="G226" i="32"/>
  <c r="J225" i="32"/>
  <c r="I225" i="32"/>
  <c r="H225" i="32"/>
  <c r="G225" i="32"/>
  <c r="J224" i="32"/>
  <c r="J223" i="32"/>
  <c r="I223" i="32"/>
  <c r="H223" i="32"/>
  <c r="G223" i="32"/>
  <c r="J222" i="32"/>
  <c r="J221" i="32"/>
  <c r="J220" i="32"/>
  <c r="J219" i="32"/>
  <c r="I219" i="32"/>
  <c r="H219" i="32"/>
  <c r="G219" i="32"/>
  <c r="J218" i="32"/>
  <c r="J217" i="32"/>
  <c r="J216" i="32"/>
  <c r="J215" i="32"/>
  <c r="I215" i="32"/>
  <c r="H215" i="32"/>
  <c r="G215" i="32"/>
  <c r="J214" i="32"/>
  <c r="J213" i="32"/>
  <c r="J212" i="32"/>
  <c r="J211" i="32"/>
  <c r="I211" i="32"/>
  <c r="H211" i="32"/>
  <c r="G211" i="32"/>
  <c r="J210" i="32"/>
  <c r="I210" i="32"/>
  <c r="H210" i="32"/>
  <c r="G210" i="32"/>
  <c r="J209" i="32"/>
  <c r="J208" i="32"/>
  <c r="I208" i="32"/>
  <c r="H208" i="32"/>
  <c r="G208" i="32"/>
  <c r="J207" i="32"/>
  <c r="J206" i="32"/>
  <c r="I206" i="32"/>
  <c r="H206" i="32"/>
  <c r="G206" i="32"/>
  <c r="J205" i="32"/>
  <c r="J204" i="32"/>
  <c r="I204" i="32"/>
  <c r="H204" i="32"/>
  <c r="G204" i="32"/>
  <c r="J203" i="32"/>
  <c r="J202" i="32"/>
  <c r="I202" i="32"/>
  <c r="H202" i="32"/>
  <c r="G202" i="32"/>
  <c r="J201" i="32"/>
  <c r="I201" i="32"/>
  <c r="H201" i="32"/>
  <c r="G201" i="32"/>
  <c r="J200" i="32"/>
  <c r="J199" i="32"/>
  <c r="I199" i="32"/>
  <c r="H199" i="32"/>
  <c r="G199" i="32"/>
  <c r="J198" i="32"/>
  <c r="I198" i="32"/>
  <c r="H198" i="32"/>
  <c r="G198" i="32"/>
  <c r="J197" i="32"/>
  <c r="J196" i="32"/>
  <c r="I196" i="32"/>
  <c r="H196" i="32"/>
  <c r="G196" i="32"/>
  <c r="J195" i="32"/>
  <c r="J194" i="32"/>
  <c r="I194" i="32"/>
  <c r="H194" i="32"/>
  <c r="G194" i="32"/>
  <c r="J193" i="32"/>
  <c r="J192" i="32"/>
  <c r="I192" i="32"/>
  <c r="H192" i="32"/>
  <c r="G192" i="32"/>
  <c r="J191" i="32"/>
  <c r="J190" i="32"/>
  <c r="I190" i="32"/>
  <c r="H190" i="32"/>
  <c r="G190" i="32"/>
  <c r="J189" i="32"/>
  <c r="I189" i="32"/>
  <c r="H189" i="32"/>
  <c r="G189" i="32"/>
  <c r="J188" i="32"/>
  <c r="J187" i="32"/>
  <c r="I187" i="32"/>
  <c r="H187" i="32"/>
  <c r="G187" i="32"/>
  <c r="J186" i="32"/>
  <c r="J185" i="32"/>
  <c r="I185" i="32"/>
  <c r="H185" i="32"/>
  <c r="G185" i="32"/>
  <c r="J184" i="32"/>
  <c r="J183" i="32"/>
  <c r="I183" i="32"/>
  <c r="H183" i="32"/>
  <c r="G183" i="32"/>
  <c r="J182" i="32"/>
  <c r="J181" i="32"/>
  <c r="I181" i="32"/>
  <c r="H181" i="32"/>
  <c r="G181" i="32"/>
  <c r="J180" i="32"/>
  <c r="I180" i="32"/>
  <c r="H180" i="32"/>
  <c r="G180" i="32"/>
  <c r="J179" i="32"/>
  <c r="J178" i="32"/>
  <c r="I178" i="32"/>
  <c r="H178" i="32"/>
  <c r="G178" i="32"/>
  <c r="J177" i="32"/>
  <c r="J176" i="32"/>
  <c r="J175" i="32"/>
  <c r="I175" i="32"/>
  <c r="H175" i="32"/>
  <c r="G175" i="32"/>
  <c r="J174" i="32"/>
  <c r="J173" i="32"/>
  <c r="I173" i="32"/>
  <c r="H173" i="32"/>
  <c r="G173" i="32"/>
  <c r="J172" i="32"/>
  <c r="I172" i="32"/>
  <c r="H172" i="32"/>
  <c r="G172" i="32"/>
  <c r="J171" i="32"/>
  <c r="I171" i="32"/>
  <c r="H171" i="32"/>
  <c r="G171" i="32"/>
  <c r="J170" i="32"/>
  <c r="J169" i="32"/>
  <c r="J168" i="32"/>
  <c r="I168" i="32"/>
  <c r="H168" i="32"/>
  <c r="G168" i="32"/>
  <c r="J167" i="32"/>
  <c r="J166" i="32"/>
  <c r="J165" i="32"/>
  <c r="J164" i="32"/>
  <c r="I164" i="32"/>
  <c r="H164" i="32"/>
  <c r="G164" i="32"/>
  <c r="J163" i="32"/>
  <c r="J162" i="32"/>
  <c r="J161" i="32"/>
  <c r="J160" i="32"/>
  <c r="J159" i="32"/>
  <c r="J158" i="32"/>
  <c r="J157" i="32"/>
  <c r="I157" i="32"/>
  <c r="H157" i="32"/>
  <c r="G157" i="32"/>
  <c r="J156" i="32"/>
  <c r="J155" i="32"/>
  <c r="J154" i="32"/>
  <c r="I154" i="32"/>
  <c r="H154" i="32"/>
  <c r="G154" i="32"/>
  <c r="J153" i="32"/>
  <c r="J152" i="32"/>
  <c r="J151" i="32"/>
  <c r="J150" i="32"/>
  <c r="I150" i="32"/>
  <c r="H150" i="32"/>
  <c r="G150" i="32"/>
  <c r="J149" i="32"/>
  <c r="J148" i="32"/>
  <c r="I148" i="32"/>
  <c r="H148" i="32"/>
  <c r="G148" i="32"/>
  <c r="J147" i="32"/>
  <c r="J146" i="32"/>
  <c r="I146" i="32"/>
  <c r="H146" i="32"/>
  <c r="G146" i="32"/>
  <c r="J145" i="32"/>
  <c r="J144" i="32"/>
  <c r="I144" i="32"/>
  <c r="H144" i="32"/>
  <c r="G144" i="32"/>
  <c r="J143" i="32"/>
  <c r="I143" i="32"/>
  <c r="H143" i="32"/>
  <c r="G143" i="32"/>
  <c r="J142" i="32"/>
  <c r="J141" i="32"/>
  <c r="I141" i="32"/>
  <c r="H141" i="32"/>
  <c r="G141" i="32"/>
  <c r="J140" i="32"/>
  <c r="J139" i="32"/>
  <c r="J138" i="32"/>
  <c r="J137" i="32"/>
  <c r="J136" i="32"/>
  <c r="J135" i="32"/>
  <c r="J134" i="32"/>
  <c r="J133" i="32"/>
  <c r="J132" i="32"/>
  <c r="J131" i="32"/>
  <c r="I131" i="32"/>
  <c r="H131" i="32"/>
  <c r="G131" i="32"/>
  <c r="J130" i="32"/>
  <c r="J129" i="32"/>
  <c r="J128" i="32"/>
  <c r="J127" i="32"/>
  <c r="J126" i="32"/>
  <c r="I126" i="32"/>
  <c r="H126" i="32"/>
  <c r="G126" i="32"/>
  <c r="J125" i="32"/>
  <c r="I125" i="32"/>
  <c r="H125" i="32"/>
  <c r="G125" i="32"/>
  <c r="J124" i="32"/>
  <c r="J123" i="32"/>
  <c r="I123" i="32"/>
  <c r="H123" i="32"/>
  <c r="G123" i="32"/>
  <c r="J122" i="32"/>
  <c r="J121" i="32"/>
  <c r="I121" i="32"/>
  <c r="H121" i="32"/>
  <c r="G121" i="32"/>
  <c r="J120" i="32"/>
  <c r="J119" i="32"/>
  <c r="I119" i="32"/>
  <c r="H119" i="32"/>
  <c r="G119" i="32"/>
  <c r="J118" i="32"/>
  <c r="J117" i="32"/>
  <c r="I117" i="32"/>
  <c r="H117" i="32"/>
  <c r="G117" i="32"/>
  <c r="J116" i="32"/>
  <c r="I116" i="32"/>
  <c r="H116" i="32"/>
  <c r="G116" i="32"/>
  <c r="J115" i="32"/>
  <c r="J114" i="32"/>
  <c r="I114" i="32"/>
  <c r="H114" i="32"/>
  <c r="G114" i="32"/>
  <c r="J113" i="32"/>
  <c r="J112" i="32"/>
  <c r="I112" i="32"/>
  <c r="H112" i="32"/>
  <c r="G112" i="32"/>
  <c r="J111" i="32"/>
  <c r="J110" i="32"/>
  <c r="I110" i="32"/>
  <c r="H110" i="32"/>
  <c r="G110" i="32"/>
  <c r="J109" i="32"/>
  <c r="J108" i="32"/>
  <c r="J107" i="32"/>
  <c r="J106" i="32"/>
  <c r="J105" i="32"/>
  <c r="J104" i="32"/>
  <c r="I104" i="32"/>
  <c r="H104" i="32"/>
  <c r="G104" i="32"/>
  <c r="J103" i="32"/>
  <c r="J102" i="32"/>
  <c r="I102" i="32"/>
  <c r="H102" i="32"/>
  <c r="G102" i="32"/>
  <c r="J101" i="32"/>
  <c r="J100" i="32"/>
  <c r="I100" i="32"/>
  <c r="H100" i="32"/>
  <c r="G100" i="32"/>
  <c r="J99" i="32"/>
  <c r="I99" i="32"/>
  <c r="H99" i="32"/>
  <c r="G99" i="32"/>
  <c r="J98" i="32"/>
  <c r="J97" i="32"/>
  <c r="I97" i="32"/>
  <c r="H97" i="32"/>
  <c r="G97" i="32"/>
  <c r="J96" i="32"/>
  <c r="J95" i="32"/>
  <c r="I95" i="32"/>
  <c r="H95" i="32"/>
  <c r="G95" i="32"/>
  <c r="J94" i="32"/>
  <c r="J93" i="32"/>
  <c r="I93" i="32"/>
  <c r="H93" i="32"/>
  <c r="G93" i="32"/>
  <c r="J92" i="32"/>
  <c r="I92" i="32"/>
  <c r="H92" i="32"/>
  <c r="G92" i="32"/>
  <c r="J91" i="32"/>
  <c r="J90" i="32"/>
  <c r="I90" i="32"/>
  <c r="H90" i="32"/>
  <c r="G90" i="32"/>
  <c r="J89" i="32"/>
  <c r="J88" i="32"/>
  <c r="I88" i="32"/>
  <c r="H88" i="32"/>
  <c r="G88" i="32"/>
  <c r="J87" i="32"/>
  <c r="I87" i="32"/>
  <c r="H87" i="32"/>
  <c r="G87" i="32"/>
  <c r="J86" i="32"/>
  <c r="J85" i="32"/>
  <c r="I85" i="32"/>
  <c r="H85" i="32"/>
  <c r="G85" i="32"/>
  <c r="J84" i="32"/>
  <c r="J83" i="32"/>
  <c r="I83" i="32"/>
  <c r="H83" i="32"/>
  <c r="G83" i="32"/>
  <c r="J82" i="32"/>
  <c r="I82" i="32"/>
  <c r="H82" i="32"/>
  <c r="G82" i="32"/>
  <c r="J81" i="32"/>
  <c r="J80" i="32"/>
  <c r="I80" i="32"/>
  <c r="H80" i="32"/>
  <c r="G80" i="32"/>
  <c r="J79" i="32"/>
  <c r="J78" i="32"/>
  <c r="I78" i="32"/>
  <c r="H78" i="32"/>
  <c r="G78" i="32"/>
  <c r="J77" i="32"/>
  <c r="J76" i="32"/>
  <c r="J75" i="32"/>
  <c r="I75" i="32"/>
  <c r="H75" i="32"/>
  <c r="G75" i="32"/>
  <c r="J74" i="32"/>
  <c r="J73" i="32"/>
  <c r="I73" i="32"/>
  <c r="H73" i="32"/>
  <c r="G73" i="32"/>
  <c r="J72" i="32"/>
  <c r="J71" i="32"/>
  <c r="I71" i="32"/>
  <c r="H71" i="32"/>
  <c r="G71" i="32"/>
  <c r="J70" i="32"/>
  <c r="J69" i="32"/>
  <c r="I69" i="32"/>
  <c r="H69" i="32"/>
  <c r="G69" i="32"/>
  <c r="J68" i="32"/>
  <c r="I68" i="32"/>
  <c r="H68" i="32"/>
  <c r="G68" i="32"/>
  <c r="J67" i="32"/>
  <c r="I67" i="32"/>
  <c r="H67" i="32"/>
  <c r="G67" i="32"/>
  <c r="J66" i="32"/>
  <c r="J65" i="32"/>
  <c r="I65" i="32"/>
  <c r="H65" i="32"/>
  <c r="G65" i="32"/>
  <c r="J64" i="32"/>
  <c r="J63" i="32"/>
  <c r="I63" i="32"/>
  <c r="H63" i="32"/>
  <c r="G63" i="32"/>
  <c r="J62" i="32"/>
  <c r="J61" i="32"/>
  <c r="I61" i="32"/>
  <c r="H61" i="32"/>
  <c r="G61" i="32"/>
  <c r="J60" i="32"/>
  <c r="J59" i="32"/>
  <c r="I59" i="32"/>
  <c r="H59" i="32"/>
  <c r="G59" i="32"/>
  <c r="J58" i="32"/>
  <c r="I58" i="32"/>
  <c r="H58" i="32"/>
  <c r="G58" i="32"/>
  <c r="J57" i="32"/>
  <c r="J56" i="32"/>
  <c r="J55" i="32"/>
  <c r="I55" i="32"/>
  <c r="H55" i="32"/>
  <c r="G55" i="32"/>
  <c r="J54" i="32"/>
  <c r="I54" i="32"/>
  <c r="H54" i="32"/>
  <c r="G54" i="32"/>
  <c r="J53" i="32"/>
  <c r="J52" i="32"/>
  <c r="J51" i="32"/>
  <c r="J50" i="32"/>
  <c r="J49" i="32"/>
  <c r="J48" i="32"/>
  <c r="J47" i="32"/>
  <c r="J46" i="32"/>
  <c r="J45" i="32"/>
  <c r="I45" i="32"/>
  <c r="H45" i="32"/>
  <c r="G45" i="32"/>
  <c r="J44" i="32"/>
  <c r="J43" i="32"/>
  <c r="I43" i="32"/>
  <c r="H43" i="32"/>
  <c r="G43" i="32"/>
  <c r="J42" i="32"/>
  <c r="I42" i="32"/>
  <c r="H42" i="32"/>
  <c r="G42" i="32"/>
  <c r="J41" i="32"/>
  <c r="J40" i="32"/>
  <c r="J39" i="32"/>
  <c r="J38" i="32"/>
  <c r="J37" i="32"/>
  <c r="I37" i="32"/>
  <c r="H37" i="32"/>
  <c r="G37" i="32"/>
  <c r="J36" i="32"/>
  <c r="J35" i="32"/>
  <c r="I35" i="32"/>
  <c r="H35" i="32"/>
  <c r="G35" i="32"/>
  <c r="J34" i="32"/>
  <c r="J33" i="32"/>
  <c r="I33" i="32"/>
  <c r="H33" i="32"/>
  <c r="G33" i="32"/>
  <c r="J32" i="32"/>
  <c r="J31" i="32"/>
  <c r="J30" i="32"/>
  <c r="J29" i="32"/>
  <c r="J28" i="32"/>
  <c r="J27" i="32"/>
  <c r="J26" i="32"/>
  <c r="I26" i="32"/>
  <c r="H26" i="32"/>
  <c r="G26" i="32"/>
  <c r="J25" i="32"/>
  <c r="J24" i="32"/>
  <c r="J23" i="32"/>
  <c r="J22" i="32"/>
  <c r="J21" i="32"/>
  <c r="I21" i="32"/>
  <c r="H21" i="32"/>
  <c r="G21" i="32"/>
  <c r="J20" i="32"/>
  <c r="I20" i="32"/>
  <c r="H20" i="32"/>
  <c r="G20" i="32"/>
  <c r="J19" i="32"/>
  <c r="I19" i="32"/>
  <c r="H19" i="32"/>
  <c r="G19" i="32"/>
  <c r="J18" i="32"/>
  <c r="I18" i="32"/>
  <c r="H18" i="32"/>
  <c r="G18" i="32"/>
  <c r="G13" i="32"/>
  <c r="G12" i="32"/>
  <c r="G11" i="32"/>
  <c r="G10" i="32"/>
  <c r="G9" i="32"/>
  <c r="G14" i="32" s="1"/>
  <c r="F6" i="32"/>
  <c r="F4" i="32"/>
  <c r="F3" i="32"/>
  <c r="F2" i="32"/>
  <c r="J328" i="31"/>
  <c r="J327" i="31"/>
  <c r="I327" i="31"/>
  <c r="H327" i="31"/>
  <c r="G327" i="31"/>
  <c r="J326" i="31"/>
  <c r="I326" i="31"/>
  <c r="H326" i="31"/>
  <c r="G326" i="31"/>
  <c r="J325" i="31"/>
  <c r="I325" i="31"/>
  <c r="H325" i="31"/>
  <c r="G325" i="31"/>
  <c r="J324" i="31"/>
  <c r="J323" i="31"/>
  <c r="I323" i="31"/>
  <c r="H323" i="31"/>
  <c r="G323" i="31"/>
  <c r="J322" i="31"/>
  <c r="J321" i="31"/>
  <c r="I321" i="31"/>
  <c r="H321" i="31"/>
  <c r="G321" i="31"/>
  <c r="J320" i="31"/>
  <c r="J319" i="31"/>
  <c r="I319" i="31"/>
  <c r="H319" i="31"/>
  <c r="G319" i="31"/>
  <c r="J318" i="31"/>
  <c r="J317" i="31"/>
  <c r="J316" i="31"/>
  <c r="I316" i="31"/>
  <c r="H316" i="31"/>
  <c r="G316" i="31"/>
  <c r="J315" i="31"/>
  <c r="I315" i="31"/>
  <c r="H315" i="31"/>
  <c r="G315" i="31"/>
  <c r="J314" i="31"/>
  <c r="J313" i="31"/>
  <c r="I313" i="31"/>
  <c r="H313" i="31"/>
  <c r="G313" i="31"/>
  <c r="J312" i="31"/>
  <c r="I312" i="31"/>
  <c r="H312" i="31"/>
  <c r="G312" i="31"/>
  <c r="J311" i="31"/>
  <c r="J310" i="31"/>
  <c r="I310" i="31"/>
  <c r="H310" i="31"/>
  <c r="G310" i="31"/>
  <c r="J309" i="31"/>
  <c r="J308" i="31"/>
  <c r="I308" i="31"/>
  <c r="H308" i="31"/>
  <c r="G308" i="31"/>
  <c r="J307" i="31"/>
  <c r="J306" i="31"/>
  <c r="I306" i="31"/>
  <c r="H306" i="31"/>
  <c r="G306" i="31"/>
  <c r="J305" i="31"/>
  <c r="J304" i="31"/>
  <c r="I304" i="31"/>
  <c r="H304" i="31"/>
  <c r="G304" i="31"/>
  <c r="J303" i="31"/>
  <c r="I303" i="31"/>
  <c r="H303" i="31"/>
  <c r="G303" i="31"/>
  <c r="J302" i="31"/>
  <c r="J301" i="31"/>
  <c r="I301" i="31"/>
  <c r="H301" i="31"/>
  <c r="G301" i="31"/>
  <c r="J300" i="31"/>
  <c r="J299" i="31"/>
  <c r="I299" i="31"/>
  <c r="H299" i="31"/>
  <c r="G299" i="31"/>
  <c r="J298" i="31"/>
  <c r="J297" i="31"/>
  <c r="I297" i="31"/>
  <c r="H297" i="31"/>
  <c r="G297" i="31"/>
  <c r="J296" i="31"/>
  <c r="I296" i="31"/>
  <c r="H296" i="31"/>
  <c r="G296" i="31"/>
  <c r="J295" i="31"/>
  <c r="J294" i="31"/>
  <c r="I294" i="31"/>
  <c r="H294" i="31"/>
  <c r="G294" i="31"/>
  <c r="J293" i="31"/>
  <c r="J292" i="31"/>
  <c r="I292" i="31"/>
  <c r="H292" i="31"/>
  <c r="G292" i="31"/>
  <c r="J291" i="31"/>
  <c r="I291" i="31"/>
  <c r="H291" i="31"/>
  <c r="G291" i="31"/>
  <c r="J290" i="31"/>
  <c r="J289" i="31"/>
  <c r="I289" i="31"/>
  <c r="H289" i="31"/>
  <c r="G289" i="31"/>
  <c r="J288" i="31"/>
  <c r="J287" i="31"/>
  <c r="I287" i="31"/>
  <c r="H287" i="31"/>
  <c r="G287" i="31"/>
  <c r="J286" i="31"/>
  <c r="J285" i="31"/>
  <c r="I285" i="31"/>
  <c r="H285" i="31"/>
  <c r="G285" i="31"/>
  <c r="J284" i="31"/>
  <c r="I284" i="31"/>
  <c r="H284" i="31"/>
  <c r="G284" i="31"/>
  <c r="J283" i="31"/>
  <c r="J282" i="31"/>
  <c r="I282" i="31"/>
  <c r="H282" i="31"/>
  <c r="G282" i="31"/>
  <c r="J281" i="31"/>
  <c r="J280" i="31"/>
  <c r="I280" i="31"/>
  <c r="H280" i="31"/>
  <c r="G280" i="31"/>
  <c r="J279" i="31"/>
  <c r="J278" i="31"/>
  <c r="I278" i="31"/>
  <c r="H278" i="31"/>
  <c r="G278" i="31"/>
  <c r="J277" i="31"/>
  <c r="J276" i="31"/>
  <c r="I276" i="31"/>
  <c r="H276" i="31"/>
  <c r="G276" i="31"/>
  <c r="J275" i="31"/>
  <c r="J274" i="31"/>
  <c r="I274" i="31"/>
  <c r="H274" i="31"/>
  <c r="G274" i="31"/>
  <c r="J273" i="31"/>
  <c r="I273" i="31"/>
  <c r="H273" i="31"/>
  <c r="G273" i="31"/>
  <c r="J272" i="31"/>
  <c r="I272" i="31"/>
  <c r="H272" i="31"/>
  <c r="G272" i="31"/>
  <c r="J271" i="31"/>
  <c r="J270" i="31"/>
  <c r="I270" i="31"/>
  <c r="H270" i="31"/>
  <c r="G270" i="31"/>
  <c r="J269" i="31"/>
  <c r="J268" i="31"/>
  <c r="I268" i="31"/>
  <c r="H268" i="31"/>
  <c r="G268" i="31"/>
  <c r="J267" i="31"/>
  <c r="I267" i="31"/>
  <c r="H267" i="31"/>
  <c r="G267" i="31"/>
  <c r="J266" i="31"/>
  <c r="J265" i="31"/>
  <c r="I265" i="31"/>
  <c r="H265" i="31"/>
  <c r="G265" i="31"/>
  <c r="J264" i="31"/>
  <c r="I264" i="31"/>
  <c r="H264" i="31"/>
  <c r="G264" i="31"/>
  <c r="J263" i="31"/>
  <c r="J262" i="31"/>
  <c r="I262" i="31"/>
  <c r="H262" i="31"/>
  <c r="G262" i="31"/>
  <c r="J261" i="31"/>
  <c r="J260" i="31"/>
  <c r="I260" i="31"/>
  <c r="H260" i="31"/>
  <c r="G260" i="31"/>
  <c r="J259" i="31"/>
  <c r="J258" i="31"/>
  <c r="J257" i="31"/>
  <c r="I257" i="31"/>
  <c r="H257" i="31"/>
  <c r="G257" i="31"/>
  <c r="J256" i="31"/>
  <c r="I256" i="31"/>
  <c r="H256" i="31"/>
  <c r="G256" i="31"/>
  <c r="J255" i="31"/>
  <c r="I255" i="31"/>
  <c r="H255" i="31"/>
  <c r="G255" i="31"/>
  <c r="J254" i="31"/>
  <c r="J253" i="31"/>
  <c r="I253" i="31"/>
  <c r="H253" i="31"/>
  <c r="G253" i="31"/>
  <c r="J252" i="31"/>
  <c r="J251" i="31"/>
  <c r="I251" i="31"/>
  <c r="H251" i="31"/>
  <c r="G251" i="31"/>
  <c r="J250" i="31"/>
  <c r="J249" i="31"/>
  <c r="I249" i="31"/>
  <c r="H249" i="31"/>
  <c r="G249" i="31"/>
  <c r="J248" i="31"/>
  <c r="J247" i="31"/>
  <c r="I247" i="31"/>
  <c r="H247" i="31"/>
  <c r="G247" i="31"/>
  <c r="J246" i="31"/>
  <c r="J245" i="31"/>
  <c r="I245" i="31"/>
  <c r="H245" i="31"/>
  <c r="G245" i="31"/>
  <c r="J244" i="31"/>
  <c r="J243" i="31"/>
  <c r="J242" i="31"/>
  <c r="I242" i="31"/>
  <c r="H242" i="31"/>
  <c r="G242" i="31"/>
  <c r="J240" i="31"/>
  <c r="J239" i="31"/>
  <c r="I239" i="31"/>
  <c r="H239" i="31"/>
  <c r="G239" i="31"/>
  <c r="J238" i="31"/>
  <c r="I238" i="31"/>
  <c r="H238" i="31"/>
  <c r="G238" i="31"/>
  <c r="J237" i="31"/>
  <c r="J236" i="31"/>
  <c r="J235" i="31"/>
  <c r="J234" i="31"/>
  <c r="J233" i="31"/>
  <c r="I233" i="31"/>
  <c r="H233" i="31"/>
  <c r="G233" i="31"/>
  <c r="J232" i="31"/>
  <c r="J231" i="31"/>
  <c r="J230" i="31"/>
  <c r="J229" i="31"/>
  <c r="J228" i="31"/>
  <c r="J227" i="31"/>
  <c r="I226" i="31"/>
  <c r="H226" i="31"/>
  <c r="G226" i="31"/>
  <c r="J226" i="31" s="1"/>
  <c r="J225" i="31"/>
  <c r="I225" i="31"/>
  <c r="H225" i="31"/>
  <c r="G225" i="31"/>
  <c r="J224" i="31"/>
  <c r="J223" i="31"/>
  <c r="I223" i="31"/>
  <c r="H223" i="31"/>
  <c r="G223" i="31"/>
  <c r="J222" i="31"/>
  <c r="J221" i="31"/>
  <c r="J220" i="31"/>
  <c r="J219" i="31"/>
  <c r="I219" i="31"/>
  <c r="H219" i="31"/>
  <c r="G219" i="31"/>
  <c r="J218" i="31"/>
  <c r="J217" i="31"/>
  <c r="J216" i="31"/>
  <c r="J215" i="31"/>
  <c r="I215" i="31"/>
  <c r="H215" i="31"/>
  <c r="G215" i="31"/>
  <c r="J214" i="31"/>
  <c r="J213" i="31"/>
  <c r="J212" i="31"/>
  <c r="J211" i="31"/>
  <c r="I211" i="31"/>
  <c r="H211" i="31"/>
  <c r="G211" i="31"/>
  <c r="J210" i="31"/>
  <c r="I210" i="31"/>
  <c r="H210" i="31"/>
  <c r="G210" i="31"/>
  <c r="J209" i="31"/>
  <c r="J208" i="31"/>
  <c r="I208" i="31"/>
  <c r="H208" i="31"/>
  <c r="G208" i="31"/>
  <c r="J207" i="31"/>
  <c r="J206" i="31"/>
  <c r="I206" i="31"/>
  <c r="H206" i="31"/>
  <c r="G206" i="31"/>
  <c r="J205" i="31"/>
  <c r="J204" i="31"/>
  <c r="I204" i="31"/>
  <c r="H204" i="31"/>
  <c r="G204" i="31"/>
  <c r="J203" i="31"/>
  <c r="J202" i="31"/>
  <c r="I202" i="31"/>
  <c r="H202" i="31"/>
  <c r="G202" i="31"/>
  <c r="J201" i="31"/>
  <c r="I201" i="31"/>
  <c r="H201" i="31"/>
  <c r="G201" i="31"/>
  <c r="J200" i="31"/>
  <c r="J199" i="31"/>
  <c r="I199" i="31"/>
  <c r="H199" i="31"/>
  <c r="G199" i="31"/>
  <c r="J198" i="31"/>
  <c r="I198" i="31"/>
  <c r="H198" i="31"/>
  <c r="G198" i="31"/>
  <c r="J197" i="31"/>
  <c r="J196" i="31"/>
  <c r="I196" i="31"/>
  <c r="H196" i="31"/>
  <c r="G196" i="31"/>
  <c r="J195" i="31"/>
  <c r="J194" i="31"/>
  <c r="I194" i="31"/>
  <c r="H194" i="31"/>
  <c r="G194" i="31"/>
  <c r="J193" i="31"/>
  <c r="J192" i="31"/>
  <c r="I192" i="31"/>
  <c r="H192" i="31"/>
  <c r="G192" i="31"/>
  <c r="J191" i="31"/>
  <c r="J190" i="31"/>
  <c r="I190" i="31"/>
  <c r="H190" i="31"/>
  <c r="G190" i="31"/>
  <c r="J189" i="31"/>
  <c r="I189" i="31"/>
  <c r="H189" i="31"/>
  <c r="G189" i="31"/>
  <c r="J188" i="31"/>
  <c r="J187" i="31"/>
  <c r="I187" i="31"/>
  <c r="H187" i="31"/>
  <c r="G187" i="31"/>
  <c r="J186" i="31"/>
  <c r="J185" i="31"/>
  <c r="I185" i="31"/>
  <c r="H185" i="31"/>
  <c r="G185" i="31"/>
  <c r="J184" i="31"/>
  <c r="J183" i="31"/>
  <c r="I183" i="31"/>
  <c r="H183" i="31"/>
  <c r="G183" i="31"/>
  <c r="J182" i="31"/>
  <c r="J181" i="31"/>
  <c r="I181" i="31"/>
  <c r="H181" i="31"/>
  <c r="G181" i="31"/>
  <c r="J180" i="31"/>
  <c r="I180" i="31"/>
  <c r="H180" i="31"/>
  <c r="G180" i="31"/>
  <c r="J179" i="31"/>
  <c r="J178" i="31"/>
  <c r="I178" i="31"/>
  <c r="H178" i="31"/>
  <c r="G178" i="31"/>
  <c r="J177" i="31"/>
  <c r="J176" i="31"/>
  <c r="J175" i="31"/>
  <c r="I175" i="31"/>
  <c r="H175" i="31"/>
  <c r="G175" i="31"/>
  <c r="J174" i="31"/>
  <c r="J173" i="31"/>
  <c r="I173" i="31"/>
  <c r="H173" i="31"/>
  <c r="G173" i="31"/>
  <c r="J172" i="31"/>
  <c r="I172" i="31"/>
  <c r="H172" i="31"/>
  <c r="G172" i="31"/>
  <c r="J171" i="31"/>
  <c r="I171" i="31"/>
  <c r="H171" i="31"/>
  <c r="G171" i="31"/>
  <c r="J170" i="31"/>
  <c r="J169" i="31"/>
  <c r="J168" i="31"/>
  <c r="I168" i="31"/>
  <c r="H168" i="31"/>
  <c r="G168" i="31"/>
  <c r="J167" i="31"/>
  <c r="J166" i="31"/>
  <c r="J165" i="31"/>
  <c r="J164" i="31"/>
  <c r="I164" i="31"/>
  <c r="H164" i="31"/>
  <c r="G164" i="31"/>
  <c r="J163" i="31"/>
  <c r="J162" i="31"/>
  <c r="J161" i="31"/>
  <c r="J160" i="31"/>
  <c r="J159" i="31"/>
  <c r="J158" i="31"/>
  <c r="J157" i="31"/>
  <c r="I157" i="31"/>
  <c r="H157" i="31"/>
  <c r="G157" i="31"/>
  <c r="J156" i="31"/>
  <c r="J155" i="31"/>
  <c r="J154" i="31"/>
  <c r="I154" i="31"/>
  <c r="H154" i="31"/>
  <c r="G154" i="31"/>
  <c r="J153" i="31"/>
  <c r="J152" i="31"/>
  <c r="J151" i="31"/>
  <c r="J150" i="31"/>
  <c r="I150" i="31"/>
  <c r="H150" i="31"/>
  <c r="G150" i="31"/>
  <c r="J149" i="31"/>
  <c r="J148" i="31"/>
  <c r="I148" i="31"/>
  <c r="H148" i="31"/>
  <c r="G148" i="31"/>
  <c r="J147" i="31"/>
  <c r="J146" i="31"/>
  <c r="I146" i="31"/>
  <c r="H146" i="31"/>
  <c r="G146" i="31"/>
  <c r="J145" i="31"/>
  <c r="J144" i="31"/>
  <c r="I144" i="31"/>
  <c r="H144" i="31"/>
  <c r="G144" i="31"/>
  <c r="J143" i="31"/>
  <c r="I143" i="31"/>
  <c r="H143" i="31"/>
  <c r="G143" i="31"/>
  <c r="J142" i="31"/>
  <c r="J141" i="31"/>
  <c r="I141" i="31"/>
  <c r="H141" i="31"/>
  <c r="G141" i="31"/>
  <c r="J140" i="31"/>
  <c r="J139" i="31"/>
  <c r="J138" i="31"/>
  <c r="J137" i="31"/>
  <c r="J136" i="31"/>
  <c r="J135" i="31"/>
  <c r="J134" i="31"/>
  <c r="J133" i="31"/>
  <c r="J132" i="31"/>
  <c r="J131" i="31"/>
  <c r="I131" i="31"/>
  <c r="H131" i="31"/>
  <c r="G131" i="31"/>
  <c r="J130" i="31"/>
  <c r="J129" i="31"/>
  <c r="J128" i="31"/>
  <c r="J127" i="31"/>
  <c r="J126" i="31"/>
  <c r="I126" i="31"/>
  <c r="H126" i="31"/>
  <c r="G126" i="31"/>
  <c r="J125" i="31"/>
  <c r="I125" i="31"/>
  <c r="H125" i="31"/>
  <c r="G125" i="31"/>
  <c r="J124" i="31"/>
  <c r="J123" i="31"/>
  <c r="I123" i="31"/>
  <c r="H123" i="31"/>
  <c r="G123" i="31"/>
  <c r="J122" i="31"/>
  <c r="J121" i="31"/>
  <c r="I121" i="31"/>
  <c r="H121" i="31"/>
  <c r="G121" i="31"/>
  <c r="J120" i="31"/>
  <c r="J119" i="31"/>
  <c r="I119" i="31"/>
  <c r="H119" i="31"/>
  <c r="G119" i="31"/>
  <c r="J118" i="31"/>
  <c r="J117" i="31"/>
  <c r="I117" i="31"/>
  <c r="H117" i="31"/>
  <c r="G117" i="31"/>
  <c r="J116" i="31"/>
  <c r="I116" i="31"/>
  <c r="H116" i="31"/>
  <c r="G116" i="31"/>
  <c r="J115" i="31"/>
  <c r="J114" i="31"/>
  <c r="I114" i="31"/>
  <c r="H114" i="31"/>
  <c r="G114" i="31"/>
  <c r="J113" i="31"/>
  <c r="J112" i="31"/>
  <c r="I112" i="31"/>
  <c r="H112" i="31"/>
  <c r="G112" i="31"/>
  <c r="J111" i="31"/>
  <c r="J110" i="31"/>
  <c r="I110" i="31"/>
  <c r="H110" i="31"/>
  <c r="G110" i="31"/>
  <c r="J109" i="31"/>
  <c r="J108" i="31"/>
  <c r="J107" i="31"/>
  <c r="J106" i="31"/>
  <c r="J105" i="31"/>
  <c r="J104" i="31"/>
  <c r="I104" i="31"/>
  <c r="H104" i="31"/>
  <c r="G104" i="31"/>
  <c r="J103" i="31"/>
  <c r="J102" i="31"/>
  <c r="I102" i="31"/>
  <c r="H102" i="31"/>
  <c r="G102" i="31"/>
  <c r="J101" i="31"/>
  <c r="J100" i="31"/>
  <c r="I100" i="31"/>
  <c r="H100" i="31"/>
  <c r="G100" i="31"/>
  <c r="J99" i="31"/>
  <c r="I99" i="31"/>
  <c r="H99" i="31"/>
  <c r="G99" i="31"/>
  <c r="J98" i="31"/>
  <c r="J97" i="31"/>
  <c r="I97" i="31"/>
  <c r="H97" i="31"/>
  <c r="G97" i="31"/>
  <c r="J96" i="31"/>
  <c r="J95" i="31"/>
  <c r="I95" i="31"/>
  <c r="H95" i="31"/>
  <c r="G95" i="31"/>
  <c r="J94" i="31"/>
  <c r="J93" i="31"/>
  <c r="I93" i="31"/>
  <c r="H93" i="31"/>
  <c r="G93" i="31"/>
  <c r="J92" i="31"/>
  <c r="I92" i="31"/>
  <c r="H92" i="31"/>
  <c r="G92" i="31"/>
  <c r="J91" i="31"/>
  <c r="J90" i="31"/>
  <c r="I90" i="31"/>
  <c r="H90" i="31"/>
  <c r="G90" i="31"/>
  <c r="J89" i="31"/>
  <c r="J88" i="31"/>
  <c r="I88" i="31"/>
  <c r="H88" i="31"/>
  <c r="G88" i="31"/>
  <c r="J87" i="31"/>
  <c r="I87" i="31"/>
  <c r="H87" i="31"/>
  <c r="G87" i="31"/>
  <c r="J86" i="31"/>
  <c r="J85" i="31"/>
  <c r="I85" i="31"/>
  <c r="H85" i="31"/>
  <c r="G85" i="31"/>
  <c r="J84" i="31"/>
  <c r="J83" i="31"/>
  <c r="I83" i="31"/>
  <c r="H83" i="31"/>
  <c r="G83" i="31"/>
  <c r="J82" i="31"/>
  <c r="I82" i="31"/>
  <c r="H82" i="31"/>
  <c r="G82" i="31"/>
  <c r="J81" i="31"/>
  <c r="J80" i="31"/>
  <c r="I80" i="31"/>
  <c r="H80" i="31"/>
  <c r="G80" i="31"/>
  <c r="J79" i="31"/>
  <c r="J78" i="31"/>
  <c r="I78" i="31"/>
  <c r="H78" i="31"/>
  <c r="G78" i="31"/>
  <c r="J77" i="31"/>
  <c r="J76" i="31"/>
  <c r="J75" i="31"/>
  <c r="I75" i="31"/>
  <c r="H75" i="31"/>
  <c r="G75" i="31"/>
  <c r="J74" i="31"/>
  <c r="J73" i="31"/>
  <c r="I73" i="31"/>
  <c r="H73" i="31"/>
  <c r="G73" i="31"/>
  <c r="J72" i="31"/>
  <c r="J71" i="31"/>
  <c r="I71" i="31"/>
  <c r="H71" i="31"/>
  <c r="G71" i="31"/>
  <c r="J70" i="31"/>
  <c r="J69" i="31"/>
  <c r="I69" i="31"/>
  <c r="H69" i="31"/>
  <c r="G69" i="31"/>
  <c r="J68" i="31"/>
  <c r="I68" i="31"/>
  <c r="H68" i="31"/>
  <c r="G68" i="31"/>
  <c r="J67" i="31"/>
  <c r="I67" i="31"/>
  <c r="H67" i="31"/>
  <c r="G67" i="31"/>
  <c r="J66" i="31"/>
  <c r="J65" i="31"/>
  <c r="I65" i="31"/>
  <c r="H65" i="31"/>
  <c r="G65" i="31"/>
  <c r="J64" i="31"/>
  <c r="J63" i="31"/>
  <c r="I63" i="31"/>
  <c r="H63" i="31"/>
  <c r="G63" i="31"/>
  <c r="J62" i="31"/>
  <c r="J61" i="31"/>
  <c r="I61" i="31"/>
  <c r="H61" i="31"/>
  <c r="G61" i="31"/>
  <c r="J60" i="31"/>
  <c r="J59" i="31"/>
  <c r="I59" i="31"/>
  <c r="H59" i="31"/>
  <c r="G59" i="31"/>
  <c r="J58" i="31"/>
  <c r="I58" i="31"/>
  <c r="H58" i="31"/>
  <c r="G58" i="31"/>
  <c r="J57" i="31"/>
  <c r="J56" i="31"/>
  <c r="J55" i="31"/>
  <c r="I55" i="31"/>
  <c r="H55" i="31"/>
  <c r="G55" i="31"/>
  <c r="J54" i="31"/>
  <c r="I54" i="31"/>
  <c r="H54" i="31"/>
  <c r="G54" i="31"/>
  <c r="J53" i="31"/>
  <c r="J52" i="31"/>
  <c r="J51" i="31"/>
  <c r="J50" i="31"/>
  <c r="J49" i="31"/>
  <c r="J48" i="31"/>
  <c r="J47" i="31"/>
  <c r="J46" i="31"/>
  <c r="J45" i="31"/>
  <c r="I45" i="31"/>
  <c r="H45" i="31"/>
  <c r="G45" i="31"/>
  <c r="J44" i="31"/>
  <c r="J43" i="31"/>
  <c r="I43" i="31"/>
  <c r="H43" i="31"/>
  <c r="G43" i="31"/>
  <c r="J42" i="31"/>
  <c r="I42" i="31"/>
  <c r="H42" i="31"/>
  <c r="G42" i="31"/>
  <c r="J41" i="31"/>
  <c r="J40" i="31"/>
  <c r="J39" i="31"/>
  <c r="J38" i="31"/>
  <c r="J37" i="31"/>
  <c r="I37" i="31"/>
  <c r="H37" i="31"/>
  <c r="G37" i="31"/>
  <c r="J36" i="31"/>
  <c r="J35" i="31"/>
  <c r="I35" i="31"/>
  <c r="H35" i="31"/>
  <c r="G35" i="31"/>
  <c r="J34" i="31"/>
  <c r="J33" i="31"/>
  <c r="I33" i="31"/>
  <c r="H33" i="31"/>
  <c r="G33" i="31"/>
  <c r="J32" i="31"/>
  <c r="J31" i="31"/>
  <c r="J30" i="31"/>
  <c r="J29" i="31"/>
  <c r="J28" i="31"/>
  <c r="J27" i="31"/>
  <c r="J26" i="31"/>
  <c r="I26" i="31"/>
  <c r="H26" i="31"/>
  <c r="G26" i="31"/>
  <c r="J25" i="31"/>
  <c r="J24" i="31"/>
  <c r="J23" i="31"/>
  <c r="J22" i="31"/>
  <c r="J21" i="31"/>
  <c r="I21" i="31"/>
  <c r="H21" i="31"/>
  <c r="G21" i="31"/>
  <c r="J20" i="31"/>
  <c r="I20" i="31"/>
  <c r="H20" i="31"/>
  <c r="G20" i="31"/>
  <c r="J19" i="31"/>
  <c r="I19" i="31"/>
  <c r="H19" i="31"/>
  <c r="G19" i="31"/>
  <c r="J18" i="31"/>
  <c r="K241" i="31" s="1"/>
  <c r="I18" i="31"/>
  <c r="H18" i="31"/>
  <c r="G18" i="31"/>
  <c r="G13" i="31"/>
  <c r="G12" i="31"/>
  <c r="G11" i="31"/>
  <c r="G10" i="31"/>
  <c r="G9" i="31"/>
  <c r="G14" i="31" s="1"/>
  <c r="F6" i="31"/>
  <c r="F4" i="31"/>
  <c r="F3" i="31"/>
  <c r="F2" i="31"/>
  <c r="F26" i="30"/>
  <c r="F25" i="30"/>
  <c r="F24" i="30"/>
  <c r="F23" i="30"/>
  <c r="F20" i="30"/>
  <c r="F19" i="30"/>
  <c r="F14" i="30"/>
  <c r="F13" i="30"/>
  <c r="F12" i="30"/>
  <c r="F10" i="30"/>
  <c r="F9" i="30"/>
  <c r="E6" i="30"/>
  <c r="E4" i="30"/>
  <c r="E3" i="30"/>
  <c r="E2" i="30"/>
  <c r="F166" i="14"/>
  <c r="E166" i="14"/>
  <c r="D166" i="14"/>
  <c r="B166" i="14"/>
  <c r="F165" i="14"/>
  <c r="E165" i="14"/>
  <c r="D165" i="14"/>
  <c r="B165" i="14"/>
  <c r="F164" i="14"/>
  <c r="E164" i="14"/>
  <c r="D164" i="14"/>
  <c r="B164" i="14"/>
  <c r="F163" i="14"/>
  <c r="E163" i="14"/>
  <c r="D163" i="14"/>
  <c r="B163" i="14"/>
  <c r="F162" i="14"/>
  <c r="E162" i="14"/>
  <c r="D162" i="14"/>
  <c r="B162" i="14"/>
  <c r="F161" i="14"/>
  <c r="E161" i="14"/>
  <c r="D161" i="14"/>
  <c r="B161" i="14"/>
  <c r="F160" i="14"/>
  <c r="E160" i="14"/>
  <c r="D160" i="14"/>
  <c r="B160" i="14"/>
  <c r="F159" i="14"/>
  <c r="E159" i="14"/>
  <c r="D159" i="14"/>
  <c r="B159" i="14"/>
  <c r="F158" i="14"/>
  <c r="E158" i="14"/>
  <c r="D158" i="14"/>
  <c r="B158" i="14"/>
  <c r="F157" i="14"/>
  <c r="E157" i="14"/>
  <c r="D157" i="14"/>
  <c r="B157" i="14"/>
  <c r="F156" i="14"/>
  <c r="E156" i="14"/>
  <c r="D156" i="14"/>
  <c r="B156" i="14"/>
  <c r="F155" i="14"/>
  <c r="E155" i="14"/>
  <c r="D155" i="14"/>
  <c r="B155" i="14"/>
  <c r="F154" i="14"/>
  <c r="E154" i="14"/>
  <c r="D154" i="14"/>
  <c r="B154" i="14"/>
  <c r="F153" i="14"/>
  <c r="E153" i="14"/>
  <c r="D153" i="14"/>
  <c r="B153" i="14"/>
  <c r="F152" i="14"/>
  <c r="E152" i="14"/>
  <c r="D152" i="14"/>
  <c r="B152" i="14"/>
  <c r="F151" i="14"/>
  <c r="E151" i="14"/>
  <c r="D151" i="14"/>
  <c r="B151" i="14"/>
  <c r="F150" i="14"/>
  <c r="E150" i="14"/>
  <c r="D150" i="14"/>
  <c r="B150" i="14"/>
  <c r="F149" i="14"/>
  <c r="E149" i="14"/>
  <c r="D149" i="14"/>
  <c r="B149" i="14"/>
  <c r="F148" i="14"/>
  <c r="E148" i="14"/>
  <c r="D148" i="14"/>
  <c r="B148" i="14"/>
  <c r="F147" i="14"/>
  <c r="E147" i="14"/>
  <c r="D147" i="14"/>
  <c r="B147" i="14"/>
  <c r="F146" i="14"/>
  <c r="E146" i="14"/>
  <c r="D146" i="14"/>
  <c r="B146" i="14"/>
  <c r="F145" i="14"/>
  <c r="E145" i="14"/>
  <c r="D145" i="14"/>
  <c r="B145" i="14"/>
  <c r="F144" i="14"/>
  <c r="E144" i="14"/>
  <c r="D144" i="14"/>
  <c r="B144" i="14"/>
  <c r="F143" i="14"/>
  <c r="E143" i="14"/>
  <c r="D143" i="14"/>
  <c r="B143" i="14"/>
  <c r="F142" i="14"/>
  <c r="E142" i="14"/>
  <c r="D142" i="14"/>
  <c r="B142" i="14"/>
  <c r="F141" i="14"/>
  <c r="E141" i="14"/>
  <c r="D141" i="14"/>
  <c r="B141" i="14"/>
  <c r="F140" i="14"/>
  <c r="E140" i="14"/>
  <c r="D140" i="14"/>
  <c r="B140" i="14"/>
  <c r="F139" i="14"/>
  <c r="E139" i="14"/>
  <c r="D139" i="14"/>
  <c r="B139" i="14"/>
  <c r="F138" i="14"/>
  <c r="E138" i="14"/>
  <c r="D138" i="14"/>
  <c r="B138" i="14"/>
  <c r="F137" i="14"/>
  <c r="E137" i="14"/>
  <c r="D137" i="14"/>
  <c r="B137" i="14"/>
  <c r="F136" i="14"/>
  <c r="E136" i="14"/>
  <c r="D136" i="14"/>
  <c r="B136" i="14"/>
  <c r="F135" i="14"/>
  <c r="E135" i="14"/>
  <c r="D135" i="14"/>
  <c r="B135" i="14"/>
  <c r="F134" i="14"/>
  <c r="E134" i="14"/>
  <c r="D134" i="14"/>
  <c r="B134" i="14"/>
  <c r="F133" i="14"/>
  <c r="E133" i="14"/>
  <c r="D133" i="14"/>
  <c r="B133" i="14"/>
  <c r="F132" i="14"/>
  <c r="E132" i="14"/>
  <c r="D132" i="14"/>
  <c r="B132" i="14"/>
  <c r="F131" i="14"/>
  <c r="E131" i="14"/>
  <c r="D131" i="14"/>
  <c r="B131" i="14"/>
  <c r="F130" i="14"/>
  <c r="E130" i="14"/>
  <c r="D130" i="14"/>
  <c r="B130" i="14"/>
  <c r="F129" i="14"/>
  <c r="E129" i="14"/>
  <c r="D129" i="14"/>
  <c r="B129" i="14"/>
  <c r="F128" i="14"/>
  <c r="E128" i="14"/>
  <c r="D128" i="14"/>
  <c r="B128" i="14"/>
  <c r="F127" i="14"/>
  <c r="E127" i="14"/>
  <c r="D127" i="14"/>
  <c r="B127" i="14"/>
  <c r="F126" i="14"/>
  <c r="E126" i="14"/>
  <c r="D126" i="14"/>
  <c r="B126" i="14"/>
  <c r="F125" i="14"/>
  <c r="E125" i="14"/>
  <c r="D125" i="14"/>
  <c r="B125" i="14"/>
  <c r="F124" i="14"/>
  <c r="E124" i="14"/>
  <c r="D124" i="14"/>
  <c r="B124" i="14"/>
  <c r="F123" i="14"/>
  <c r="E123" i="14"/>
  <c r="D123" i="14"/>
  <c r="B123" i="14"/>
  <c r="F122" i="14"/>
  <c r="E122" i="14"/>
  <c r="D122" i="14"/>
  <c r="B122" i="14"/>
  <c r="F121" i="14"/>
  <c r="E121" i="14"/>
  <c r="D121" i="14"/>
  <c r="B121" i="14"/>
  <c r="F120" i="14"/>
  <c r="E120" i="14"/>
  <c r="D120" i="14"/>
  <c r="B120" i="14"/>
  <c r="F119" i="14"/>
  <c r="E119" i="14"/>
  <c r="D119" i="14"/>
  <c r="B119" i="14"/>
  <c r="F118" i="14"/>
  <c r="E118" i="14"/>
  <c r="D118" i="14"/>
  <c r="B118" i="14"/>
  <c r="F117" i="14"/>
  <c r="E117" i="14"/>
  <c r="D117" i="14"/>
  <c r="B117" i="14"/>
  <c r="F116" i="14"/>
  <c r="E116" i="14"/>
  <c r="D116" i="14"/>
  <c r="B116" i="14"/>
  <c r="F115" i="14"/>
  <c r="E115" i="14"/>
  <c r="D115" i="14"/>
  <c r="B115" i="14"/>
  <c r="F114" i="14"/>
  <c r="E114" i="14"/>
  <c r="D114" i="14"/>
  <c r="B114" i="14"/>
  <c r="F113" i="14"/>
  <c r="E113" i="14"/>
  <c r="D113" i="14"/>
  <c r="B113" i="14"/>
  <c r="F112" i="14"/>
  <c r="E112" i="14"/>
  <c r="D112" i="14"/>
  <c r="B112" i="14"/>
  <c r="F111" i="14"/>
  <c r="E111" i="14"/>
  <c r="D111" i="14"/>
  <c r="B111" i="14"/>
  <c r="F110" i="14"/>
  <c r="E110" i="14"/>
  <c r="D110" i="14"/>
  <c r="B110" i="14"/>
  <c r="F109" i="14"/>
  <c r="E109" i="14"/>
  <c r="D109" i="14"/>
  <c r="B109" i="14"/>
  <c r="F108" i="14"/>
  <c r="E108" i="14"/>
  <c r="D108" i="14"/>
  <c r="B108" i="14"/>
  <c r="F107" i="14"/>
  <c r="E107" i="14"/>
  <c r="D107" i="14"/>
  <c r="B107" i="14"/>
  <c r="F106" i="14"/>
  <c r="E106" i="14"/>
  <c r="D106" i="14"/>
  <c r="B106" i="14"/>
  <c r="F105" i="14"/>
  <c r="E105" i="14"/>
  <c r="D105" i="14"/>
  <c r="B105" i="14"/>
  <c r="F104" i="14"/>
  <c r="E104" i="14"/>
  <c r="D104" i="14"/>
  <c r="B104" i="14"/>
  <c r="F103" i="14"/>
  <c r="E103" i="14"/>
  <c r="D103" i="14"/>
  <c r="B103" i="14"/>
  <c r="F102" i="14"/>
  <c r="E102" i="14"/>
  <c r="D102" i="14"/>
  <c r="B102" i="14"/>
  <c r="F101" i="14"/>
  <c r="E101" i="14"/>
  <c r="D101" i="14"/>
  <c r="B101" i="14"/>
  <c r="F100" i="14"/>
  <c r="E100" i="14"/>
  <c r="D100" i="14"/>
  <c r="B100" i="14"/>
  <c r="F99" i="14"/>
  <c r="E99" i="14"/>
  <c r="D99" i="14"/>
  <c r="B99" i="14"/>
  <c r="F98" i="14"/>
  <c r="E98" i="14"/>
  <c r="D98" i="14"/>
  <c r="B98" i="14"/>
  <c r="F97" i="14"/>
  <c r="E97" i="14"/>
  <c r="D97" i="14"/>
  <c r="B97" i="14"/>
  <c r="F96" i="14"/>
  <c r="E96" i="14"/>
  <c r="D96" i="14"/>
  <c r="B96" i="14"/>
  <c r="F95" i="14"/>
  <c r="E95" i="14"/>
  <c r="D95" i="14"/>
  <c r="B95" i="14"/>
  <c r="F94" i="14"/>
  <c r="E94" i="14"/>
  <c r="D94" i="14"/>
  <c r="B94" i="14"/>
  <c r="F93" i="14"/>
  <c r="E93" i="14"/>
  <c r="D93" i="14"/>
  <c r="B93" i="14"/>
  <c r="F92" i="14"/>
  <c r="E92" i="14"/>
  <c r="D92" i="14"/>
  <c r="B92" i="14"/>
  <c r="F91" i="14"/>
  <c r="E91" i="14"/>
  <c r="D91" i="14"/>
  <c r="B91" i="14"/>
  <c r="F90" i="14"/>
  <c r="E90" i="14"/>
  <c r="D90" i="14"/>
  <c r="B90" i="14"/>
  <c r="F89" i="14"/>
  <c r="E89" i="14"/>
  <c r="D89" i="14"/>
  <c r="B89" i="14"/>
  <c r="F88" i="14"/>
  <c r="E88" i="14"/>
  <c r="D88" i="14"/>
  <c r="B88" i="14"/>
  <c r="F87" i="14"/>
  <c r="E87" i="14"/>
  <c r="D87" i="14"/>
  <c r="B87" i="14"/>
  <c r="F86" i="14"/>
  <c r="E86" i="14"/>
  <c r="D86" i="14"/>
  <c r="B86" i="14"/>
  <c r="F85" i="14"/>
  <c r="E85" i="14"/>
  <c r="D85" i="14"/>
  <c r="B85" i="14"/>
  <c r="F84" i="14"/>
  <c r="E84" i="14"/>
  <c r="D84" i="14"/>
  <c r="B84" i="14"/>
  <c r="F83" i="14"/>
  <c r="E83" i="14"/>
  <c r="D83" i="14"/>
  <c r="B83" i="14"/>
  <c r="F82" i="14"/>
  <c r="E82" i="14"/>
  <c r="D82" i="14"/>
  <c r="B82" i="14"/>
  <c r="F81" i="14"/>
  <c r="E81" i="14"/>
  <c r="D81" i="14"/>
  <c r="B81" i="14"/>
  <c r="F80" i="14"/>
  <c r="E80" i="14"/>
  <c r="D80" i="14"/>
  <c r="B80" i="14"/>
  <c r="F79" i="14"/>
  <c r="E79" i="14"/>
  <c r="D79" i="14"/>
  <c r="B79" i="14"/>
  <c r="F78" i="14"/>
  <c r="E78" i="14"/>
  <c r="D78" i="14"/>
  <c r="B78" i="14"/>
  <c r="F77" i="14"/>
  <c r="E77" i="14"/>
  <c r="D77" i="14"/>
  <c r="B77" i="14"/>
  <c r="F76" i="14"/>
  <c r="E76" i="14"/>
  <c r="D76" i="14"/>
  <c r="B76" i="14"/>
  <c r="F75" i="14"/>
  <c r="E75" i="14"/>
  <c r="D75" i="14"/>
  <c r="B75" i="14"/>
  <c r="F74" i="14"/>
  <c r="E74" i="14"/>
  <c r="D74" i="14"/>
  <c r="B74" i="14"/>
  <c r="F73" i="14"/>
  <c r="E73" i="14"/>
  <c r="D73" i="14"/>
  <c r="B73" i="14"/>
  <c r="F72" i="14"/>
  <c r="E72" i="14"/>
  <c r="D72" i="14"/>
  <c r="B72" i="14"/>
  <c r="F71" i="14"/>
  <c r="E71" i="14"/>
  <c r="D71" i="14"/>
  <c r="B71" i="14"/>
  <c r="F70" i="14"/>
  <c r="E70" i="14"/>
  <c r="D70" i="14"/>
  <c r="B70" i="14"/>
  <c r="F69" i="14"/>
  <c r="E69" i="14"/>
  <c r="D69" i="14"/>
  <c r="B69" i="14"/>
  <c r="F68" i="14"/>
  <c r="E68" i="14"/>
  <c r="D68" i="14"/>
  <c r="B68" i="14"/>
  <c r="F67" i="14"/>
  <c r="E67" i="14"/>
  <c r="D67" i="14"/>
  <c r="B67" i="14"/>
  <c r="F66" i="14"/>
  <c r="E66" i="14"/>
  <c r="D66" i="14"/>
  <c r="B66" i="14"/>
  <c r="F65" i="14"/>
  <c r="E65" i="14"/>
  <c r="D65" i="14"/>
  <c r="C65" i="14"/>
  <c r="B65" i="14"/>
  <c r="F64" i="14"/>
  <c r="E64" i="14"/>
  <c r="D64" i="14"/>
  <c r="C64" i="14"/>
  <c r="B64" i="14"/>
  <c r="F63" i="14"/>
  <c r="E63" i="14"/>
  <c r="D63" i="14"/>
  <c r="C63" i="14"/>
  <c r="B63" i="14"/>
  <c r="F62" i="14"/>
  <c r="E62" i="14"/>
  <c r="D62" i="14"/>
  <c r="C62" i="14"/>
  <c r="B62" i="14"/>
  <c r="F61" i="14"/>
  <c r="E61" i="14"/>
  <c r="D61" i="14"/>
  <c r="C61" i="14"/>
  <c r="B61" i="14"/>
  <c r="F60" i="14"/>
  <c r="E60" i="14"/>
  <c r="D60" i="14"/>
  <c r="C60" i="14"/>
  <c r="B60" i="14"/>
  <c r="F59" i="14"/>
  <c r="E59" i="14"/>
  <c r="D59" i="14"/>
  <c r="C59" i="14"/>
  <c r="B59" i="14"/>
  <c r="F58" i="14"/>
  <c r="E58" i="14"/>
  <c r="D58" i="14"/>
  <c r="C58" i="14"/>
  <c r="B58" i="14"/>
  <c r="F57" i="14"/>
  <c r="E57" i="14"/>
  <c r="D57" i="14"/>
  <c r="C57" i="14"/>
  <c r="B57" i="14"/>
  <c r="F56" i="14"/>
  <c r="E56" i="14"/>
  <c r="D56" i="14"/>
  <c r="C56" i="14"/>
  <c r="B56" i="14"/>
  <c r="F55" i="14"/>
  <c r="E55" i="14"/>
  <c r="D55" i="14"/>
  <c r="C55" i="14"/>
  <c r="B55" i="14"/>
  <c r="F54" i="14"/>
  <c r="E54" i="14"/>
  <c r="D54" i="14"/>
  <c r="C54" i="14"/>
  <c r="B54" i="14"/>
  <c r="F53" i="14"/>
  <c r="E53" i="14"/>
  <c r="D53" i="14"/>
  <c r="C53" i="14"/>
  <c r="B53" i="14"/>
  <c r="F52" i="14"/>
  <c r="E52" i="14"/>
  <c r="D52" i="14"/>
  <c r="C52" i="14"/>
  <c r="B52" i="14"/>
  <c r="F51" i="14"/>
  <c r="E51" i="14"/>
  <c r="D51" i="14"/>
  <c r="C51" i="14"/>
  <c r="B51" i="14"/>
  <c r="F50" i="14"/>
  <c r="E50" i="14"/>
  <c r="D50" i="14"/>
  <c r="C50" i="14"/>
  <c r="B50" i="14"/>
  <c r="F49" i="14"/>
  <c r="E49" i="14"/>
  <c r="D49" i="14"/>
  <c r="C49" i="14"/>
  <c r="B49" i="14"/>
  <c r="F48" i="14"/>
  <c r="E48" i="14"/>
  <c r="D48" i="14"/>
  <c r="C48" i="14"/>
  <c r="B48" i="14"/>
  <c r="F47" i="14"/>
  <c r="E47" i="14"/>
  <c r="D47" i="14"/>
  <c r="C47" i="14"/>
  <c r="B47" i="14"/>
  <c r="F46" i="14"/>
  <c r="E46" i="14"/>
  <c r="D46" i="14"/>
  <c r="C46" i="14"/>
  <c r="B46" i="14"/>
  <c r="F45" i="14"/>
  <c r="E45" i="14"/>
  <c r="D45" i="14"/>
  <c r="C45" i="14"/>
  <c r="B45" i="14"/>
  <c r="F44" i="14"/>
  <c r="E44" i="14"/>
  <c r="D44" i="14"/>
  <c r="C44" i="14"/>
  <c r="B44" i="14"/>
  <c r="F43" i="14"/>
  <c r="E43" i="14"/>
  <c r="D43" i="14"/>
  <c r="C43" i="14"/>
  <c r="B43" i="14"/>
  <c r="F42" i="14"/>
  <c r="E42" i="14"/>
  <c r="D42" i="14"/>
  <c r="C42" i="14"/>
  <c r="B42" i="14"/>
  <c r="F41" i="14"/>
  <c r="E41" i="14"/>
  <c r="D41" i="14"/>
  <c r="C41" i="14"/>
  <c r="B41" i="14"/>
  <c r="F40" i="14"/>
  <c r="E40" i="14"/>
  <c r="D40" i="14"/>
  <c r="C40" i="14"/>
  <c r="B40" i="14"/>
  <c r="F39" i="14"/>
  <c r="E39" i="14"/>
  <c r="D39" i="14"/>
  <c r="C39" i="14"/>
  <c r="B39" i="14"/>
  <c r="F38" i="14"/>
  <c r="E38" i="14"/>
  <c r="D38" i="14"/>
  <c r="C38" i="14"/>
  <c r="B38" i="14"/>
  <c r="F37" i="14"/>
  <c r="E37" i="14"/>
  <c r="D37" i="14"/>
  <c r="C37" i="14"/>
  <c r="B37" i="14"/>
  <c r="F36" i="14"/>
  <c r="E36" i="14"/>
  <c r="D36" i="14"/>
  <c r="C36" i="14"/>
  <c r="B36" i="14"/>
  <c r="F35" i="14"/>
  <c r="E35" i="14"/>
  <c r="D35" i="14"/>
  <c r="C35" i="14"/>
  <c r="B35" i="14"/>
  <c r="F34" i="14"/>
  <c r="E34" i="14"/>
  <c r="D34" i="14"/>
  <c r="C34" i="14"/>
  <c r="B34" i="14"/>
  <c r="F33" i="14"/>
  <c r="E33" i="14"/>
  <c r="D33" i="14"/>
  <c r="C33" i="14"/>
  <c r="B33" i="14"/>
  <c r="F32" i="14"/>
  <c r="E32" i="14"/>
  <c r="D32" i="14"/>
  <c r="C32" i="14"/>
  <c r="B32" i="14"/>
  <c r="F31" i="14"/>
  <c r="E31" i="14"/>
  <c r="D31" i="14"/>
  <c r="C31" i="14"/>
  <c r="B31" i="14"/>
  <c r="F30" i="14"/>
  <c r="E30" i="14"/>
  <c r="D30" i="14"/>
  <c r="C30" i="14"/>
  <c r="B30" i="14"/>
  <c r="F29" i="14"/>
  <c r="E29" i="14"/>
  <c r="D29" i="14"/>
  <c r="C29" i="14"/>
  <c r="B29" i="14"/>
  <c r="F28" i="14"/>
  <c r="E28" i="14"/>
  <c r="D28" i="14"/>
  <c r="C28" i="14"/>
  <c r="B28" i="14"/>
  <c r="F27" i="14"/>
  <c r="E27" i="14"/>
  <c r="D27" i="14"/>
  <c r="C27" i="14"/>
  <c r="B27" i="14"/>
  <c r="F26" i="14"/>
  <c r="E26" i="14"/>
  <c r="D26" i="14"/>
  <c r="C26" i="14"/>
  <c r="B26" i="14"/>
  <c r="F25" i="14"/>
  <c r="E25" i="14"/>
  <c r="D25" i="14"/>
  <c r="C25" i="14"/>
  <c r="B25" i="14"/>
  <c r="F24" i="14"/>
  <c r="E24" i="14"/>
  <c r="D24" i="14"/>
  <c r="C24" i="14"/>
  <c r="B24" i="14"/>
  <c r="F23" i="14"/>
  <c r="E23" i="14"/>
  <c r="D23" i="14"/>
  <c r="C23" i="14"/>
  <c r="B23" i="14"/>
  <c r="F22" i="14"/>
  <c r="E22" i="14"/>
  <c r="D22" i="14"/>
  <c r="C22" i="14"/>
  <c r="B22" i="14"/>
  <c r="F21" i="14"/>
  <c r="E21" i="14"/>
  <c r="D21" i="14"/>
  <c r="C21" i="14"/>
  <c r="B21" i="14"/>
  <c r="F20" i="14"/>
  <c r="E20" i="14"/>
  <c r="D20" i="14"/>
  <c r="C20" i="14"/>
  <c r="B20" i="14"/>
  <c r="F19" i="14"/>
  <c r="E19" i="14"/>
  <c r="D19" i="14"/>
  <c r="C19" i="14"/>
  <c r="B19" i="14"/>
  <c r="F18" i="14"/>
  <c r="E18" i="14"/>
  <c r="D18" i="14"/>
  <c r="C18" i="14"/>
  <c r="B18" i="14"/>
  <c r="F17" i="14"/>
  <c r="E17" i="14"/>
  <c r="D17" i="14"/>
  <c r="C17" i="14"/>
  <c r="B17" i="14"/>
  <c r="F16" i="14"/>
  <c r="E16" i="14"/>
  <c r="D16" i="14"/>
  <c r="C16" i="14"/>
  <c r="B16" i="14"/>
  <c r="F15" i="14"/>
  <c r="E15" i="14"/>
  <c r="D15" i="14"/>
  <c r="C15" i="14"/>
  <c r="B15" i="14"/>
  <c r="F14" i="14"/>
  <c r="E14" i="14"/>
  <c r="D14" i="14"/>
  <c r="C14" i="14"/>
  <c r="B14" i="14"/>
  <c r="F13" i="14"/>
  <c r="E13" i="14"/>
  <c r="D13" i="14"/>
  <c r="C13" i="14"/>
  <c r="B13" i="14"/>
  <c r="F12" i="14"/>
  <c r="E12" i="14"/>
  <c r="D12" i="14"/>
  <c r="C12" i="14"/>
  <c r="B12" i="14"/>
  <c r="F11" i="14"/>
  <c r="E11" i="14"/>
  <c r="D11" i="14"/>
  <c r="C11" i="14"/>
  <c r="B11" i="14"/>
  <c r="F10" i="14"/>
  <c r="E10" i="14"/>
  <c r="D10" i="14"/>
  <c r="C10" i="14"/>
  <c r="B10" i="14"/>
  <c r="F9" i="14"/>
  <c r="E9" i="14"/>
  <c r="D9" i="14"/>
  <c r="C9" i="14"/>
  <c r="B9" i="14"/>
  <c r="H6" i="14"/>
  <c r="H4" i="14"/>
  <c r="H3" i="14"/>
  <c r="H2" i="14"/>
  <c r="F156" i="13"/>
  <c r="E156" i="13"/>
  <c r="D156" i="13"/>
  <c r="C156" i="13"/>
  <c r="B156" i="13"/>
  <c r="O155" i="13"/>
  <c r="K155" i="13"/>
  <c r="F155" i="13"/>
  <c r="E155" i="13"/>
  <c r="D155" i="13"/>
  <c r="C155" i="13"/>
  <c r="B155" i="13"/>
  <c r="F154" i="13"/>
  <c r="E154" i="13"/>
  <c r="D154" i="13"/>
  <c r="C154" i="13"/>
  <c r="B154" i="13"/>
  <c r="F153" i="13"/>
  <c r="E153" i="13"/>
  <c r="D153" i="13"/>
  <c r="C153" i="13"/>
  <c r="B153" i="13"/>
  <c r="F152" i="13"/>
  <c r="E152" i="13"/>
  <c r="D152" i="13"/>
  <c r="C152" i="13"/>
  <c r="B152" i="13"/>
  <c r="F151" i="13"/>
  <c r="E151" i="13"/>
  <c r="D151" i="13"/>
  <c r="C151" i="13"/>
  <c r="B151" i="13"/>
  <c r="F150" i="13"/>
  <c r="E150" i="13"/>
  <c r="D150" i="13"/>
  <c r="C150" i="13"/>
  <c r="B150" i="13"/>
  <c r="F149" i="13"/>
  <c r="E149" i="13"/>
  <c r="D149" i="13"/>
  <c r="C149" i="13"/>
  <c r="B149" i="13"/>
  <c r="F148" i="13"/>
  <c r="E148" i="13"/>
  <c r="D148" i="13"/>
  <c r="C148" i="13"/>
  <c r="B148" i="13"/>
  <c r="F147" i="13"/>
  <c r="E147" i="13"/>
  <c r="D147" i="13"/>
  <c r="C147" i="13"/>
  <c r="B147" i="13"/>
  <c r="F146" i="13"/>
  <c r="E146" i="13"/>
  <c r="D146" i="13"/>
  <c r="C146" i="13"/>
  <c r="B146" i="13"/>
  <c r="F145" i="13"/>
  <c r="E145" i="13"/>
  <c r="D145" i="13"/>
  <c r="C145" i="13"/>
  <c r="B145" i="13"/>
  <c r="F144" i="13"/>
  <c r="E144" i="13"/>
  <c r="D144" i="13"/>
  <c r="C144" i="13"/>
  <c r="B144" i="13"/>
  <c r="F143" i="13"/>
  <c r="E143" i="13"/>
  <c r="D143" i="13"/>
  <c r="C143" i="13"/>
  <c r="B143" i="13"/>
  <c r="F142" i="13"/>
  <c r="E142" i="13"/>
  <c r="D142" i="13"/>
  <c r="C142" i="13"/>
  <c r="B142" i="13"/>
  <c r="F141" i="13"/>
  <c r="E141" i="13"/>
  <c r="D141" i="13"/>
  <c r="C141" i="13"/>
  <c r="B141" i="13"/>
  <c r="F140" i="13"/>
  <c r="E140" i="13"/>
  <c r="D140" i="13"/>
  <c r="C140" i="13"/>
  <c r="B140" i="13"/>
  <c r="F139" i="13"/>
  <c r="E139" i="13"/>
  <c r="D139" i="13"/>
  <c r="C139" i="13"/>
  <c r="B139" i="13"/>
  <c r="F138" i="13"/>
  <c r="E138" i="13"/>
  <c r="D138" i="13"/>
  <c r="C138" i="13"/>
  <c r="B138" i="13"/>
  <c r="F137" i="13"/>
  <c r="E137" i="13"/>
  <c r="D137" i="13"/>
  <c r="C137" i="13"/>
  <c r="B137" i="13"/>
  <c r="F136" i="13"/>
  <c r="E136" i="13"/>
  <c r="D136" i="13"/>
  <c r="C136" i="13"/>
  <c r="B136" i="13"/>
  <c r="F135" i="13"/>
  <c r="E135" i="13"/>
  <c r="D135" i="13"/>
  <c r="C135" i="13"/>
  <c r="B135" i="13"/>
  <c r="F134" i="13"/>
  <c r="E134" i="13"/>
  <c r="D134" i="13"/>
  <c r="C134" i="13"/>
  <c r="B134" i="13"/>
  <c r="F133" i="13"/>
  <c r="E133" i="13"/>
  <c r="D133" i="13"/>
  <c r="C133" i="13"/>
  <c r="B133" i="13"/>
  <c r="F132" i="13"/>
  <c r="E132" i="13"/>
  <c r="D132" i="13"/>
  <c r="C132" i="13"/>
  <c r="B132" i="13"/>
  <c r="F131" i="13"/>
  <c r="E131" i="13"/>
  <c r="D131" i="13"/>
  <c r="C131" i="13"/>
  <c r="B131" i="13"/>
  <c r="F130" i="13"/>
  <c r="E130" i="13"/>
  <c r="D130" i="13"/>
  <c r="C130" i="13"/>
  <c r="B130" i="13"/>
  <c r="F129" i="13"/>
  <c r="E129" i="13"/>
  <c r="D129" i="13"/>
  <c r="C129" i="13"/>
  <c r="B129" i="13"/>
  <c r="F128" i="13"/>
  <c r="E128" i="13"/>
  <c r="D128" i="13"/>
  <c r="C128" i="13"/>
  <c r="B128" i="13"/>
  <c r="F127" i="13"/>
  <c r="E127" i="13"/>
  <c r="D127" i="13"/>
  <c r="C127" i="13"/>
  <c r="B127" i="13"/>
  <c r="F126" i="13"/>
  <c r="E126" i="13"/>
  <c r="D126" i="13"/>
  <c r="C126" i="13"/>
  <c r="B126" i="13"/>
  <c r="F125" i="13"/>
  <c r="E125" i="13"/>
  <c r="D125" i="13"/>
  <c r="C125" i="13"/>
  <c r="B125" i="13"/>
  <c r="F124" i="13"/>
  <c r="E124" i="13"/>
  <c r="D124" i="13"/>
  <c r="C124" i="13"/>
  <c r="B124" i="13"/>
  <c r="F123" i="13"/>
  <c r="E123" i="13"/>
  <c r="D123" i="13"/>
  <c r="C123" i="13"/>
  <c r="B123" i="13"/>
  <c r="F122" i="13"/>
  <c r="E122" i="13"/>
  <c r="D122" i="13"/>
  <c r="C122" i="13"/>
  <c r="B122" i="13"/>
  <c r="F121" i="13"/>
  <c r="E121" i="13"/>
  <c r="D121" i="13"/>
  <c r="C121" i="13"/>
  <c r="B121" i="13"/>
  <c r="F120" i="13"/>
  <c r="E120" i="13"/>
  <c r="D120" i="13"/>
  <c r="C120" i="13"/>
  <c r="B120" i="13"/>
  <c r="F119" i="13"/>
  <c r="E119" i="13"/>
  <c r="D119" i="13"/>
  <c r="C119" i="13"/>
  <c r="B119" i="13"/>
  <c r="F118" i="13"/>
  <c r="E118" i="13"/>
  <c r="D118" i="13"/>
  <c r="C118" i="13"/>
  <c r="B118" i="13"/>
  <c r="F117" i="13"/>
  <c r="E117" i="13"/>
  <c r="D117" i="13"/>
  <c r="C117" i="13"/>
  <c r="B117" i="13"/>
  <c r="F116" i="13"/>
  <c r="E116" i="13"/>
  <c r="D116" i="13"/>
  <c r="C116" i="13"/>
  <c r="B116" i="13"/>
  <c r="F115" i="13"/>
  <c r="E115" i="13"/>
  <c r="D115" i="13"/>
  <c r="C115" i="13"/>
  <c r="B115" i="13"/>
  <c r="F114" i="13"/>
  <c r="E114" i="13"/>
  <c r="D114" i="13"/>
  <c r="C114" i="13"/>
  <c r="B114" i="13"/>
  <c r="F113" i="13"/>
  <c r="E113" i="13"/>
  <c r="D113" i="13"/>
  <c r="C113" i="13"/>
  <c r="B113" i="13"/>
  <c r="F112" i="13"/>
  <c r="E112" i="13"/>
  <c r="D112" i="13"/>
  <c r="C112" i="13"/>
  <c r="B112" i="13"/>
  <c r="F111" i="13"/>
  <c r="E111" i="13"/>
  <c r="D111" i="13"/>
  <c r="C111" i="13"/>
  <c r="B111" i="13"/>
  <c r="F110" i="13"/>
  <c r="E110" i="13"/>
  <c r="D110" i="13"/>
  <c r="C110" i="13"/>
  <c r="B110" i="13"/>
  <c r="F109" i="13"/>
  <c r="E109" i="13"/>
  <c r="D109" i="13"/>
  <c r="C109" i="13"/>
  <c r="B109" i="13"/>
  <c r="F108" i="13"/>
  <c r="E108" i="13"/>
  <c r="D108" i="13"/>
  <c r="C108" i="13"/>
  <c r="B108" i="13"/>
  <c r="F107" i="13"/>
  <c r="E107" i="13"/>
  <c r="D107" i="13"/>
  <c r="C107" i="13"/>
  <c r="B107" i="13"/>
  <c r="F106" i="13"/>
  <c r="E106" i="13"/>
  <c r="D106" i="13"/>
  <c r="C106" i="13"/>
  <c r="B106" i="13"/>
  <c r="F105" i="13"/>
  <c r="E105" i="13"/>
  <c r="D105" i="13"/>
  <c r="C105" i="13"/>
  <c r="B105" i="13"/>
  <c r="F104" i="13"/>
  <c r="E104" i="13"/>
  <c r="D104" i="13"/>
  <c r="C104" i="13"/>
  <c r="B104" i="13"/>
  <c r="F103" i="13"/>
  <c r="E103" i="13"/>
  <c r="D103" i="13"/>
  <c r="C103" i="13"/>
  <c r="B103" i="13"/>
  <c r="F102" i="13"/>
  <c r="E102" i="13"/>
  <c r="D102" i="13"/>
  <c r="C102" i="13"/>
  <c r="B102" i="13"/>
  <c r="F101" i="13"/>
  <c r="E101" i="13"/>
  <c r="D101" i="13"/>
  <c r="C101" i="13"/>
  <c r="B101" i="13"/>
  <c r="F100" i="13"/>
  <c r="E100" i="13"/>
  <c r="D100" i="13"/>
  <c r="C100" i="13"/>
  <c r="B100" i="13"/>
  <c r="F99" i="13"/>
  <c r="E99" i="13"/>
  <c r="D99" i="13"/>
  <c r="C99" i="13"/>
  <c r="B99" i="13"/>
  <c r="F98" i="13"/>
  <c r="E98" i="13"/>
  <c r="D98" i="13"/>
  <c r="C98" i="13"/>
  <c r="B98" i="13"/>
  <c r="F97" i="13"/>
  <c r="E97" i="13"/>
  <c r="D97" i="13"/>
  <c r="C97" i="13"/>
  <c r="B97" i="13"/>
  <c r="F96" i="13"/>
  <c r="E96" i="13"/>
  <c r="D96" i="13"/>
  <c r="C96" i="13"/>
  <c r="B96" i="13"/>
  <c r="F95" i="13"/>
  <c r="E95" i="13"/>
  <c r="D95" i="13"/>
  <c r="C95" i="13"/>
  <c r="B95" i="13"/>
  <c r="F94" i="13"/>
  <c r="E94" i="13"/>
  <c r="D94" i="13"/>
  <c r="C94" i="13"/>
  <c r="B94" i="13"/>
  <c r="F93" i="13"/>
  <c r="E93" i="13"/>
  <c r="D93" i="13"/>
  <c r="C93" i="13"/>
  <c r="B93" i="13"/>
  <c r="F92" i="13"/>
  <c r="E92" i="13"/>
  <c r="D92" i="13"/>
  <c r="C92" i="13"/>
  <c r="B92" i="13"/>
  <c r="F91" i="13"/>
  <c r="E91" i="13"/>
  <c r="D91" i="13"/>
  <c r="C91" i="13"/>
  <c r="B91" i="13"/>
  <c r="F90" i="13"/>
  <c r="E90" i="13"/>
  <c r="D90" i="13"/>
  <c r="C90" i="13"/>
  <c r="B90" i="13"/>
  <c r="F89" i="13"/>
  <c r="E89" i="13"/>
  <c r="D89" i="13"/>
  <c r="C89" i="13"/>
  <c r="B89" i="13"/>
  <c r="F88" i="13"/>
  <c r="E88" i="13"/>
  <c r="D88" i="13"/>
  <c r="C88" i="13"/>
  <c r="B88" i="13"/>
  <c r="F87" i="13"/>
  <c r="E87" i="13"/>
  <c r="D87" i="13"/>
  <c r="C87" i="13"/>
  <c r="B87" i="13"/>
  <c r="F86" i="13"/>
  <c r="E86" i="13"/>
  <c r="D86" i="13"/>
  <c r="C86" i="13"/>
  <c r="B86" i="13"/>
  <c r="F85" i="13"/>
  <c r="E85" i="13"/>
  <c r="D85" i="13"/>
  <c r="C85" i="13"/>
  <c r="B85" i="13"/>
  <c r="F84" i="13"/>
  <c r="E84" i="13"/>
  <c r="D84" i="13"/>
  <c r="C84" i="13"/>
  <c r="B84" i="13"/>
  <c r="F83" i="13"/>
  <c r="E83" i="13"/>
  <c r="D83" i="13"/>
  <c r="C83" i="13"/>
  <c r="B83" i="13"/>
  <c r="F82" i="13"/>
  <c r="E82" i="13"/>
  <c r="D82" i="13"/>
  <c r="C82" i="13"/>
  <c r="B82" i="13"/>
  <c r="F81" i="13"/>
  <c r="E81" i="13"/>
  <c r="D81" i="13"/>
  <c r="C81" i="13"/>
  <c r="B81" i="13"/>
  <c r="F80" i="13"/>
  <c r="E80" i="13"/>
  <c r="D80" i="13"/>
  <c r="C80" i="13"/>
  <c r="B80" i="13"/>
  <c r="F79" i="13"/>
  <c r="E79" i="13"/>
  <c r="D79" i="13"/>
  <c r="C79" i="13"/>
  <c r="B79" i="13"/>
  <c r="F78" i="13"/>
  <c r="E78" i="13"/>
  <c r="D78" i="13"/>
  <c r="C78" i="13"/>
  <c r="B78" i="13"/>
  <c r="F77" i="13"/>
  <c r="E77" i="13"/>
  <c r="D77" i="13"/>
  <c r="C77" i="13"/>
  <c r="B77" i="13"/>
  <c r="F76" i="13"/>
  <c r="E76" i="13"/>
  <c r="D76" i="13"/>
  <c r="C76" i="13"/>
  <c r="B76" i="13"/>
  <c r="F75" i="13"/>
  <c r="E75" i="13"/>
  <c r="D75" i="13"/>
  <c r="C75" i="13"/>
  <c r="B75" i="13"/>
  <c r="F74" i="13"/>
  <c r="E74" i="13"/>
  <c r="D74" i="13"/>
  <c r="C74" i="13"/>
  <c r="B74" i="13"/>
  <c r="F73" i="13"/>
  <c r="E73" i="13"/>
  <c r="D73" i="13"/>
  <c r="C73" i="13"/>
  <c r="B73" i="13"/>
  <c r="F72" i="13"/>
  <c r="E72" i="13"/>
  <c r="D72" i="13"/>
  <c r="C72" i="13"/>
  <c r="B72" i="13"/>
  <c r="F71" i="13"/>
  <c r="E71" i="13"/>
  <c r="D71" i="13"/>
  <c r="C71" i="13"/>
  <c r="B71" i="13"/>
  <c r="F70" i="13"/>
  <c r="E70" i="13"/>
  <c r="D70" i="13"/>
  <c r="C70" i="13"/>
  <c r="B70" i="13"/>
  <c r="F69" i="13"/>
  <c r="E69" i="13"/>
  <c r="D69" i="13"/>
  <c r="C69" i="13"/>
  <c r="B69" i="13"/>
  <c r="F68" i="13"/>
  <c r="E68" i="13"/>
  <c r="D68" i="13"/>
  <c r="C68" i="13"/>
  <c r="B68" i="13"/>
  <c r="F67" i="13"/>
  <c r="E67" i="13"/>
  <c r="D67" i="13"/>
  <c r="C67" i="13"/>
  <c r="B67" i="13"/>
  <c r="F66" i="13"/>
  <c r="E66" i="13"/>
  <c r="D66" i="13"/>
  <c r="C66" i="13"/>
  <c r="B66" i="13"/>
  <c r="F65" i="13"/>
  <c r="E65" i="13"/>
  <c r="D65" i="13"/>
  <c r="C65" i="13"/>
  <c r="B65" i="13"/>
  <c r="F64" i="13"/>
  <c r="E64" i="13"/>
  <c r="D64" i="13"/>
  <c r="C64" i="13"/>
  <c r="B64" i="13"/>
  <c r="F63" i="13"/>
  <c r="E63" i="13"/>
  <c r="D63" i="13"/>
  <c r="C63" i="13"/>
  <c r="B63" i="13"/>
  <c r="F62" i="13"/>
  <c r="E62" i="13"/>
  <c r="D62" i="13"/>
  <c r="C62" i="13"/>
  <c r="B62" i="13"/>
  <c r="F61" i="13"/>
  <c r="E61" i="13"/>
  <c r="D61" i="13"/>
  <c r="C61" i="13"/>
  <c r="B61" i="13"/>
  <c r="F60" i="13"/>
  <c r="E60" i="13"/>
  <c r="D60" i="13"/>
  <c r="C60" i="13"/>
  <c r="B60" i="13"/>
  <c r="F59" i="13"/>
  <c r="E59" i="13"/>
  <c r="D59" i="13"/>
  <c r="C59" i="13"/>
  <c r="B59" i="13"/>
  <c r="F58" i="13"/>
  <c r="E58" i="13"/>
  <c r="D58" i="13"/>
  <c r="C58" i="13"/>
  <c r="B58" i="13"/>
  <c r="F57" i="13"/>
  <c r="E57" i="13"/>
  <c r="D57" i="13"/>
  <c r="C57" i="13"/>
  <c r="B57" i="13"/>
  <c r="F56" i="13"/>
  <c r="E56" i="13"/>
  <c r="D56" i="13"/>
  <c r="C56" i="13"/>
  <c r="B56" i="13"/>
  <c r="F55" i="13"/>
  <c r="E55" i="13"/>
  <c r="D55" i="13"/>
  <c r="C55" i="13"/>
  <c r="B55" i="13"/>
  <c r="F54" i="13"/>
  <c r="E54" i="13"/>
  <c r="D54" i="13"/>
  <c r="C54" i="13"/>
  <c r="B54" i="13"/>
  <c r="F53" i="13"/>
  <c r="E53" i="13"/>
  <c r="D53" i="13"/>
  <c r="C53" i="13"/>
  <c r="B53" i="13"/>
  <c r="F52" i="13"/>
  <c r="E52" i="13"/>
  <c r="D52" i="13"/>
  <c r="C52" i="13"/>
  <c r="B52" i="13"/>
  <c r="F51" i="13"/>
  <c r="E51" i="13"/>
  <c r="D51" i="13"/>
  <c r="C51" i="13"/>
  <c r="B51" i="13"/>
  <c r="F50" i="13"/>
  <c r="E50" i="13"/>
  <c r="D50" i="13"/>
  <c r="C50" i="13"/>
  <c r="B50" i="13"/>
  <c r="F49" i="13"/>
  <c r="E49" i="13"/>
  <c r="D49" i="13"/>
  <c r="C49" i="13"/>
  <c r="B49" i="13"/>
  <c r="F48" i="13"/>
  <c r="E48" i="13"/>
  <c r="D48" i="13"/>
  <c r="C48" i="13"/>
  <c r="B48" i="13"/>
  <c r="F47" i="13"/>
  <c r="E47" i="13"/>
  <c r="D47" i="13"/>
  <c r="C47" i="13"/>
  <c r="B47" i="13"/>
  <c r="F46" i="13"/>
  <c r="E46" i="13"/>
  <c r="D46" i="13"/>
  <c r="C46" i="13"/>
  <c r="B46" i="13"/>
  <c r="F45" i="13"/>
  <c r="E45" i="13"/>
  <c r="D45" i="13"/>
  <c r="C45" i="13"/>
  <c r="B45" i="13"/>
  <c r="F44" i="13"/>
  <c r="E44" i="13"/>
  <c r="D44" i="13"/>
  <c r="C44" i="13"/>
  <c r="B44" i="13"/>
  <c r="F43" i="13"/>
  <c r="E43" i="13"/>
  <c r="D43" i="13"/>
  <c r="C43" i="13"/>
  <c r="B43" i="13"/>
  <c r="F42" i="13"/>
  <c r="E42" i="13"/>
  <c r="D42" i="13"/>
  <c r="C42" i="13"/>
  <c r="B42" i="13"/>
  <c r="F41" i="13"/>
  <c r="E41" i="13"/>
  <c r="D41" i="13"/>
  <c r="C41" i="13"/>
  <c r="B41" i="13"/>
  <c r="F40" i="13"/>
  <c r="E40" i="13"/>
  <c r="D40" i="13"/>
  <c r="C40" i="13"/>
  <c r="B40" i="13"/>
  <c r="F39" i="13"/>
  <c r="E39" i="13"/>
  <c r="D39" i="13"/>
  <c r="C39" i="13"/>
  <c r="B39" i="13"/>
  <c r="F38" i="13"/>
  <c r="E38" i="13"/>
  <c r="D38" i="13"/>
  <c r="C38" i="13"/>
  <c r="B38" i="13"/>
  <c r="F37" i="13"/>
  <c r="E37" i="13"/>
  <c r="D37" i="13"/>
  <c r="C37" i="13"/>
  <c r="B37" i="13"/>
  <c r="F36" i="13"/>
  <c r="E36" i="13"/>
  <c r="D36" i="13"/>
  <c r="C36" i="13"/>
  <c r="B36" i="13"/>
  <c r="F35" i="13"/>
  <c r="E35" i="13"/>
  <c r="D35" i="13"/>
  <c r="C35" i="13"/>
  <c r="B35" i="13"/>
  <c r="F34" i="13"/>
  <c r="E34" i="13"/>
  <c r="D34" i="13"/>
  <c r="C34" i="13"/>
  <c r="B34" i="13"/>
  <c r="F33" i="13"/>
  <c r="E33" i="13"/>
  <c r="D33" i="13"/>
  <c r="C33" i="13"/>
  <c r="B33" i="13"/>
  <c r="F32" i="13"/>
  <c r="E32" i="13"/>
  <c r="D32" i="13"/>
  <c r="C32" i="13"/>
  <c r="B32" i="13"/>
  <c r="F31" i="13"/>
  <c r="E31" i="13"/>
  <c r="D31" i="13"/>
  <c r="C31" i="13"/>
  <c r="B31" i="13"/>
  <c r="F30" i="13"/>
  <c r="E30" i="13"/>
  <c r="D30" i="13"/>
  <c r="C30" i="13"/>
  <c r="B30" i="13"/>
  <c r="F29" i="13"/>
  <c r="E29" i="13"/>
  <c r="D29" i="13"/>
  <c r="C29" i="13"/>
  <c r="B29" i="13"/>
  <c r="F28" i="13"/>
  <c r="E28" i="13"/>
  <c r="D28" i="13"/>
  <c r="C28" i="13"/>
  <c r="B28" i="13"/>
  <c r="F27" i="13"/>
  <c r="E27" i="13"/>
  <c r="D27" i="13"/>
  <c r="C27" i="13"/>
  <c r="B27" i="13"/>
  <c r="F26" i="13"/>
  <c r="E26" i="13"/>
  <c r="D26" i="13"/>
  <c r="C26" i="13"/>
  <c r="B26" i="13"/>
  <c r="F25" i="13"/>
  <c r="E25" i="13"/>
  <c r="D25" i="13"/>
  <c r="C25" i="13"/>
  <c r="B25" i="13"/>
  <c r="F24" i="13"/>
  <c r="E24" i="13"/>
  <c r="D24" i="13"/>
  <c r="C24" i="13"/>
  <c r="B24" i="13"/>
  <c r="F23" i="13"/>
  <c r="E23" i="13"/>
  <c r="D23" i="13"/>
  <c r="C23" i="13"/>
  <c r="B23" i="13"/>
  <c r="F22" i="13"/>
  <c r="E22" i="13"/>
  <c r="D22" i="13"/>
  <c r="C22" i="13"/>
  <c r="B22" i="13"/>
  <c r="F21" i="13"/>
  <c r="E21" i="13"/>
  <c r="D21" i="13"/>
  <c r="C21" i="13"/>
  <c r="B21" i="13"/>
  <c r="F20" i="13"/>
  <c r="E20" i="13"/>
  <c r="D20" i="13"/>
  <c r="C20" i="13"/>
  <c r="B20" i="13"/>
  <c r="F19" i="13"/>
  <c r="E19" i="13"/>
  <c r="D19" i="13"/>
  <c r="C19" i="13"/>
  <c r="B19" i="13"/>
  <c r="F18" i="13"/>
  <c r="E18" i="13"/>
  <c r="D18" i="13"/>
  <c r="C18" i="13"/>
  <c r="B18" i="13"/>
  <c r="F17" i="13"/>
  <c r="E17" i="13"/>
  <c r="D17" i="13"/>
  <c r="C17" i="13"/>
  <c r="B17" i="13"/>
  <c r="F16" i="13"/>
  <c r="E16" i="13"/>
  <c r="D16" i="13"/>
  <c r="C16" i="13"/>
  <c r="B16" i="13"/>
  <c r="F15" i="13"/>
  <c r="E15" i="13"/>
  <c r="D15" i="13"/>
  <c r="C15" i="13"/>
  <c r="B15" i="13"/>
  <c r="F14" i="13"/>
  <c r="E14" i="13"/>
  <c r="D14" i="13"/>
  <c r="C14" i="13"/>
  <c r="B14" i="13"/>
  <c r="F13" i="13"/>
  <c r="E13" i="13"/>
  <c r="D13" i="13"/>
  <c r="C13" i="13"/>
  <c r="B13" i="13"/>
  <c r="F12" i="13"/>
  <c r="E12" i="13"/>
  <c r="D12" i="13"/>
  <c r="C12" i="13"/>
  <c r="B12" i="13"/>
  <c r="F11" i="13"/>
  <c r="E11" i="13"/>
  <c r="D11" i="13"/>
  <c r="C11" i="13"/>
  <c r="B11" i="13"/>
  <c r="F10" i="13"/>
  <c r="E10" i="13"/>
  <c r="D10" i="13"/>
  <c r="C10" i="13"/>
  <c r="B10" i="13"/>
  <c r="F9" i="13"/>
  <c r="E9" i="13"/>
  <c r="D9" i="13"/>
  <c r="C9" i="13"/>
  <c r="B9" i="13"/>
  <c r="H6" i="13"/>
  <c r="H4" i="13"/>
  <c r="H3" i="13"/>
  <c r="H2" i="13"/>
  <c r="Q1683" i="10"/>
  <c r="O1683" i="10"/>
  <c r="P1683" i="10" s="1"/>
  <c r="M1683" i="10"/>
  <c r="K1683" i="10"/>
  <c r="I1683" i="10"/>
  <c r="H1683" i="10"/>
  <c r="F1683" i="10"/>
  <c r="E1683" i="10"/>
  <c r="D1683" i="10"/>
  <c r="C1683" i="10"/>
  <c r="B1683" i="10"/>
  <c r="Q1682" i="10"/>
  <c r="O1682" i="10"/>
  <c r="P1682" i="10" s="1"/>
  <c r="M1682" i="10"/>
  <c r="K1682" i="10"/>
  <c r="I1682" i="10"/>
  <c r="H1682" i="10"/>
  <c r="F1682" i="10"/>
  <c r="E1682" i="10"/>
  <c r="D1682" i="10"/>
  <c r="C1682" i="10"/>
  <c r="B1682" i="10"/>
  <c r="Q1681" i="10"/>
  <c r="O1681" i="10"/>
  <c r="P1681" i="10" s="1"/>
  <c r="M1681" i="10"/>
  <c r="K1681" i="10"/>
  <c r="I1681" i="10"/>
  <c r="H1681" i="10"/>
  <c r="F1681" i="10"/>
  <c r="E1681" i="10"/>
  <c r="D1681" i="10"/>
  <c r="C1681" i="10"/>
  <c r="B1681" i="10"/>
  <c r="Q1680" i="10"/>
  <c r="O1680" i="10"/>
  <c r="P1680" i="10" s="1"/>
  <c r="M1680" i="10"/>
  <c r="K1680" i="10"/>
  <c r="I1680" i="10"/>
  <c r="H1680" i="10"/>
  <c r="F1680" i="10"/>
  <c r="E1680" i="10"/>
  <c r="D1680" i="10"/>
  <c r="C1680" i="10"/>
  <c r="B1680" i="10"/>
  <c r="Q1679" i="10"/>
  <c r="O1679" i="10"/>
  <c r="P1679" i="10" s="1"/>
  <c r="M1679" i="10"/>
  <c r="K1679" i="10"/>
  <c r="I1679" i="10"/>
  <c r="H1679" i="10"/>
  <c r="F1679" i="10"/>
  <c r="E1679" i="10"/>
  <c r="D1679" i="10"/>
  <c r="C1679" i="10"/>
  <c r="B1679" i="10"/>
  <c r="Q1678" i="10"/>
  <c r="O1678" i="10"/>
  <c r="P1678" i="10" s="1"/>
  <c r="M1678" i="10"/>
  <c r="K1678" i="10"/>
  <c r="I1678" i="10"/>
  <c r="H1678" i="10"/>
  <c r="F1678" i="10"/>
  <c r="E1678" i="10"/>
  <c r="D1678" i="10"/>
  <c r="C1678" i="10"/>
  <c r="B1678" i="10"/>
  <c r="Q1677" i="10"/>
  <c r="O1677" i="10"/>
  <c r="P1677" i="10" s="1"/>
  <c r="M1677" i="10"/>
  <c r="K1677" i="10"/>
  <c r="I1677" i="10"/>
  <c r="H1677" i="10"/>
  <c r="F1677" i="10"/>
  <c r="E1677" i="10"/>
  <c r="D1677" i="10"/>
  <c r="C1677" i="10"/>
  <c r="B1677" i="10"/>
  <c r="Q1676" i="10"/>
  <c r="O1676" i="10"/>
  <c r="P1676" i="10" s="1"/>
  <c r="M1676" i="10"/>
  <c r="K1676" i="10"/>
  <c r="I1676" i="10"/>
  <c r="H1676" i="10"/>
  <c r="F1676" i="10"/>
  <c r="E1676" i="10"/>
  <c r="D1676" i="10"/>
  <c r="C1676" i="10"/>
  <c r="B1676" i="10"/>
  <c r="Q1675" i="10"/>
  <c r="O1675" i="10"/>
  <c r="P1675" i="10" s="1"/>
  <c r="M1675" i="10"/>
  <c r="K1675" i="10"/>
  <c r="I1675" i="10"/>
  <c r="H1675" i="10"/>
  <c r="F1675" i="10"/>
  <c r="E1675" i="10"/>
  <c r="D1675" i="10"/>
  <c r="C1675" i="10"/>
  <c r="B1675" i="10"/>
  <c r="Q1674" i="10"/>
  <c r="O1674" i="10"/>
  <c r="P1674" i="10" s="1"/>
  <c r="M1674" i="10"/>
  <c r="K1674" i="10"/>
  <c r="I1674" i="10"/>
  <c r="H1674" i="10"/>
  <c r="F1674" i="10"/>
  <c r="E1674" i="10"/>
  <c r="D1674" i="10"/>
  <c r="C1674" i="10"/>
  <c r="B1674" i="10"/>
  <c r="Q1673" i="10"/>
  <c r="O1673" i="10"/>
  <c r="P1673" i="10" s="1"/>
  <c r="M1673" i="10"/>
  <c r="K1673" i="10"/>
  <c r="I1673" i="10"/>
  <c r="H1673" i="10"/>
  <c r="F1673" i="10"/>
  <c r="E1673" i="10"/>
  <c r="D1673" i="10"/>
  <c r="C1673" i="10"/>
  <c r="B1673" i="10"/>
  <c r="Q1672" i="10"/>
  <c r="O1672" i="10"/>
  <c r="P1672" i="10" s="1"/>
  <c r="M1672" i="10"/>
  <c r="K1672" i="10"/>
  <c r="I1672" i="10"/>
  <c r="H1672" i="10"/>
  <c r="F1672" i="10"/>
  <c r="E1672" i="10"/>
  <c r="D1672" i="10"/>
  <c r="C1672" i="10"/>
  <c r="B1672" i="10"/>
  <c r="Q1671" i="10"/>
  <c r="O1671" i="10"/>
  <c r="P1671" i="10" s="1"/>
  <c r="M1671" i="10"/>
  <c r="K1671" i="10"/>
  <c r="I1671" i="10"/>
  <c r="H1671" i="10"/>
  <c r="F1671" i="10"/>
  <c r="E1671" i="10"/>
  <c r="D1671" i="10"/>
  <c r="C1671" i="10"/>
  <c r="B1671" i="10"/>
  <c r="Q1670" i="10"/>
  <c r="O1670" i="10"/>
  <c r="P1670" i="10" s="1"/>
  <c r="M1670" i="10"/>
  <c r="K1670" i="10"/>
  <c r="I1670" i="10"/>
  <c r="H1670" i="10"/>
  <c r="F1670" i="10"/>
  <c r="E1670" i="10"/>
  <c r="D1670" i="10"/>
  <c r="C1670" i="10"/>
  <c r="B1670" i="10"/>
  <c r="Q1669" i="10"/>
  <c r="O1669" i="10"/>
  <c r="P1669" i="10" s="1"/>
  <c r="M1669" i="10"/>
  <c r="K1669" i="10"/>
  <c r="I1669" i="10"/>
  <c r="H1669" i="10"/>
  <c r="F1669" i="10"/>
  <c r="E1669" i="10"/>
  <c r="D1669" i="10"/>
  <c r="C1669" i="10"/>
  <c r="B1669" i="10"/>
  <c r="Q1668" i="10"/>
  <c r="O1668" i="10"/>
  <c r="P1668" i="10" s="1"/>
  <c r="M1668" i="10"/>
  <c r="K1668" i="10"/>
  <c r="I1668" i="10"/>
  <c r="H1668" i="10"/>
  <c r="F1668" i="10"/>
  <c r="E1668" i="10"/>
  <c r="D1668" i="10"/>
  <c r="C1668" i="10"/>
  <c r="B1668" i="10"/>
  <c r="Q1667" i="10"/>
  <c r="O1667" i="10"/>
  <c r="P1667" i="10" s="1"/>
  <c r="M1667" i="10"/>
  <c r="K1667" i="10"/>
  <c r="I1667" i="10"/>
  <c r="H1667" i="10"/>
  <c r="F1667" i="10"/>
  <c r="E1667" i="10"/>
  <c r="D1667" i="10"/>
  <c r="C1667" i="10"/>
  <c r="B1667" i="10"/>
  <c r="Q1666" i="10"/>
  <c r="O1666" i="10"/>
  <c r="P1666" i="10" s="1"/>
  <c r="M1666" i="10"/>
  <c r="K1666" i="10"/>
  <c r="I1666" i="10"/>
  <c r="H1666" i="10"/>
  <c r="F1666" i="10"/>
  <c r="E1666" i="10"/>
  <c r="D1666" i="10"/>
  <c r="C1666" i="10"/>
  <c r="B1666" i="10"/>
  <c r="Q1665" i="10"/>
  <c r="O1665" i="10"/>
  <c r="P1665" i="10" s="1"/>
  <c r="M1665" i="10"/>
  <c r="K1665" i="10"/>
  <c r="I1665" i="10"/>
  <c r="H1665" i="10"/>
  <c r="F1665" i="10"/>
  <c r="E1665" i="10"/>
  <c r="D1665" i="10"/>
  <c r="C1665" i="10"/>
  <c r="B1665" i="10"/>
  <c r="Q1664" i="10"/>
  <c r="O1664" i="10"/>
  <c r="P1664" i="10" s="1"/>
  <c r="M1664" i="10"/>
  <c r="K1664" i="10"/>
  <c r="I1664" i="10"/>
  <c r="H1664" i="10"/>
  <c r="F1664" i="10"/>
  <c r="E1664" i="10"/>
  <c r="D1664" i="10"/>
  <c r="C1664" i="10"/>
  <c r="B1664" i="10"/>
  <c r="Q1663" i="10"/>
  <c r="O1663" i="10"/>
  <c r="P1663" i="10" s="1"/>
  <c r="M1663" i="10"/>
  <c r="K1663" i="10"/>
  <c r="I1663" i="10"/>
  <c r="H1663" i="10"/>
  <c r="F1663" i="10"/>
  <c r="E1663" i="10"/>
  <c r="D1663" i="10"/>
  <c r="C1663" i="10"/>
  <c r="B1663" i="10"/>
  <c r="Q1662" i="10"/>
  <c r="O1662" i="10"/>
  <c r="P1662" i="10" s="1"/>
  <c r="M1662" i="10"/>
  <c r="K1662" i="10"/>
  <c r="I1662" i="10"/>
  <c r="H1662" i="10"/>
  <c r="F1662" i="10"/>
  <c r="E1662" i="10"/>
  <c r="D1662" i="10"/>
  <c r="C1662" i="10"/>
  <c r="B1662" i="10"/>
  <c r="Q1661" i="10"/>
  <c r="O1661" i="10"/>
  <c r="P1661" i="10" s="1"/>
  <c r="M1661" i="10"/>
  <c r="K1661" i="10"/>
  <c r="I1661" i="10"/>
  <c r="H1661" i="10"/>
  <c r="F1661" i="10"/>
  <c r="E1661" i="10"/>
  <c r="D1661" i="10"/>
  <c r="C1661" i="10"/>
  <c r="B1661" i="10"/>
  <c r="Q1660" i="10"/>
  <c r="O1660" i="10"/>
  <c r="P1660" i="10" s="1"/>
  <c r="M1660" i="10"/>
  <c r="K1660" i="10"/>
  <c r="I1660" i="10"/>
  <c r="H1660" i="10"/>
  <c r="F1660" i="10"/>
  <c r="E1660" i="10"/>
  <c r="D1660" i="10"/>
  <c r="C1660" i="10"/>
  <c r="B1660" i="10"/>
  <c r="Q1659" i="10"/>
  <c r="O1659" i="10"/>
  <c r="P1659" i="10" s="1"/>
  <c r="M1659" i="10"/>
  <c r="K1659" i="10"/>
  <c r="I1659" i="10"/>
  <c r="H1659" i="10"/>
  <c r="F1659" i="10"/>
  <c r="E1659" i="10"/>
  <c r="D1659" i="10"/>
  <c r="C1659" i="10"/>
  <c r="B1659" i="10"/>
  <c r="Q1658" i="10"/>
  <c r="O1658" i="10"/>
  <c r="P1658" i="10" s="1"/>
  <c r="M1658" i="10"/>
  <c r="K1658" i="10"/>
  <c r="I1658" i="10"/>
  <c r="H1658" i="10"/>
  <c r="F1658" i="10"/>
  <c r="E1658" i="10"/>
  <c r="D1658" i="10"/>
  <c r="C1658" i="10"/>
  <c r="B1658" i="10"/>
  <c r="Q1657" i="10"/>
  <c r="O1657" i="10"/>
  <c r="P1657" i="10" s="1"/>
  <c r="M1657" i="10"/>
  <c r="K1657" i="10"/>
  <c r="I1657" i="10"/>
  <c r="H1657" i="10"/>
  <c r="F1657" i="10"/>
  <c r="E1657" i="10"/>
  <c r="D1657" i="10"/>
  <c r="C1657" i="10"/>
  <c r="B1657" i="10"/>
  <c r="Q1656" i="10"/>
  <c r="O1656" i="10"/>
  <c r="P1656" i="10" s="1"/>
  <c r="M1656" i="10"/>
  <c r="K1656" i="10"/>
  <c r="I1656" i="10"/>
  <c r="H1656" i="10"/>
  <c r="F1656" i="10"/>
  <c r="E1656" i="10"/>
  <c r="D1656" i="10"/>
  <c r="C1656" i="10"/>
  <c r="B1656" i="10"/>
  <c r="Q1655" i="10"/>
  <c r="O1655" i="10"/>
  <c r="P1655" i="10" s="1"/>
  <c r="M1655" i="10"/>
  <c r="K1655" i="10"/>
  <c r="I1655" i="10"/>
  <c r="H1655" i="10"/>
  <c r="F1655" i="10"/>
  <c r="E1655" i="10"/>
  <c r="D1655" i="10"/>
  <c r="C1655" i="10"/>
  <c r="B1655" i="10"/>
  <c r="Q1654" i="10"/>
  <c r="O1654" i="10"/>
  <c r="P1654" i="10" s="1"/>
  <c r="M1654" i="10"/>
  <c r="K1654" i="10"/>
  <c r="I1654" i="10"/>
  <c r="H1654" i="10"/>
  <c r="F1654" i="10"/>
  <c r="E1654" i="10"/>
  <c r="D1654" i="10"/>
  <c r="C1654" i="10"/>
  <c r="B1654" i="10"/>
  <c r="Q1653" i="10"/>
  <c r="O1653" i="10"/>
  <c r="P1653" i="10" s="1"/>
  <c r="M1653" i="10"/>
  <c r="K1653" i="10"/>
  <c r="I1653" i="10"/>
  <c r="H1653" i="10"/>
  <c r="F1653" i="10"/>
  <c r="E1653" i="10"/>
  <c r="D1653" i="10"/>
  <c r="C1653" i="10"/>
  <c r="B1653" i="10"/>
  <c r="Q1652" i="10"/>
  <c r="O1652" i="10"/>
  <c r="P1652" i="10" s="1"/>
  <c r="M1652" i="10"/>
  <c r="K1652" i="10"/>
  <c r="I1652" i="10"/>
  <c r="H1652" i="10"/>
  <c r="F1652" i="10"/>
  <c r="E1652" i="10"/>
  <c r="D1652" i="10"/>
  <c r="C1652" i="10"/>
  <c r="B1652" i="10"/>
  <c r="Q1651" i="10"/>
  <c r="O1651" i="10"/>
  <c r="P1651" i="10" s="1"/>
  <c r="M1651" i="10"/>
  <c r="K1651" i="10"/>
  <c r="I1651" i="10"/>
  <c r="H1651" i="10"/>
  <c r="F1651" i="10"/>
  <c r="E1651" i="10"/>
  <c r="D1651" i="10"/>
  <c r="C1651" i="10"/>
  <c r="B1651" i="10"/>
  <c r="Q1650" i="10"/>
  <c r="O1650" i="10"/>
  <c r="P1650" i="10" s="1"/>
  <c r="M1650" i="10"/>
  <c r="K1650" i="10"/>
  <c r="I1650" i="10"/>
  <c r="H1650" i="10"/>
  <c r="F1650" i="10"/>
  <c r="E1650" i="10"/>
  <c r="D1650" i="10"/>
  <c r="C1650" i="10"/>
  <c r="B1650" i="10"/>
  <c r="Q1649" i="10"/>
  <c r="O1649" i="10"/>
  <c r="P1649" i="10" s="1"/>
  <c r="M1649" i="10"/>
  <c r="K1649" i="10"/>
  <c r="I1649" i="10"/>
  <c r="H1649" i="10"/>
  <c r="F1649" i="10"/>
  <c r="E1649" i="10"/>
  <c r="D1649" i="10"/>
  <c r="C1649" i="10"/>
  <c r="B1649" i="10"/>
  <c r="Q1648" i="10"/>
  <c r="O1648" i="10"/>
  <c r="P1648" i="10" s="1"/>
  <c r="M1648" i="10"/>
  <c r="K1648" i="10"/>
  <c r="I1648" i="10"/>
  <c r="H1648" i="10"/>
  <c r="F1648" i="10"/>
  <c r="E1648" i="10"/>
  <c r="D1648" i="10"/>
  <c r="C1648" i="10"/>
  <c r="B1648" i="10"/>
  <c r="Q1647" i="10"/>
  <c r="O1647" i="10"/>
  <c r="P1647" i="10" s="1"/>
  <c r="M1647" i="10"/>
  <c r="K1647" i="10"/>
  <c r="I1647" i="10"/>
  <c r="H1647" i="10"/>
  <c r="F1647" i="10"/>
  <c r="E1647" i="10"/>
  <c r="D1647" i="10"/>
  <c r="C1647" i="10"/>
  <c r="B1647" i="10"/>
  <c r="Q1646" i="10"/>
  <c r="O1646" i="10"/>
  <c r="P1646" i="10" s="1"/>
  <c r="M1646" i="10"/>
  <c r="K1646" i="10"/>
  <c r="I1646" i="10"/>
  <c r="H1646" i="10"/>
  <c r="F1646" i="10"/>
  <c r="E1646" i="10"/>
  <c r="D1646" i="10"/>
  <c r="C1646" i="10"/>
  <c r="B1646" i="10"/>
  <c r="Q1645" i="10"/>
  <c r="O1645" i="10"/>
  <c r="P1645" i="10" s="1"/>
  <c r="M1645" i="10"/>
  <c r="K1645" i="10"/>
  <c r="I1645" i="10"/>
  <c r="H1645" i="10"/>
  <c r="F1645" i="10"/>
  <c r="E1645" i="10"/>
  <c r="D1645" i="10"/>
  <c r="C1645" i="10"/>
  <c r="B1645" i="10"/>
  <c r="Q1644" i="10"/>
  <c r="O1644" i="10"/>
  <c r="P1644" i="10" s="1"/>
  <c r="M1644" i="10"/>
  <c r="K1644" i="10"/>
  <c r="I1644" i="10"/>
  <c r="H1644" i="10"/>
  <c r="F1644" i="10"/>
  <c r="E1644" i="10"/>
  <c r="D1644" i="10"/>
  <c r="C1644" i="10"/>
  <c r="B1644" i="10"/>
  <c r="Q1643" i="10"/>
  <c r="O1643" i="10"/>
  <c r="P1643" i="10" s="1"/>
  <c r="M1643" i="10"/>
  <c r="K1643" i="10"/>
  <c r="I1643" i="10"/>
  <c r="H1643" i="10"/>
  <c r="F1643" i="10"/>
  <c r="E1643" i="10"/>
  <c r="D1643" i="10"/>
  <c r="C1643" i="10"/>
  <c r="B1643" i="10"/>
  <c r="Q1642" i="10"/>
  <c r="O1642" i="10"/>
  <c r="P1642" i="10" s="1"/>
  <c r="M1642" i="10"/>
  <c r="K1642" i="10"/>
  <c r="I1642" i="10"/>
  <c r="H1642" i="10"/>
  <c r="F1642" i="10"/>
  <c r="E1642" i="10"/>
  <c r="D1642" i="10"/>
  <c r="C1642" i="10"/>
  <c r="B1642" i="10"/>
  <c r="Q1641" i="10"/>
  <c r="O1641" i="10"/>
  <c r="P1641" i="10" s="1"/>
  <c r="M1641" i="10"/>
  <c r="K1641" i="10"/>
  <c r="I1641" i="10"/>
  <c r="H1641" i="10"/>
  <c r="F1641" i="10"/>
  <c r="E1641" i="10"/>
  <c r="D1641" i="10"/>
  <c r="C1641" i="10"/>
  <c r="B1641" i="10"/>
  <c r="Q1640" i="10"/>
  <c r="O1640" i="10"/>
  <c r="P1640" i="10" s="1"/>
  <c r="M1640" i="10"/>
  <c r="K1640" i="10"/>
  <c r="I1640" i="10"/>
  <c r="H1640" i="10"/>
  <c r="F1640" i="10"/>
  <c r="E1640" i="10"/>
  <c r="D1640" i="10"/>
  <c r="C1640" i="10"/>
  <c r="B1640" i="10"/>
  <c r="Q1639" i="10"/>
  <c r="O1639" i="10"/>
  <c r="P1639" i="10" s="1"/>
  <c r="M1639" i="10"/>
  <c r="K1639" i="10"/>
  <c r="I1639" i="10"/>
  <c r="H1639" i="10"/>
  <c r="F1639" i="10"/>
  <c r="E1639" i="10"/>
  <c r="D1639" i="10"/>
  <c r="C1639" i="10"/>
  <c r="B1639" i="10"/>
  <c r="Q1638" i="10"/>
  <c r="O1638" i="10"/>
  <c r="P1638" i="10" s="1"/>
  <c r="M1638" i="10"/>
  <c r="K1638" i="10"/>
  <c r="I1638" i="10"/>
  <c r="H1638" i="10"/>
  <c r="F1638" i="10"/>
  <c r="E1638" i="10"/>
  <c r="D1638" i="10"/>
  <c r="C1638" i="10"/>
  <c r="B1638" i="10"/>
  <c r="Q1637" i="10"/>
  <c r="O1637" i="10"/>
  <c r="P1637" i="10" s="1"/>
  <c r="M1637" i="10"/>
  <c r="K1637" i="10"/>
  <c r="I1637" i="10"/>
  <c r="H1637" i="10"/>
  <c r="F1637" i="10"/>
  <c r="E1637" i="10"/>
  <c r="D1637" i="10"/>
  <c r="C1637" i="10"/>
  <c r="B1637" i="10"/>
  <c r="Q1636" i="10"/>
  <c r="O1636" i="10"/>
  <c r="P1636" i="10" s="1"/>
  <c r="M1636" i="10"/>
  <c r="K1636" i="10"/>
  <c r="I1636" i="10"/>
  <c r="H1636" i="10"/>
  <c r="F1636" i="10"/>
  <c r="E1636" i="10"/>
  <c r="D1636" i="10"/>
  <c r="C1636" i="10"/>
  <c r="B1636" i="10"/>
  <c r="Q1635" i="10"/>
  <c r="O1635" i="10"/>
  <c r="P1635" i="10" s="1"/>
  <c r="M1635" i="10"/>
  <c r="K1635" i="10"/>
  <c r="I1635" i="10"/>
  <c r="H1635" i="10"/>
  <c r="F1635" i="10"/>
  <c r="E1635" i="10"/>
  <c r="D1635" i="10"/>
  <c r="C1635" i="10"/>
  <c r="B1635" i="10"/>
  <c r="Q1634" i="10"/>
  <c r="O1634" i="10"/>
  <c r="P1634" i="10" s="1"/>
  <c r="M1634" i="10"/>
  <c r="K1634" i="10"/>
  <c r="I1634" i="10"/>
  <c r="H1634" i="10"/>
  <c r="F1634" i="10"/>
  <c r="E1634" i="10"/>
  <c r="D1634" i="10"/>
  <c r="C1634" i="10"/>
  <c r="B1634" i="10"/>
  <c r="Q1633" i="10"/>
  <c r="O1633" i="10"/>
  <c r="P1633" i="10" s="1"/>
  <c r="M1633" i="10"/>
  <c r="K1633" i="10"/>
  <c r="I1633" i="10"/>
  <c r="H1633" i="10"/>
  <c r="F1633" i="10"/>
  <c r="E1633" i="10"/>
  <c r="D1633" i="10"/>
  <c r="C1633" i="10"/>
  <c r="B1633" i="10"/>
  <c r="Q1632" i="10"/>
  <c r="O1632" i="10"/>
  <c r="P1632" i="10" s="1"/>
  <c r="M1632" i="10"/>
  <c r="K1632" i="10"/>
  <c r="I1632" i="10"/>
  <c r="H1632" i="10"/>
  <c r="F1632" i="10"/>
  <c r="E1632" i="10"/>
  <c r="D1632" i="10"/>
  <c r="C1632" i="10"/>
  <c r="B1632" i="10"/>
  <c r="Q1631" i="10"/>
  <c r="O1631" i="10"/>
  <c r="P1631" i="10" s="1"/>
  <c r="M1631" i="10"/>
  <c r="K1631" i="10"/>
  <c r="I1631" i="10"/>
  <c r="H1631" i="10"/>
  <c r="F1631" i="10"/>
  <c r="E1631" i="10"/>
  <c r="D1631" i="10"/>
  <c r="C1631" i="10"/>
  <c r="B1631" i="10"/>
  <c r="Q1630" i="10"/>
  <c r="O1630" i="10"/>
  <c r="P1630" i="10" s="1"/>
  <c r="M1630" i="10"/>
  <c r="K1630" i="10"/>
  <c r="I1630" i="10"/>
  <c r="H1630" i="10"/>
  <c r="F1630" i="10"/>
  <c r="E1630" i="10"/>
  <c r="D1630" i="10"/>
  <c r="C1630" i="10"/>
  <c r="B1630" i="10"/>
  <c r="Q1629" i="10"/>
  <c r="O1629" i="10"/>
  <c r="P1629" i="10" s="1"/>
  <c r="M1629" i="10"/>
  <c r="K1629" i="10"/>
  <c r="I1629" i="10"/>
  <c r="H1629" i="10"/>
  <c r="F1629" i="10"/>
  <c r="E1629" i="10"/>
  <c r="D1629" i="10"/>
  <c r="C1629" i="10"/>
  <c r="B1629" i="10"/>
  <c r="Q1628" i="10"/>
  <c r="O1628" i="10"/>
  <c r="P1628" i="10" s="1"/>
  <c r="M1628" i="10"/>
  <c r="K1628" i="10"/>
  <c r="I1628" i="10"/>
  <c r="H1628" i="10"/>
  <c r="F1628" i="10"/>
  <c r="E1628" i="10"/>
  <c r="D1628" i="10"/>
  <c r="C1628" i="10"/>
  <c r="B1628" i="10"/>
  <c r="Q1627" i="10"/>
  <c r="O1627" i="10"/>
  <c r="P1627" i="10" s="1"/>
  <c r="M1627" i="10"/>
  <c r="K1627" i="10"/>
  <c r="I1627" i="10"/>
  <c r="H1627" i="10"/>
  <c r="F1627" i="10"/>
  <c r="E1627" i="10"/>
  <c r="D1627" i="10"/>
  <c r="C1627" i="10"/>
  <c r="B1627" i="10"/>
  <c r="Q1626" i="10"/>
  <c r="O1626" i="10"/>
  <c r="P1626" i="10" s="1"/>
  <c r="M1626" i="10"/>
  <c r="K1626" i="10"/>
  <c r="I1626" i="10"/>
  <c r="H1626" i="10"/>
  <c r="F1626" i="10"/>
  <c r="E1626" i="10"/>
  <c r="D1626" i="10"/>
  <c r="C1626" i="10"/>
  <c r="B1626" i="10"/>
  <c r="Q1625" i="10"/>
  <c r="O1625" i="10"/>
  <c r="P1625" i="10" s="1"/>
  <c r="M1625" i="10"/>
  <c r="K1625" i="10"/>
  <c r="I1625" i="10"/>
  <c r="H1625" i="10"/>
  <c r="F1625" i="10"/>
  <c r="E1625" i="10"/>
  <c r="D1625" i="10"/>
  <c r="C1625" i="10"/>
  <c r="B1625" i="10"/>
  <c r="Q1624" i="10"/>
  <c r="O1624" i="10"/>
  <c r="P1624" i="10" s="1"/>
  <c r="M1624" i="10"/>
  <c r="K1624" i="10"/>
  <c r="I1624" i="10"/>
  <c r="H1624" i="10"/>
  <c r="F1624" i="10"/>
  <c r="E1624" i="10"/>
  <c r="D1624" i="10"/>
  <c r="C1624" i="10"/>
  <c r="B1624" i="10"/>
  <c r="Q1623" i="10"/>
  <c r="O1623" i="10"/>
  <c r="P1623" i="10" s="1"/>
  <c r="M1623" i="10"/>
  <c r="K1623" i="10"/>
  <c r="I1623" i="10"/>
  <c r="H1623" i="10"/>
  <c r="F1623" i="10"/>
  <c r="E1623" i="10"/>
  <c r="D1623" i="10"/>
  <c r="C1623" i="10"/>
  <c r="B1623" i="10"/>
  <c r="Q1622" i="10"/>
  <c r="O1622" i="10"/>
  <c r="P1622" i="10" s="1"/>
  <c r="M1622" i="10"/>
  <c r="K1622" i="10"/>
  <c r="I1622" i="10"/>
  <c r="H1622" i="10"/>
  <c r="F1622" i="10"/>
  <c r="E1622" i="10"/>
  <c r="D1622" i="10"/>
  <c r="C1622" i="10"/>
  <c r="B1622" i="10"/>
  <c r="Q1621" i="10"/>
  <c r="O1621" i="10"/>
  <c r="P1621" i="10" s="1"/>
  <c r="M1621" i="10"/>
  <c r="K1621" i="10"/>
  <c r="I1621" i="10"/>
  <c r="H1621" i="10"/>
  <c r="F1621" i="10"/>
  <c r="E1621" i="10"/>
  <c r="D1621" i="10"/>
  <c r="C1621" i="10"/>
  <c r="B1621" i="10"/>
  <c r="Q1620" i="10"/>
  <c r="O1620" i="10"/>
  <c r="P1620" i="10" s="1"/>
  <c r="M1620" i="10"/>
  <c r="K1620" i="10"/>
  <c r="I1620" i="10"/>
  <c r="H1620" i="10"/>
  <c r="F1620" i="10"/>
  <c r="E1620" i="10"/>
  <c r="D1620" i="10"/>
  <c r="C1620" i="10"/>
  <c r="B1620" i="10"/>
  <c r="Q1619" i="10"/>
  <c r="O1619" i="10"/>
  <c r="P1619" i="10" s="1"/>
  <c r="M1619" i="10"/>
  <c r="K1619" i="10"/>
  <c r="I1619" i="10"/>
  <c r="H1619" i="10"/>
  <c r="F1619" i="10"/>
  <c r="E1619" i="10"/>
  <c r="D1619" i="10"/>
  <c r="C1619" i="10"/>
  <c r="B1619" i="10"/>
  <c r="Q1618" i="10"/>
  <c r="O1618" i="10"/>
  <c r="P1618" i="10" s="1"/>
  <c r="M1618" i="10"/>
  <c r="K1618" i="10"/>
  <c r="I1618" i="10"/>
  <c r="H1618" i="10"/>
  <c r="F1618" i="10"/>
  <c r="E1618" i="10"/>
  <c r="D1618" i="10"/>
  <c r="C1618" i="10"/>
  <c r="B1618" i="10"/>
  <c r="Q1617" i="10"/>
  <c r="O1617" i="10"/>
  <c r="P1617" i="10" s="1"/>
  <c r="M1617" i="10"/>
  <c r="K1617" i="10"/>
  <c r="I1617" i="10"/>
  <c r="H1617" i="10"/>
  <c r="F1617" i="10"/>
  <c r="E1617" i="10"/>
  <c r="D1617" i="10"/>
  <c r="C1617" i="10"/>
  <c r="B1617" i="10"/>
  <c r="Q1616" i="10"/>
  <c r="O1616" i="10"/>
  <c r="P1616" i="10" s="1"/>
  <c r="M1616" i="10"/>
  <c r="K1616" i="10"/>
  <c r="I1616" i="10"/>
  <c r="H1616" i="10"/>
  <c r="F1616" i="10"/>
  <c r="E1616" i="10"/>
  <c r="D1616" i="10"/>
  <c r="C1616" i="10"/>
  <c r="B1616" i="10"/>
  <c r="Q1615" i="10"/>
  <c r="O1615" i="10"/>
  <c r="P1615" i="10" s="1"/>
  <c r="M1615" i="10"/>
  <c r="K1615" i="10"/>
  <c r="I1615" i="10"/>
  <c r="H1615" i="10"/>
  <c r="F1615" i="10"/>
  <c r="E1615" i="10"/>
  <c r="D1615" i="10"/>
  <c r="C1615" i="10"/>
  <c r="B1615" i="10"/>
  <c r="Q1614" i="10"/>
  <c r="O1614" i="10"/>
  <c r="P1614" i="10" s="1"/>
  <c r="M1614" i="10"/>
  <c r="K1614" i="10"/>
  <c r="I1614" i="10"/>
  <c r="H1614" i="10"/>
  <c r="F1614" i="10"/>
  <c r="E1614" i="10"/>
  <c r="D1614" i="10"/>
  <c r="C1614" i="10"/>
  <c r="B1614" i="10"/>
  <c r="Q1613" i="10"/>
  <c r="O1613" i="10"/>
  <c r="P1613" i="10" s="1"/>
  <c r="M1613" i="10"/>
  <c r="K1613" i="10"/>
  <c r="I1613" i="10"/>
  <c r="H1613" i="10"/>
  <c r="F1613" i="10"/>
  <c r="E1613" i="10"/>
  <c r="D1613" i="10"/>
  <c r="C1613" i="10"/>
  <c r="B1613" i="10"/>
  <c r="Q1612" i="10"/>
  <c r="O1612" i="10"/>
  <c r="P1612" i="10" s="1"/>
  <c r="M1612" i="10"/>
  <c r="K1612" i="10"/>
  <c r="I1612" i="10"/>
  <c r="H1612" i="10"/>
  <c r="F1612" i="10"/>
  <c r="E1612" i="10"/>
  <c r="D1612" i="10"/>
  <c r="C1612" i="10"/>
  <c r="B1612" i="10"/>
  <c r="Q1611" i="10"/>
  <c r="O1611" i="10"/>
  <c r="P1611" i="10" s="1"/>
  <c r="M1611" i="10"/>
  <c r="K1611" i="10"/>
  <c r="I1611" i="10"/>
  <c r="H1611" i="10"/>
  <c r="F1611" i="10"/>
  <c r="E1611" i="10"/>
  <c r="D1611" i="10"/>
  <c r="C1611" i="10"/>
  <c r="B1611" i="10"/>
  <c r="Q1610" i="10"/>
  <c r="O1610" i="10"/>
  <c r="P1610" i="10" s="1"/>
  <c r="M1610" i="10"/>
  <c r="K1610" i="10"/>
  <c r="I1610" i="10"/>
  <c r="H1610" i="10"/>
  <c r="F1610" i="10"/>
  <c r="E1610" i="10"/>
  <c r="D1610" i="10"/>
  <c r="C1610" i="10"/>
  <c r="B1610" i="10"/>
  <c r="Q1609" i="10"/>
  <c r="O1609" i="10"/>
  <c r="P1609" i="10" s="1"/>
  <c r="M1609" i="10"/>
  <c r="K1609" i="10"/>
  <c r="I1609" i="10"/>
  <c r="H1609" i="10"/>
  <c r="F1609" i="10"/>
  <c r="E1609" i="10"/>
  <c r="D1609" i="10"/>
  <c r="C1609" i="10"/>
  <c r="B1609" i="10"/>
  <c r="Q1608" i="10"/>
  <c r="O1608" i="10"/>
  <c r="P1608" i="10" s="1"/>
  <c r="M1608" i="10"/>
  <c r="K1608" i="10"/>
  <c r="I1608" i="10"/>
  <c r="H1608" i="10"/>
  <c r="F1608" i="10"/>
  <c r="E1608" i="10"/>
  <c r="D1608" i="10"/>
  <c r="C1608" i="10"/>
  <c r="B1608" i="10"/>
  <c r="Q1607" i="10"/>
  <c r="O1607" i="10"/>
  <c r="P1607" i="10" s="1"/>
  <c r="M1607" i="10"/>
  <c r="K1607" i="10"/>
  <c r="I1607" i="10"/>
  <c r="H1607" i="10"/>
  <c r="F1607" i="10"/>
  <c r="E1607" i="10"/>
  <c r="D1607" i="10"/>
  <c r="C1607" i="10"/>
  <c r="B1607" i="10"/>
  <c r="Q1606" i="10"/>
  <c r="O1606" i="10"/>
  <c r="P1606" i="10" s="1"/>
  <c r="M1606" i="10"/>
  <c r="K1606" i="10"/>
  <c r="I1606" i="10"/>
  <c r="H1606" i="10"/>
  <c r="F1606" i="10"/>
  <c r="E1606" i="10"/>
  <c r="D1606" i="10"/>
  <c r="C1606" i="10"/>
  <c r="B1606" i="10"/>
  <c r="Q1605" i="10"/>
  <c r="O1605" i="10"/>
  <c r="P1605" i="10" s="1"/>
  <c r="M1605" i="10"/>
  <c r="K1605" i="10"/>
  <c r="I1605" i="10"/>
  <c r="H1605" i="10"/>
  <c r="F1605" i="10"/>
  <c r="E1605" i="10"/>
  <c r="D1605" i="10"/>
  <c r="C1605" i="10"/>
  <c r="B1605" i="10"/>
  <c r="Q1604" i="10"/>
  <c r="O1604" i="10"/>
  <c r="P1604" i="10" s="1"/>
  <c r="M1604" i="10"/>
  <c r="K1604" i="10"/>
  <c r="I1604" i="10"/>
  <c r="H1604" i="10"/>
  <c r="F1604" i="10"/>
  <c r="E1604" i="10"/>
  <c r="D1604" i="10"/>
  <c r="C1604" i="10"/>
  <c r="B1604" i="10"/>
  <c r="Q1603" i="10"/>
  <c r="O1603" i="10"/>
  <c r="P1603" i="10" s="1"/>
  <c r="M1603" i="10"/>
  <c r="K1603" i="10"/>
  <c r="I1603" i="10"/>
  <c r="H1603" i="10"/>
  <c r="F1603" i="10"/>
  <c r="E1603" i="10"/>
  <c r="D1603" i="10"/>
  <c r="C1603" i="10"/>
  <c r="B1603" i="10"/>
  <c r="Q1602" i="10"/>
  <c r="O1602" i="10"/>
  <c r="P1602" i="10" s="1"/>
  <c r="M1602" i="10"/>
  <c r="K1602" i="10"/>
  <c r="I1602" i="10"/>
  <c r="H1602" i="10"/>
  <c r="F1602" i="10"/>
  <c r="E1602" i="10"/>
  <c r="D1602" i="10"/>
  <c r="C1602" i="10"/>
  <c r="B1602" i="10"/>
  <c r="Q1601" i="10"/>
  <c r="O1601" i="10"/>
  <c r="P1601" i="10" s="1"/>
  <c r="M1601" i="10"/>
  <c r="K1601" i="10"/>
  <c r="I1601" i="10"/>
  <c r="H1601" i="10"/>
  <c r="F1601" i="10"/>
  <c r="E1601" i="10"/>
  <c r="D1601" i="10"/>
  <c r="C1601" i="10"/>
  <c r="B1601" i="10"/>
  <c r="Q1600" i="10"/>
  <c r="O1600" i="10"/>
  <c r="P1600" i="10" s="1"/>
  <c r="M1600" i="10"/>
  <c r="K1600" i="10"/>
  <c r="I1600" i="10"/>
  <c r="H1600" i="10"/>
  <c r="F1600" i="10"/>
  <c r="E1600" i="10"/>
  <c r="D1600" i="10"/>
  <c r="C1600" i="10"/>
  <c r="B1600" i="10"/>
  <c r="Q1599" i="10"/>
  <c r="O1599" i="10"/>
  <c r="P1599" i="10" s="1"/>
  <c r="M1599" i="10"/>
  <c r="K1599" i="10"/>
  <c r="I1599" i="10"/>
  <c r="H1599" i="10"/>
  <c r="F1599" i="10"/>
  <c r="E1599" i="10"/>
  <c r="D1599" i="10"/>
  <c r="C1599" i="10"/>
  <c r="B1599" i="10"/>
  <c r="Q1598" i="10"/>
  <c r="O1598" i="10"/>
  <c r="P1598" i="10" s="1"/>
  <c r="M1598" i="10"/>
  <c r="K1598" i="10"/>
  <c r="I1598" i="10"/>
  <c r="H1598" i="10"/>
  <c r="F1598" i="10"/>
  <c r="E1598" i="10"/>
  <c r="D1598" i="10"/>
  <c r="C1598" i="10"/>
  <c r="B1598" i="10"/>
  <c r="Q1597" i="10"/>
  <c r="O1597" i="10"/>
  <c r="P1597" i="10" s="1"/>
  <c r="M1597" i="10"/>
  <c r="K1597" i="10"/>
  <c r="I1597" i="10"/>
  <c r="H1597" i="10"/>
  <c r="F1597" i="10"/>
  <c r="E1597" i="10"/>
  <c r="D1597" i="10"/>
  <c r="C1597" i="10"/>
  <c r="B1597" i="10"/>
  <c r="Q1596" i="10"/>
  <c r="O1596" i="10"/>
  <c r="P1596" i="10" s="1"/>
  <c r="M1596" i="10"/>
  <c r="K1596" i="10"/>
  <c r="I1596" i="10"/>
  <c r="H1596" i="10"/>
  <c r="F1596" i="10"/>
  <c r="E1596" i="10"/>
  <c r="D1596" i="10"/>
  <c r="C1596" i="10"/>
  <c r="B1596" i="10"/>
  <c r="Q1595" i="10"/>
  <c r="O1595" i="10"/>
  <c r="P1595" i="10" s="1"/>
  <c r="M1595" i="10"/>
  <c r="K1595" i="10"/>
  <c r="I1595" i="10"/>
  <c r="H1595" i="10"/>
  <c r="F1595" i="10"/>
  <c r="E1595" i="10"/>
  <c r="D1595" i="10"/>
  <c r="C1595" i="10"/>
  <c r="B1595" i="10"/>
  <c r="Q1594" i="10"/>
  <c r="O1594" i="10"/>
  <c r="P1594" i="10" s="1"/>
  <c r="M1594" i="10"/>
  <c r="K1594" i="10"/>
  <c r="I1594" i="10"/>
  <c r="H1594" i="10"/>
  <c r="F1594" i="10"/>
  <c r="E1594" i="10"/>
  <c r="D1594" i="10"/>
  <c r="C1594" i="10"/>
  <c r="B1594" i="10"/>
  <c r="Q1593" i="10"/>
  <c r="O1593" i="10"/>
  <c r="P1593" i="10" s="1"/>
  <c r="M1593" i="10"/>
  <c r="K1593" i="10"/>
  <c r="I1593" i="10"/>
  <c r="H1593" i="10"/>
  <c r="F1593" i="10"/>
  <c r="E1593" i="10"/>
  <c r="D1593" i="10"/>
  <c r="C1593" i="10"/>
  <c r="B1593" i="10"/>
  <c r="Q1592" i="10"/>
  <c r="O1592" i="10"/>
  <c r="P1592" i="10" s="1"/>
  <c r="M1592" i="10"/>
  <c r="K1592" i="10"/>
  <c r="I1592" i="10"/>
  <c r="H1592" i="10"/>
  <c r="F1592" i="10"/>
  <c r="E1592" i="10"/>
  <c r="D1592" i="10"/>
  <c r="C1592" i="10"/>
  <c r="B1592" i="10"/>
  <c r="Q1591" i="10"/>
  <c r="O1591" i="10"/>
  <c r="P1591" i="10" s="1"/>
  <c r="M1591" i="10"/>
  <c r="K1591" i="10"/>
  <c r="I1591" i="10"/>
  <c r="H1591" i="10"/>
  <c r="F1591" i="10"/>
  <c r="E1591" i="10"/>
  <c r="D1591" i="10"/>
  <c r="C1591" i="10"/>
  <c r="B1591" i="10"/>
  <c r="Q1590" i="10"/>
  <c r="O1590" i="10"/>
  <c r="P1590" i="10" s="1"/>
  <c r="M1590" i="10"/>
  <c r="K1590" i="10"/>
  <c r="I1590" i="10"/>
  <c r="H1590" i="10"/>
  <c r="F1590" i="10"/>
  <c r="E1590" i="10"/>
  <c r="D1590" i="10"/>
  <c r="C1590" i="10"/>
  <c r="B1590" i="10"/>
  <c r="Q1589" i="10"/>
  <c r="O1589" i="10"/>
  <c r="P1589" i="10" s="1"/>
  <c r="M1589" i="10"/>
  <c r="K1589" i="10"/>
  <c r="I1589" i="10"/>
  <c r="H1589" i="10"/>
  <c r="F1589" i="10"/>
  <c r="E1589" i="10"/>
  <c r="D1589" i="10"/>
  <c r="C1589" i="10"/>
  <c r="B1589" i="10"/>
  <c r="Q1588" i="10"/>
  <c r="O1588" i="10"/>
  <c r="P1588" i="10" s="1"/>
  <c r="M1588" i="10"/>
  <c r="K1588" i="10"/>
  <c r="I1588" i="10"/>
  <c r="H1588" i="10"/>
  <c r="F1588" i="10"/>
  <c r="E1588" i="10"/>
  <c r="D1588" i="10"/>
  <c r="C1588" i="10"/>
  <c r="B1588" i="10"/>
  <c r="Q1587" i="10"/>
  <c r="O1587" i="10"/>
  <c r="P1587" i="10" s="1"/>
  <c r="M1587" i="10"/>
  <c r="K1587" i="10"/>
  <c r="I1587" i="10"/>
  <c r="H1587" i="10"/>
  <c r="F1587" i="10"/>
  <c r="E1587" i="10"/>
  <c r="D1587" i="10"/>
  <c r="C1587" i="10"/>
  <c r="B1587" i="10"/>
  <c r="Q1586" i="10"/>
  <c r="O1586" i="10"/>
  <c r="P1586" i="10" s="1"/>
  <c r="M1586" i="10"/>
  <c r="K1586" i="10"/>
  <c r="I1586" i="10"/>
  <c r="H1586" i="10"/>
  <c r="F1586" i="10"/>
  <c r="E1586" i="10"/>
  <c r="D1586" i="10"/>
  <c r="C1586" i="10"/>
  <c r="B1586" i="10"/>
  <c r="Q1585" i="10"/>
  <c r="O1585" i="10"/>
  <c r="P1585" i="10" s="1"/>
  <c r="M1585" i="10"/>
  <c r="K1585" i="10"/>
  <c r="I1585" i="10"/>
  <c r="H1585" i="10"/>
  <c r="F1585" i="10"/>
  <c r="E1585" i="10"/>
  <c r="D1585" i="10"/>
  <c r="C1585" i="10"/>
  <c r="B1585" i="10"/>
  <c r="Q1584" i="10"/>
  <c r="O1584" i="10"/>
  <c r="P1584" i="10" s="1"/>
  <c r="M1584" i="10"/>
  <c r="K1584" i="10"/>
  <c r="I1584" i="10"/>
  <c r="H1584" i="10"/>
  <c r="F1584" i="10"/>
  <c r="E1584" i="10"/>
  <c r="D1584" i="10"/>
  <c r="C1584" i="10"/>
  <c r="B1584" i="10"/>
  <c r="Q1583" i="10"/>
  <c r="O1583" i="10"/>
  <c r="P1583" i="10" s="1"/>
  <c r="M1583" i="10"/>
  <c r="K1583" i="10"/>
  <c r="I1583" i="10"/>
  <c r="H1583" i="10"/>
  <c r="F1583" i="10"/>
  <c r="E1583" i="10"/>
  <c r="D1583" i="10"/>
  <c r="C1583" i="10"/>
  <c r="B1583" i="10"/>
  <c r="Q1582" i="10"/>
  <c r="O1582" i="10"/>
  <c r="P1582" i="10" s="1"/>
  <c r="M1582" i="10"/>
  <c r="K1582" i="10"/>
  <c r="I1582" i="10"/>
  <c r="H1582" i="10"/>
  <c r="F1582" i="10"/>
  <c r="E1582" i="10"/>
  <c r="D1582" i="10"/>
  <c r="C1582" i="10"/>
  <c r="B1582" i="10"/>
  <c r="Q1581" i="10"/>
  <c r="O1581" i="10"/>
  <c r="P1581" i="10" s="1"/>
  <c r="M1581" i="10"/>
  <c r="K1581" i="10"/>
  <c r="I1581" i="10"/>
  <c r="H1581" i="10"/>
  <c r="F1581" i="10"/>
  <c r="E1581" i="10"/>
  <c r="D1581" i="10"/>
  <c r="C1581" i="10"/>
  <c r="B1581" i="10"/>
  <c r="Q1580" i="10"/>
  <c r="O1580" i="10"/>
  <c r="P1580" i="10" s="1"/>
  <c r="M1580" i="10"/>
  <c r="K1580" i="10"/>
  <c r="I1580" i="10"/>
  <c r="H1580" i="10"/>
  <c r="F1580" i="10"/>
  <c r="E1580" i="10"/>
  <c r="D1580" i="10"/>
  <c r="C1580" i="10"/>
  <c r="B1580" i="10"/>
  <c r="Q1579" i="10"/>
  <c r="O1579" i="10"/>
  <c r="P1579" i="10" s="1"/>
  <c r="M1579" i="10"/>
  <c r="K1579" i="10"/>
  <c r="I1579" i="10"/>
  <c r="H1579" i="10"/>
  <c r="F1579" i="10"/>
  <c r="E1579" i="10"/>
  <c r="D1579" i="10"/>
  <c r="C1579" i="10"/>
  <c r="B1579" i="10"/>
  <c r="Q1578" i="10"/>
  <c r="O1578" i="10"/>
  <c r="P1578" i="10" s="1"/>
  <c r="M1578" i="10"/>
  <c r="K1578" i="10"/>
  <c r="I1578" i="10"/>
  <c r="H1578" i="10"/>
  <c r="F1578" i="10"/>
  <c r="E1578" i="10"/>
  <c r="D1578" i="10"/>
  <c r="C1578" i="10"/>
  <c r="B1578" i="10"/>
  <c r="Q1577" i="10"/>
  <c r="O1577" i="10"/>
  <c r="P1577" i="10" s="1"/>
  <c r="M1577" i="10"/>
  <c r="K1577" i="10"/>
  <c r="I1577" i="10"/>
  <c r="H1577" i="10"/>
  <c r="F1577" i="10"/>
  <c r="E1577" i="10"/>
  <c r="D1577" i="10"/>
  <c r="C1577" i="10"/>
  <c r="B1577" i="10"/>
  <c r="Q1576" i="10"/>
  <c r="O1576" i="10"/>
  <c r="P1576" i="10" s="1"/>
  <c r="M1576" i="10"/>
  <c r="K1576" i="10"/>
  <c r="I1576" i="10"/>
  <c r="H1576" i="10"/>
  <c r="F1576" i="10"/>
  <c r="E1576" i="10"/>
  <c r="D1576" i="10"/>
  <c r="C1576" i="10"/>
  <c r="B1576" i="10"/>
  <c r="Q1575" i="10"/>
  <c r="O1575" i="10"/>
  <c r="P1575" i="10" s="1"/>
  <c r="M1575" i="10"/>
  <c r="K1575" i="10"/>
  <c r="I1575" i="10"/>
  <c r="H1575" i="10"/>
  <c r="F1575" i="10"/>
  <c r="E1575" i="10"/>
  <c r="D1575" i="10"/>
  <c r="C1575" i="10"/>
  <c r="B1575" i="10"/>
  <c r="Q1574" i="10"/>
  <c r="O1574" i="10"/>
  <c r="P1574" i="10" s="1"/>
  <c r="M1574" i="10"/>
  <c r="K1574" i="10"/>
  <c r="I1574" i="10"/>
  <c r="H1574" i="10"/>
  <c r="F1574" i="10"/>
  <c r="E1574" i="10"/>
  <c r="D1574" i="10"/>
  <c r="C1574" i="10"/>
  <c r="B1574" i="10"/>
  <c r="Q1573" i="10"/>
  <c r="O1573" i="10"/>
  <c r="P1573" i="10" s="1"/>
  <c r="M1573" i="10"/>
  <c r="K1573" i="10"/>
  <c r="I1573" i="10"/>
  <c r="H1573" i="10"/>
  <c r="F1573" i="10"/>
  <c r="E1573" i="10"/>
  <c r="D1573" i="10"/>
  <c r="C1573" i="10"/>
  <c r="B1573" i="10"/>
  <c r="Q1572" i="10"/>
  <c r="O1572" i="10"/>
  <c r="P1572" i="10" s="1"/>
  <c r="M1572" i="10"/>
  <c r="K1572" i="10"/>
  <c r="I1572" i="10"/>
  <c r="H1572" i="10"/>
  <c r="F1572" i="10"/>
  <c r="E1572" i="10"/>
  <c r="D1572" i="10"/>
  <c r="C1572" i="10"/>
  <c r="B1572" i="10"/>
  <c r="Q1571" i="10"/>
  <c r="O1571" i="10"/>
  <c r="P1571" i="10" s="1"/>
  <c r="M1571" i="10"/>
  <c r="K1571" i="10"/>
  <c r="I1571" i="10"/>
  <c r="H1571" i="10"/>
  <c r="F1571" i="10"/>
  <c r="E1571" i="10"/>
  <c r="D1571" i="10"/>
  <c r="C1571" i="10"/>
  <c r="B1571" i="10"/>
  <c r="Q1570" i="10"/>
  <c r="O1570" i="10"/>
  <c r="P1570" i="10" s="1"/>
  <c r="M1570" i="10"/>
  <c r="K1570" i="10"/>
  <c r="I1570" i="10"/>
  <c r="H1570" i="10"/>
  <c r="F1570" i="10"/>
  <c r="E1570" i="10"/>
  <c r="D1570" i="10"/>
  <c r="C1570" i="10"/>
  <c r="B1570" i="10"/>
  <c r="Q1569" i="10"/>
  <c r="O1569" i="10"/>
  <c r="P1569" i="10" s="1"/>
  <c r="M1569" i="10"/>
  <c r="K1569" i="10"/>
  <c r="I1569" i="10"/>
  <c r="H1569" i="10"/>
  <c r="F1569" i="10"/>
  <c r="E1569" i="10"/>
  <c r="D1569" i="10"/>
  <c r="C1569" i="10"/>
  <c r="B1569" i="10"/>
  <c r="Q1568" i="10"/>
  <c r="O1568" i="10"/>
  <c r="P1568" i="10" s="1"/>
  <c r="M1568" i="10"/>
  <c r="K1568" i="10"/>
  <c r="I1568" i="10"/>
  <c r="H1568" i="10"/>
  <c r="F1568" i="10"/>
  <c r="E1568" i="10"/>
  <c r="D1568" i="10"/>
  <c r="C1568" i="10"/>
  <c r="B1568" i="10"/>
  <c r="Q1567" i="10"/>
  <c r="O1567" i="10"/>
  <c r="P1567" i="10" s="1"/>
  <c r="M1567" i="10"/>
  <c r="K1567" i="10"/>
  <c r="I1567" i="10"/>
  <c r="H1567" i="10"/>
  <c r="F1567" i="10"/>
  <c r="E1567" i="10"/>
  <c r="D1567" i="10"/>
  <c r="C1567" i="10"/>
  <c r="B1567" i="10"/>
  <c r="Q1566" i="10"/>
  <c r="O1566" i="10"/>
  <c r="P1566" i="10" s="1"/>
  <c r="M1566" i="10"/>
  <c r="K1566" i="10"/>
  <c r="I1566" i="10"/>
  <c r="H1566" i="10"/>
  <c r="F1566" i="10"/>
  <c r="E1566" i="10"/>
  <c r="D1566" i="10"/>
  <c r="C1566" i="10"/>
  <c r="B1566" i="10"/>
  <c r="Q1565" i="10"/>
  <c r="O1565" i="10"/>
  <c r="P1565" i="10" s="1"/>
  <c r="M1565" i="10"/>
  <c r="K1565" i="10"/>
  <c r="I1565" i="10"/>
  <c r="H1565" i="10"/>
  <c r="F1565" i="10"/>
  <c r="E1565" i="10"/>
  <c r="D1565" i="10"/>
  <c r="C1565" i="10"/>
  <c r="B1565" i="10"/>
  <c r="Q1564" i="10"/>
  <c r="O1564" i="10"/>
  <c r="P1564" i="10" s="1"/>
  <c r="M1564" i="10"/>
  <c r="K1564" i="10"/>
  <c r="I1564" i="10"/>
  <c r="H1564" i="10"/>
  <c r="F1564" i="10"/>
  <c r="E1564" i="10"/>
  <c r="D1564" i="10"/>
  <c r="C1564" i="10"/>
  <c r="B1564" i="10"/>
  <c r="Q1563" i="10"/>
  <c r="O1563" i="10"/>
  <c r="P1563" i="10" s="1"/>
  <c r="M1563" i="10"/>
  <c r="K1563" i="10"/>
  <c r="I1563" i="10"/>
  <c r="H1563" i="10"/>
  <c r="F1563" i="10"/>
  <c r="E1563" i="10"/>
  <c r="D1563" i="10"/>
  <c r="C1563" i="10"/>
  <c r="B1563" i="10"/>
  <c r="Q1562" i="10"/>
  <c r="O1562" i="10"/>
  <c r="P1562" i="10" s="1"/>
  <c r="M1562" i="10"/>
  <c r="K1562" i="10"/>
  <c r="I1562" i="10"/>
  <c r="H1562" i="10"/>
  <c r="F1562" i="10"/>
  <c r="E1562" i="10"/>
  <c r="D1562" i="10"/>
  <c r="C1562" i="10"/>
  <c r="B1562" i="10"/>
  <c r="Q1561" i="10"/>
  <c r="O1561" i="10"/>
  <c r="P1561" i="10" s="1"/>
  <c r="M1561" i="10"/>
  <c r="K1561" i="10"/>
  <c r="I1561" i="10"/>
  <c r="H1561" i="10"/>
  <c r="F1561" i="10"/>
  <c r="E1561" i="10"/>
  <c r="D1561" i="10"/>
  <c r="C1561" i="10"/>
  <c r="B1561" i="10"/>
  <c r="Q1560" i="10"/>
  <c r="O1560" i="10"/>
  <c r="P1560" i="10" s="1"/>
  <c r="M1560" i="10"/>
  <c r="K1560" i="10"/>
  <c r="I1560" i="10"/>
  <c r="H1560" i="10"/>
  <c r="F1560" i="10"/>
  <c r="E1560" i="10"/>
  <c r="D1560" i="10"/>
  <c r="C1560" i="10"/>
  <c r="B1560" i="10"/>
  <c r="Q1559" i="10"/>
  <c r="O1559" i="10"/>
  <c r="P1559" i="10" s="1"/>
  <c r="M1559" i="10"/>
  <c r="K1559" i="10"/>
  <c r="I1559" i="10"/>
  <c r="H1559" i="10"/>
  <c r="F1559" i="10"/>
  <c r="E1559" i="10"/>
  <c r="D1559" i="10"/>
  <c r="C1559" i="10"/>
  <c r="B1559" i="10"/>
  <c r="Q1558" i="10"/>
  <c r="O1558" i="10"/>
  <c r="P1558" i="10" s="1"/>
  <c r="M1558" i="10"/>
  <c r="K1558" i="10"/>
  <c r="I1558" i="10"/>
  <c r="H1558" i="10"/>
  <c r="F1558" i="10"/>
  <c r="E1558" i="10"/>
  <c r="D1558" i="10"/>
  <c r="C1558" i="10"/>
  <c r="B1558" i="10"/>
  <c r="Q1557" i="10"/>
  <c r="O1557" i="10"/>
  <c r="P1557" i="10" s="1"/>
  <c r="M1557" i="10"/>
  <c r="K1557" i="10"/>
  <c r="I1557" i="10"/>
  <c r="H1557" i="10"/>
  <c r="F1557" i="10"/>
  <c r="E1557" i="10"/>
  <c r="D1557" i="10"/>
  <c r="C1557" i="10"/>
  <c r="B1557" i="10"/>
  <c r="Q1556" i="10"/>
  <c r="O1556" i="10"/>
  <c r="P1556" i="10" s="1"/>
  <c r="M1556" i="10"/>
  <c r="K1556" i="10"/>
  <c r="I1556" i="10"/>
  <c r="H1556" i="10"/>
  <c r="F1556" i="10"/>
  <c r="E1556" i="10"/>
  <c r="D1556" i="10"/>
  <c r="C1556" i="10"/>
  <c r="B1556" i="10"/>
  <c r="Q1555" i="10"/>
  <c r="O1555" i="10"/>
  <c r="P1555" i="10" s="1"/>
  <c r="M1555" i="10"/>
  <c r="K1555" i="10"/>
  <c r="I1555" i="10"/>
  <c r="H1555" i="10"/>
  <c r="F1555" i="10"/>
  <c r="E1555" i="10"/>
  <c r="D1555" i="10"/>
  <c r="C1555" i="10"/>
  <c r="B1555" i="10"/>
  <c r="Q1554" i="10"/>
  <c r="O1554" i="10"/>
  <c r="P1554" i="10" s="1"/>
  <c r="M1554" i="10"/>
  <c r="K1554" i="10"/>
  <c r="I1554" i="10"/>
  <c r="H1554" i="10"/>
  <c r="F1554" i="10"/>
  <c r="E1554" i="10"/>
  <c r="D1554" i="10"/>
  <c r="C1554" i="10"/>
  <c r="B1554" i="10"/>
  <c r="Q1553" i="10"/>
  <c r="O1553" i="10"/>
  <c r="P1553" i="10" s="1"/>
  <c r="M1553" i="10"/>
  <c r="K1553" i="10"/>
  <c r="I1553" i="10"/>
  <c r="H1553" i="10"/>
  <c r="F1553" i="10"/>
  <c r="E1553" i="10"/>
  <c r="D1553" i="10"/>
  <c r="C1553" i="10"/>
  <c r="B1553" i="10"/>
  <c r="Q1552" i="10"/>
  <c r="O1552" i="10"/>
  <c r="P1552" i="10" s="1"/>
  <c r="M1552" i="10"/>
  <c r="K1552" i="10"/>
  <c r="I1552" i="10"/>
  <c r="H1552" i="10"/>
  <c r="F1552" i="10"/>
  <c r="E1552" i="10"/>
  <c r="D1552" i="10"/>
  <c r="C1552" i="10"/>
  <c r="B1552" i="10"/>
  <c r="Q1551" i="10"/>
  <c r="O1551" i="10"/>
  <c r="P1551" i="10" s="1"/>
  <c r="M1551" i="10"/>
  <c r="K1551" i="10"/>
  <c r="I1551" i="10"/>
  <c r="H1551" i="10"/>
  <c r="F1551" i="10"/>
  <c r="E1551" i="10"/>
  <c r="D1551" i="10"/>
  <c r="C1551" i="10"/>
  <c r="B1551" i="10"/>
  <c r="Q1550" i="10"/>
  <c r="O1550" i="10"/>
  <c r="P1550" i="10" s="1"/>
  <c r="M1550" i="10"/>
  <c r="K1550" i="10"/>
  <c r="I1550" i="10"/>
  <c r="H1550" i="10"/>
  <c r="F1550" i="10"/>
  <c r="E1550" i="10"/>
  <c r="D1550" i="10"/>
  <c r="C1550" i="10"/>
  <c r="B1550" i="10"/>
  <c r="Q1549" i="10"/>
  <c r="O1549" i="10"/>
  <c r="P1549" i="10" s="1"/>
  <c r="M1549" i="10"/>
  <c r="K1549" i="10"/>
  <c r="I1549" i="10"/>
  <c r="H1549" i="10"/>
  <c r="F1549" i="10"/>
  <c r="E1549" i="10"/>
  <c r="D1549" i="10"/>
  <c r="C1549" i="10"/>
  <c r="B1549" i="10"/>
  <c r="Q1548" i="10"/>
  <c r="O1548" i="10"/>
  <c r="P1548" i="10" s="1"/>
  <c r="M1548" i="10"/>
  <c r="K1548" i="10"/>
  <c r="I1548" i="10"/>
  <c r="H1548" i="10"/>
  <c r="F1548" i="10"/>
  <c r="E1548" i="10"/>
  <c r="D1548" i="10"/>
  <c r="C1548" i="10"/>
  <c r="B1548" i="10"/>
  <c r="Q1547" i="10"/>
  <c r="O1547" i="10"/>
  <c r="P1547" i="10" s="1"/>
  <c r="M1547" i="10"/>
  <c r="K1547" i="10"/>
  <c r="I1547" i="10"/>
  <c r="H1547" i="10"/>
  <c r="F1547" i="10"/>
  <c r="E1547" i="10"/>
  <c r="D1547" i="10"/>
  <c r="C1547" i="10"/>
  <c r="B1547" i="10"/>
  <c r="Q1546" i="10"/>
  <c r="O1546" i="10"/>
  <c r="P1546" i="10" s="1"/>
  <c r="M1546" i="10"/>
  <c r="K1546" i="10"/>
  <c r="I1546" i="10"/>
  <c r="H1546" i="10"/>
  <c r="F1546" i="10"/>
  <c r="E1546" i="10"/>
  <c r="D1546" i="10"/>
  <c r="C1546" i="10"/>
  <c r="B1546" i="10"/>
  <c r="Q1545" i="10"/>
  <c r="O1545" i="10"/>
  <c r="P1545" i="10" s="1"/>
  <c r="M1545" i="10"/>
  <c r="K1545" i="10"/>
  <c r="I1545" i="10"/>
  <c r="H1545" i="10"/>
  <c r="F1545" i="10"/>
  <c r="E1545" i="10"/>
  <c r="D1545" i="10"/>
  <c r="C1545" i="10"/>
  <c r="B1545" i="10"/>
  <c r="Q1544" i="10"/>
  <c r="O1544" i="10"/>
  <c r="P1544" i="10" s="1"/>
  <c r="M1544" i="10"/>
  <c r="K1544" i="10"/>
  <c r="I1544" i="10"/>
  <c r="H1544" i="10"/>
  <c r="F1544" i="10"/>
  <c r="E1544" i="10"/>
  <c r="D1544" i="10"/>
  <c r="C1544" i="10"/>
  <c r="B1544" i="10"/>
  <c r="Q1543" i="10"/>
  <c r="O1543" i="10"/>
  <c r="P1543" i="10" s="1"/>
  <c r="M1543" i="10"/>
  <c r="K1543" i="10"/>
  <c r="I1543" i="10"/>
  <c r="H1543" i="10"/>
  <c r="F1543" i="10"/>
  <c r="E1543" i="10"/>
  <c r="D1543" i="10"/>
  <c r="C1543" i="10"/>
  <c r="B1543" i="10"/>
  <c r="Q1542" i="10"/>
  <c r="O1542" i="10"/>
  <c r="P1542" i="10" s="1"/>
  <c r="M1542" i="10"/>
  <c r="K1542" i="10"/>
  <c r="I1542" i="10"/>
  <c r="H1542" i="10"/>
  <c r="F1542" i="10"/>
  <c r="E1542" i="10"/>
  <c r="D1542" i="10"/>
  <c r="C1542" i="10"/>
  <c r="B1542" i="10"/>
  <c r="Q1541" i="10"/>
  <c r="O1541" i="10"/>
  <c r="P1541" i="10" s="1"/>
  <c r="M1541" i="10"/>
  <c r="K1541" i="10"/>
  <c r="I1541" i="10"/>
  <c r="H1541" i="10"/>
  <c r="F1541" i="10"/>
  <c r="E1541" i="10"/>
  <c r="D1541" i="10"/>
  <c r="C1541" i="10"/>
  <c r="B1541" i="10"/>
  <c r="Q1540" i="10"/>
  <c r="O1540" i="10"/>
  <c r="P1540" i="10" s="1"/>
  <c r="M1540" i="10"/>
  <c r="K1540" i="10"/>
  <c r="I1540" i="10"/>
  <c r="H1540" i="10"/>
  <c r="F1540" i="10"/>
  <c r="E1540" i="10"/>
  <c r="D1540" i="10"/>
  <c r="C1540" i="10"/>
  <c r="B1540" i="10"/>
  <c r="Q1539" i="10"/>
  <c r="O1539" i="10"/>
  <c r="P1539" i="10" s="1"/>
  <c r="M1539" i="10"/>
  <c r="K1539" i="10"/>
  <c r="I1539" i="10"/>
  <c r="H1539" i="10"/>
  <c r="F1539" i="10"/>
  <c r="E1539" i="10"/>
  <c r="D1539" i="10"/>
  <c r="C1539" i="10"/>
  <c r="B1539" i="10"/>
  <c r="Q1538" i="10"/>
  <c r="O1538" i="10"/>
  <c r="P1538" i="10" s="1"/>
  <c r="M1538" i="10"/>
  <c r="K1538" i="10"/>
  <c r="I1538" i="10"/>
  <c r="H1538" i="10"/>
  <c r="F1538" i="10"/>
  <c r="E1538" i="10"/>
  <c r="D1538" i="10"/>
  <c r="C1538" i="10"/>
  <c r="B1538" i="10"/>
  <c r="Q1537" i="10"/>
  <c r="O1537" i="10"/>
  <c r="P1537" i="10" s="1"/>
  <c r="M1537" i="10"/>
  <c r="K1537" i="10"/>
  <c r="I1537" i="10"/>
  <c r="H1537" i="10"/>
  <c r="F1537" i="10"/>
  <c r="E1537" i="10"/>
  <c r="D1537" i="10"/>
  <c r="C1537" i="10"/>
  <c r="B1537" i="10"/>
  <c r="Q1536" i="10"/>
  <c r="O1536" i="10"/>
  <c r="P1536" i="10" s="1"/>
  <c r="M1536" i="10"/>
  <c r="K1536" i="10"/>
  <c r="I1536" i="10"/>
  <c r="H1536" i="10"/>
  <c r="F1536" i="10"/>
  <c r="E1536" i="10"/>
  <c r="D1536" i="10"/>
  <c r="C1536" i="10"/>
  <c r="B1536" i="10"/>
  <c r="Q1535" i="10"/>
  <c r="O1535" i="10"/>
  <c r="P1535" i="10" s="1"/>
  <c r="M1535" i="10"/>
  <c r="K1535" i="10"/>
  <c r="I1535" i="10"/>
  <c r="H1535" i="10"/>
  <c r="F1535" i="10"/>
  <c r="E1535" i="10"/>
  <c r="D1535" i="10"/>
  <c r="C1535" i="10"/>
  <c r="B1535" i="10"/>
  <c r="Q1534" i="10"/>
  <c r="O1534" i="10"/>
  <c r="P1534" i="10" s="1"/>
  <c r="M1534" i="10"/>
  <c r="K1534" i="10"/>
  <c r="I1534" i="10"/>
  <c r="H1534" i="10"/>
  <c r="F1534" i="10"/>
  <c r="E1534" i="10"/>
  <c r="D1534" i="10"/>
  <c r="C1534" i="10"/>
  <c r="B1534" i="10"/>
  <c r="Q1533" i="10"/>
  <c r="O1533" i="10"/>
  <c r="P1533" i="10" s="1"/>
  <c r="M1533" i="10"/>
  <c r="K1533" i="10"/>
  <c r="I1533" i="10"/>
  <c r="H1533" i="10"/>
  <c r="F1533" i="10"/>
  <c r="E1533" i="10"/>
  <c r="D1533" i="10"/>
  <c r="C1533" i="10"/>
  <c r="B1533" i="10"/>
  <c r="Q1532" i="10"/>
  <c r="O1532" i="10"/>
  <c r="P1532" i="10" s="1"/>
  <c r="M1532" i="10"/>
  <c r="K1532" i="10"/>
  <c r="I1532" i="10"/>
  <c r="H1532" i="10"/>
  <c r="F1532" i="10"/>
  <c r="E1532" i="10"/>
  <c r="D1532" i="10"/>
  <c r="C1532" i="10"/>
  <c r="B1532" i="10"/>
  <c r="Q1531" i="10"/>
  <c r="O1531" i="10"/>
  <c r="P1531" i="10" s="1"/>
  <c r="M1531" i="10"/>
  <c r="K1531" i="10"/>
  <c r="I1531" i="10"/>
  <c r="H1531" i="10"/>
  <c r="F1531" i="10"/>
  <c r="E1531" i="10"/>
  <c r="D1531" i="10"/>
  <c r="C1531" i="10"/>
  <c r="B1531" i="10"/>
  <c r="Q1530" i="10"/>
  <c r="O1530" i="10"/>
  <c r="P1530" i="10" s="1"/>
  <c r="M1530" i="10"/>
  <c r="K1530" i="10"/>
  <c r="I1530" i="10"/>
  <c r="H1530" i="10"/>
  <c r="F1530" i="10"/>
  <c r="E1530" i="10"/>
  <c r="D1530" i="10"/>
  <c r="C1530" i="10"/>
  <c r="B1530" i="10"/>
  <c r="Q1529" i="10"/>
  <c r="O1529" i="10"/>
  <c r="P1529" i="10" s="1"/>
  <c r="M1529" i="10"/>
  <c r="K1529" i="10"/>
  <c r="I1529" i="10"/>
  <c r="H1529" i="10"/>
  <c r="F1529" i="10"/>
  <c r="E1529" i="10"/>
  <c r="D1529" i="10"/>
  <c r="C1529" i="10"/>
  <c r="B1529" i="10"/>
  <c r="Q1528" i="10"/>
  <c r="O1528" i="10"/>
  <c r="P1528" i="10" s="1"/>
  <c r="M1528" i="10"/>
  <c r="K1528" i="10"/>
  <c r="I1528" i="10"/>
  <c r="H1528" i="10"/>
  <c r="F1528" i="10"/>
  <c r="E1528" i="10"/>
  <c r="D1528" i="10"/>
  <c r="C1528" i="10"/>
  <c r="B1528" i="10"/>
  <c r="Q1527" i="10"/>
  <c r="O1527" i="10"/>
  <c r="P1527" i="10" s="1"/>
  <c r="M1527" i="10"/>
  <c r="K1527" i="10"/>
  <c r="I1527" i="10"/>
  <c r="H1527" i="10"/>
  <c r="F1527" i="10"/>
  <c r="E1527" i="10"/>
  <c r="D1527" i="10"/>
  <c r="C1527" i="10"/>
  <c r="B1527" i="10"/>
  <c r="Q1526" i="10"/>
  <c r="O1526" i="10"/>
  <c r="P1526" i="10" s="1"/>
  <c r="M1526" i="10"/>
  <c r="K1526" i="10"/>
  <c r="I1526" i="10"/>
  <c r="H1526" i="10"/>
  <c r="F1526" i="10"/>
  <c r="E1526" i="10"/>
  <c r="D1526" i="10"/>
  <c r="C1526" i="10"/>
  <c r="B1526" i="10"/>
  <c r="Q1525" i="10"/>
  <c r="O1525" i="10"/>
  <c r="P1525" i="10" s="1"/>
  <c r="M1525" i="10"/>
  <c r="K1525" i="10"/>
  <c r="I1525" i="10"/>
  <c r="H1525" i="10"/>
  <c r="F1525" i="10"/>
  <c r="E1525" i="10"/>
  <c r="D1525" i="10"/>
  <c r="C1525" i="10"/>
  <c r="B1525" i="10"/>
  <c r="Q1524" i="10"/>
  <c r="O1524" i="10"/>
  <c r="P1524" i="10" s="1"/>
  <c r="M1524" i="10"/>
  <c r="K1524" i="10"/>
  <c r="I1524" i="10"/>
  <c r="H1524" i="10"/>
  <c r="F1524" i="10"/>
  <c r="E1524" i="10"/>
  <c r="D1524" i="10"/>
  <c r="C1524" i="10"/>
  <c r="B1524" i="10"/>
  <c r="Q1523" i="10"/>
  <c r="O1523" i="10"/>
  <c r="P1523" i="10" s="1"/>
  <c r="M1523" i="10"/>
  <c r="K1523" i="10"/>
  <c r="I1523" i="10"/>
  <c r="H1523" i="10"/>
  <c r="F1523" i="10"/>
  <c r="E1523" i="10"/>
  <c r="D1523" i="10"/>
  <c r="C1523" i="10"/>
  <c r="B1523" i="10"/>
  <c r="Q1522" i="10"/>
  <c r="O1522" i="10"/>
  <c r="P1522" i="10" s="1"/>
  <c r="M1522" i="10"/>
  <c r="K1522" i="10"/>
  <c r="I1522" i="10"/>
  <c r="H1522" i="10"/>
  <c r="F1522" i="10"/>
  <c r="E1522" i="10"/>
  <c r="D1522" i="10"/>
  <c r="C1522" i="10"/>
  <c r="B1522" i="10"/>
  <c r="Q1521" i="10"/>
  <c r="O1521" i="10"/>
  <c r="P1521" i="10" s="1"/>
  <c r="M1521" i="10"/>
  <c r="K1521" i="10"/>
  <c r="I1521" i="10"/>
  <c r="H1521" i="10"/>
  <c r="F1521" i="10"/>
  <c r="E1521" i="10"/>
  <c r="D1521" i="10"/>
  <c r="C1521" i="10"/>
  <c r="B1521" i="10"/>
  <c r="Q1520" i="10"/>
  <c r="O1520" i="10"/>
  <c r="P1520" i="10" s="1"/>
  <c r="M1520" i="10"/>
  <c r="K1520" i="10"/>
  <c r="I1520" i="10"/>
  <c r="H1520" i="10"/>
  <c r="F1520" i="10"/>
  <c r="E1520" i="10"/>
  <c r="D1520" i="10"/>
  <c r="C1520" i="10"/>
  <c r="B1520" i="10"/>
  <c r="Q1519" i="10"/>
  <c r="O1519" i="10"/>
  <c r="P1519" i="10" s="1"/>
  <c r="M1519" i="10"/>
  <c r="K1519" i="10"/>
  <c r="I1519" i="10"/>
  <c r="H1519" i="10"/>
  <c r="F1519" i="10"/>
  <c r="E1519" i="10"/>
  <c r="D1519" i="10"/>
  <c r="C1519" i="10"/>
  <c r="B1519" i="10"/>
  <c r="Q1518" i="10"/>
  <c r="O1518" i="10"/>
  <c r="P1518" i="10" s="1"/>
  <c r="M1518" i="10"/>
  <c r="K1518" i="10"/>
  <c r="I1518" i="10"/>
  <c r="H1518" i="10"/>
  <c r="F1518" i="10"/>
  <c r="E1518" i="10"/>
  <c r="D1518" i="10"/>
  <c r="C1518" i="10"/>
  <c r="B1518" i="10"/>
  <c r="Q1517" i="10"/>
  <c r="O1517" i="10"/>
  <c r="P1517" i="10" s="1"/>
  <c r="M1517" i="10"/>
  <c r="K1517" i="10"/>
  <c r="I1517" i="10"/>
  <c r="H1517" i="10"/>
  <c r="F1517" i="10"/>
  <c r="E1517" i="10"/>
  <c r="D1517" i="10"/>
  <c r="C1517" i="10"/>
  <c r="B1517" i="10"/>
  <c r="Q1516" i="10"/>
  <c r="O1516" i="10"/>
  <c r="P1516" i="10" s="1"/>
  <c r="M1516" i="10"/>
  <c r="K1516" i="10"/>
  <c r="I1516" i="10"/>
  <c r="H1516" i="10"/>
  <c r="F1516" i="10"/>
  <c r="E1516" i="10"/>
  <c r="D1516" i="10"/>
  <c r="C1516" i="10"/>
  <c r="B1516" i="10"/>
  <c r="Q1515" i="10"/>
  <c r="O1515" i="10"/>
  <c r="P1515" i="10" s="1"/>
  <c r="M1515" i="10"/>
  <c r="K1515" i="10"/>
  <c r="I1515" i="10"/>
  <c r="H1515" i="10"/>
  <c r="F1515" i="10"/>
  <c r="E1515" i="10"/>
  <c r="D1515" i="10"/>
  <c r="C1515" i="10"/>
  <c r="B1515" i="10"/>
  <c r="Q1514" i="10"/>
  <c r="O1514" i="10"/>
  <c r="P1514" i="10" s="1"/>
  <c r="M1514" i="10"/>
  <c r="K1514" i="10"/>
  <c r="I1514" i="10"/>
  <c r="H1514" i="10"/>
  <c r="F1514" i="10"/>
  <c r="E1514" i="10"/>
  <c r="D1514" i="10"/>
  <c r="C1514" i="10"/>
  <c r="B1514" i="10"/>
  <c r="Q1513" i="10"/>
  <c r="O1513" i="10"/>
  <c r="P1513" i="10" s="1"/>
  <c r="M1513" i="10"/>
  <c r="K1513" i="10"/>
  <c r="I1513" i="10"/>
  <c r="H1513" i="10"/>
  <c r="F1513" i="10"/>
  <c r="E1513" i="10"/>
  <c r="D1513" i="10"/>
  <c r="C1513" i="10"/>
  <c r="B1513" i="10"/>
  <c r="Q1512" i="10"/>
  <c r="O1512" i="10"/>
  <c r="P1512" i="10" s="1"/>
  <c r="M1512" i="10"/>
  <c r="K1512" i="10"/>
  <c r="I1512" i="10"/>
  <c r="H1512" i="10"/>
  <c r="F1512" i="10"/>
  <c r="E1512" i="10"/>
  <c r="D1512" i="10"/>
  <c r="C1512" i="10"/>
  <c r="B1512" i="10"/>
  <c r="Q1511" i="10"/>
  <c r="O1511" i="10"/>
  <c r="P1511" i="10" s="1"/>
  <c r="M1511" i="10"/>
  <c r="K1511" i="10"/>
  <c r="I1511" i="10"/>
  <c r="H1511" i="10"/>
  <c r="F1511" i="10"/>
  <c r="E1511" i="10"/>
  <c r="D1511" i="10"/>
  <c r="C1511" i="10"/>
  <c r="B1511" i="10"/>
  <c r="Q1510" i="10"/>
  <c r="O1510" i="10"/>
  <c r="P1510" i="10" s="1"/>
  <c r="M1510" i="10"/>
  <c r="K1510" i="10"/>
  <c r="I1510" i="10"/>
  <c r="H1510" i="10"/>
  <c r="F1510" i="10"/>
  <c r="E1510" i="10"/>
  <c r="D1510" i="10"/>
  <c r="C1510" i="10"/>
  <c r="B1510" i="10"/>
  <c r="Q1509" i="10"/>
  <c r="O1509" i="10"/>
  <c r="P1509" i="10" s="1"/>
  <c r="M1509" i="10"/>
  <c r="K1509" i="10"/>
  <c r="I1509" i="10"/>
  <c r="H1509" i="10"/>
  <c r="F1509" i="10"/>
  <c r="E1509" i="10"/>
  <c r="D1509" i="10"/>
  <c r="C1509" i="10"/>
  <c r="B1509" i="10"/>
  <c r="Q1508" i="10"/>
  <c r="O1508" i="10"/>
  <c r="P1508" i="10" s="1"/>
  <c r="M1508" i="10"/>
  <c r="K1508" i="10"/>
  <c r="I1508" i="10"/>
  <c r="H1508" i="10"/>
  <c r="F1508" i="10"/>
  <c r="E1508" i="10"/>
  <c r="D1508" i="10"/>
  <c r="C1508" i="10"/>
  <c r="B1508" i="10"/>
  <c r="Q1507" i="10"/>
  <c r="O1507" i="10"/>
  <c r="P1507" i="10" s="1"/>
  <c r="M1507" i="10"/>
  <c r="K1507" i="10"/>
  <c r="I1507" i="10"/>
  <c r="H1507" i="10"/>
  <c r="F1507" i="10"/>
  <c r="E1507" i="10"/>
  <c r="D1507" i="10"/>
  <c r="C1507" i="10"/>
  <c r="B1507" i="10"/>
  <c r="Q1506" i="10"/>
  <c r="O1506" i="10"/>
  <c r="P1506" i="10" s="1"/>
  <c r="M1506" i="10"/>
  <c r="K1506" i="10"/>
  <c r="I1506" i="10"/>
  <c r="H1506" i="10"/>
  <c r="F1506" i="10"/>
  <c r="E1506" i="10"/>
  <c r="D1506" i="10"/>
  <c r="C1506" i="10"/>
  <c r="B1506" i="10"/>
  <c r="Q1505" i="10"/>
  <c r="O1505" i="10"/>
  <c r="P1505" i="10" s="1"/>
  <c r="M1505" i="10"/>
  <c r="K1505" i="10"/>
  <c r="I1505" i="10"/>
  <c r="H1505" i="10"/>
  <c r="F1505" i="10"/>
  <c r="E1505" i="10"/>
  <c r="D1505" i="10"/>
  <c r="C1505" i="10"/>
  <c r="B1505" i="10"/>
  <c r="Q1504" i="10"/>
  <c r="O1504" i="10"/>
  <c r="P1504" i="10" s="1"/>
  <c r="M1504" i="10"/>
  <c r="K1504" i="10"/>
  <c r="I1504" i="10"/>
  <c r="H1504" i="10"/>
  <c r="F1504" i="10"/>
  <c r="E1504" i="10"/>
  <c r="D1504" i="10"/>
  <c r="C1504" i="10"/>
  <c r="B1504" i="10"/>
  <c r="Q1503" i="10"/>
  <c r="O1503" i="10"/>
  <c r="P1503" i="10" s="1"/>
  <c r="M1503" i="10"/>
  <c r="K1503" i="10"/>
  <c r="I1503" i="10"/>
  <c r="H1503" i="10"/>
  <c r="F1503" i="10"/>
  <c r="E1503" i="10"/>
  <c r="D1503" i="10"/>
  <c r="C1503" i="10"/>
  <c r="B1503" i="10"/>
  <c r="Q1502" i="10"/>
  <c r="O1502" i="10"/>
  <c r="P1502" i="10" s="1"/>
  <c r="M1502" i="10"/>
  <c r="K1502" i="10"/>
  <c r="I1502" i="10"/>
  <c r="H1502" i="10"/>
  <c r="F1502" i="10"/>
  <c r="E1502" i="10"/>
  <c r="D1502" i="10"/>
  <c r="C1502" i="10"/>
  <c r="B1502" i="10"/>
  <c r="Q1501" i="10"/>
  <c r="O1501" i="10"/>
  <c r="P1501" i="10" s="1"/>
  <c r="M1501" i="10"/>
  <c r="K1501" i="10"/>
  <c r="I1501" i="10"/>
  <c r="H1501" i="10"/>
  <c r="F1501" i="10"/>
  <c r="E1501" i="10"/>
  <c r="D1501" i="10"/>
  <c r="C1501" i="10"/>
  <c r="B1501" i="10"/>
  <c r="Q1500" i="10"/>
  <c r="O1500" i="10"/>
  <c r="P1500" i="10" s="1"/>
  <c r="M1500" i="10"/>
  <c r="K1500" i="10"/>
  <c r="I1500" i="10"/>
  <c r="H1500" i="10"/>
  <c r="F1500" i="10"/>
  <c r="E1500" i="10"/>
  <c r="D1500" i="10"/>
  <c r="C1500" i="10"/>
  <c r="B1500" i="10"/>
  <c r="Q1499" i="10"/>
  <c r="O1499" i="10"/>
  <c r="P1499" i="10" s="1"/>
  <c r="M1499" i="10"/>
  <c r="K1499" i="10"/>
  <c r="I1499" i="10"/>
  <c r="H1499" i="10"/>
  <c r="F1499" i="10"/>
  <c r="E1499" i="10"/>
  <c r="D1499" i="10"/>
  <c r="C1499" i="10"/>
  <c r="B1499" i="10"/>
  <c r="Q1498" i="10"/>
  <c r="O1498" i="10"/>
  <c r="P1498" i="10" s="1"/>
  <c r="M1498" i="10"/>
  <c r="K1498" i="10"/>
  <c r="I1498" i="10"/>
  <c r="H1498" i="10"/>
  <c r="F1498" i="10"/>
  <c r="E1498" i="10"/>
  <c r="D1498" i="10"/>
  <c r="C1498" i="10"/>
  <c r="B1498" i="10"/>
  <c r="Q1497" i="10"/>
  <c r="O1497" i="10"/>
  <c r="P1497" i="10" s="1"/>
  <c r="M1497" i="10"/>
  <c r="K1497" i="10"/>
  <c r="I1497" i="10"/>
  <c r="H1497" i="10"/>
  <c r="F1497" i="10"/>
  <c r="E1497" i="10"/>
  <c r="D1497" i="10"/>
  <c r="C1497" i="10"/>
  <c r="B1497" i="10"/>
  <c r="Q1496" i="10"/>
  <c r="O1496" i="10"/>
  <c r="P1496" i="10" s="1"/>
  <c r="M1496" i="10"/>
  <c r="K1496" i="10"/>
  <c r="I1496" i="10"/>
  <c r="H1496" i="10"/>
  <c r="F1496" i="10"/>
  <c r="E1496" i="10"/>
  <c r="D1496" i="10"/>
  <c r="C1496" i="10"/>
  <c r="B1496" i="10"/>
  <c r="Q1495" i="10"/>
  <c r="O1495" i="10"/>
  <c r="P1495" i="10" s="1"/>
  <c r="M1495" i="10"/>
  <c r="K1495" i="10"/>
  <c r="I1495" i="10"/>
  <c r="H1495" i="10"/>
  <c r="F1495" i="10"/>
  <c r="E1495" i="10"/>
  <c r="D1495" i="10"/>
  <c r="C1495" i="10"/>
  <c r="B1495" i="10"/>
  <c r="Q1494" i="10"/>
  <c r="O1494" i="10"/>
  <c r="P1494" i="10" s="1"/>
  <c r="M1494" i="10"/>
  <c r="K1494" i="10"/>
  <c r="I1494" i="10"/>
  <c r="H1494" i="10"/>
  <c r="F1494" i="10"/>
  <c r="E1494" i="10"/>
  <c r="D1494" i="10"/>
  <c r="C1494" i="10"/>
  <c r="B1494" i="10"/>
  <c r="Q1493" i="10"/>
  <c r="O1493" i="10"/>
  <c r="P1493" i="10" s="1"/>
  <c r="M1493" i="10"/>
  <c r="K1493" i="10"/>
  <c r="I1493" i="10"/>
  <c r="H1493" i="10"/>
  <c r="F1493" i="10"/>
  <c r="E1493" i="10"/>
  <c r="D1493" i="10"/>
  <c r="C1493" i="10"/>
  <c r="B1493" i="10"/>
  <c r="Q1492" i="10"/>
  <c r="O1492" i="10"/>
  <c r="P1492" i="10" s="1"/>
  <c r="M1492" i="10"/>
  <c r="K1492" i="10"/>
  <c r="I1492" i="10"/>
  <c r="H1492" i="10"/>
  <c r="F1492" i="10"/>
  <c r="E1492" i="10"/>
  <c r="D1492" i="10"/>
  <c r="C1492" i="10"/>
  <c r="B1492" i="10"/>
  <c r="Q1491" i="10"/>
  <c r="O1491" i="10"/>
  <c r="P1491" i="10" s="1"/>
  <c r="M1491" i="10"/>
  <c r="K1491" i="10"/>
  <c r="I1491" i="10"/>
  <c r="H1491" i="10"/>
  <c r="F1491" i="10"/>
  <c r="E1491" i="10"/>
  <c r="D1491" i="10"/>
  <c r="C1491" i="10"/>
  <c r="B1491" i="10"/>
  <c r="Q1490" i="10"/>
  <c r="O1490" i="10"/>
  <c r="P1490" i="10" s="1"/>
  <c r="M1490" i="10"/>
  <c r="K1490" i="10"/>
  <c r="I1490" i="10"/>
  <c r="H1490" i="10"/>
  <c r="F1490" i="10"/>
  <c r="E1490" i="10"/>
  <c r="D1490" i="10"/>
  <c r="C1490" i="10"/>
  <c r="B1490" i="10"/>
  <c r="Q1489" i="10"/>
  <c r="O1489" i="10"/>
  <c r="P1489" i="10" s="1"/>
  <c r="M1489" i="10"/>
  <c r="K1489" i="10"/>
  <c r="I1489" i="10"/>
  <c r="H1489" i="10"/>
  <c r="F1489" i="10"/>
  <c r="E1489" i="10"/>
  <c r="D1489" i="10"/>
  <c r="C1489" i="10"/>
  <c r="B1489" i="10"/>
  <c r="Q1488" i="10"/>
  <c r="O1488" i="10"/>
  <c r="P1488" i="10" s="1"/>
  <c r="M1488" i="10"/>
  <c r="K1488" i="10"/>
  <c r="I1488" i="10"/>
  <c r="H1488" i="10"/>
  <c r="F1488" i="10"/>
  <c r="E1488" i="10"/>
  <c r="D1488" i="10"/>
  <c r="C1488" i="10"/>
  <c r="B1488" i="10"/>
  <c r="Q1487" i="10"/>
  <c r="O1487" i="10"/>
  <c r="P1487" i="10" s="1"/>
  <c r="M1487" i="10"/>
  <c r="K1487" i="10"/>
  <c r="I1487" i="10"/>
  <c r="H1487" i="10"/>
  <c r="F1487" i="10"/>
  <c r="E1487" i="10"/>
  <c r="D1487" i="10"/>
  <c r="C1487" i="10"/>
  <c r="B1487" i="10"/>
  <c r="Q1486" i="10"/>
  <c r="O1486" i="10"/>
  <c r="P1486" i="10" s="1"/>
  <c r="M1486" i="10"/>
  <c r="K1486" i="10"/>
  <c r="I1486" i="10"/>
  <c r="H1486" i="10"/>
  <c r="F1486" i="10"/>
  <c r="E1486" i="10"/>
  <c r="D1486" i="10"/>
  <c r="C1486" i="10"/>
  <c r="B1486" i="10"/>
  <c r="Q1485" i="10"/>
  <c r="O1485" i="10"/>
  <c r="P1485" i="10" s="1"/>
  <c r="M1485" i="10"/>
  <c r="K1485" i="10"/>
  <c r="I1485" i="10"/>
  <c r="H1485" i="10"/>
  <c r="F1485" i="10"/>
  <c r="E1485" i="10"/>
  <c r="D1485" i="10"/>
  <c r="C1485" i="10"/>
  <c r="B1485" i="10"/>
  <c r="Q1484" i="10"/>
  <c r="O1484" i="10"/>
  <c r="P1484" i="10" s="1"/>
  <c r="M1484" i="10"/>
  <c r="K1484" i="10"/>
  <c r="I1484" i="10"/>
  <c r="H1484" i="10"/>
  <c r="F1484" i="10"/>
  <c r="E1484" i="10"/>
  <c r="D1484" i="10"/>
  <c r="C1484" i="10"/>
  <c r="B1484" i="10"/>
  <c r="Q1483" i="10"/>
  <c r="O1483" i="10"/>
  <c r="P1483" i="10" s="1"/>
  <c r="M1483" i="10"/>
  <c r="K1483" i="10"/>
  <c r="I1483" i="10"/>
  <c r="H1483" i="10"/>
  <c r="F1483" i="10"/>
  <c r="E1483" i="10"/>
  <c r="D1483" i="10"/>
  <c r="C1483" i="10"/>
  <c r="B1483" i="10"/>
  <c r="Q1482" i="10"/>
  <c r="O1482" i="10"/>
  <c r="P1482" i="10" s="1"/>
  <c r="M1482" i="10"/>
  <c r="K1482" i="10"/>
  <c r="I1482" i="10"/>
  <c r="H1482" i="10"/>
  <c r="F1482" i="10"/>
  <c r="E1482" i="10"/>
  <c r="D1482" i="10"/>
  <c r="C1482" i="10"/>
  <c r="B1482" i="10"/>
  <c r="Q1481" i="10"/>
  <c r="O1481" i="10"/>
  <c r="P1481" i="10" s="1"/>
  <c r="M1481" i="10"/>
  <c r="K1481" i="10"/>
  <c r="I1481" i="10"/>
  <c r="H1481" i="10"/>
  <c r="F1481" i="10"/>
  <c r="E1481" i="10"/>
  <c r="D1481" i="10"/>
  <c r="C1481" i="10"/>
  <c r="B1481" i="10"/>
  <c r="Q1480" i="10"/>
  <c r="O1480" i="10"/>
  <c r="P1480" i="10" s="1"/>
  <c r="M1480" i="10"/>
  <c r="K1480" i="10"/>
  <c r="I1480" i="10"/>
  <c r="H1480" i="10"/>
  <c r="F1480" i="10"/>
  <c r="E1480" i="10"/>
  <c r="D1480" i="10"/>
  <c r="C1480" i="10"/>
  <c r="B1480" i="10"/>
  <c r="Q1479" i="10"/>
  <c r="O1479" i="10"/>
  <c r="P1479" i="10" s="1"/>
  <c r="M1479" i="10"/>
  <c r="K1479" i="10"/>
  <c r="I1479" i="10"/>
  <c r="H1479" i="10"/>
  <c r="F1479" i="10"/>
  <c r="E1479" i="10"/>
  <c r="D1479" i="10"/>
  <c r="C1479" i="10"/>
  <c r="B1479" i="10"/>
  <c r="Q1478" i="10"/>
  <c r="O1478" i="10"/>
  <c r="P1478" i="10" s="1"/>
  <c r="M1478" i="10"/>
  <c r="K1478" i="10"/>
  <c r="I1478" i="10"/>
  <c r="H1478" i="10"/>
  <c r="F1478" i="10"/>
  <c r="E1478" i="10"/>
  <c r="D1478" i="10"/>
  <c r="C1478" i="10"/>
  <c r="B1478" i="10"/>
  <c r="Q1477" i="10"/>
  <c r="O1477" i="10"/>
  <c r="P1477" i="10" s="1"/>
  <c r="M1477" i="10"/>
  <c r="K1477" i="10"/>
  <c r="I1477" i="10"/>
  <c r="H1477" i="10"/>
  <c r="F1477" i="10"/>
  <c r="E1477" i="10"/>
  <c r="D1477" i="10"/>
  <c r="C1477" i="10"/>
  <c r="B1477" i="10"/>
  <c r="Q1476" i="10"/>
  <c r="O1476" i="10"/>
  <c r="P1476" i="10" s="1"/>
  <c r="M1476" i="10"/>
  <c r="K1476" i="10"/>
  <c r="I1476" i="10"/>
  <c r="H1476" i="10"/>
  <c r="F1476" i="10"/>
  <c r="E1476" i="10"/>
  <c r="D1476" i="10"/>
  <c r="C1476" i="10"/>
  <c r="B1476" i="10"/>
  <c r="Q1475" i="10"/>
  <c r="O1475" i="10"/>
  <c r="P1475" i="10" s="1"/>
  <c r="M1475" i="10"/>
  <c r="K1475" i="10"/>
  <c r="I1475" i="10"/>
  <c r="H1475" i="10"/>
  <c r="F1475" i="10"/>
  <c r="E1475" i="10"/>
  <c r="D1475" i="10"/>
  <c r="C1475" i="10"/>
  <c r="B1475" i="10"/>
  <c r="Q1474" i="10"/>
  <c r="O1474" i="10"/>
  <c r="P1474" i="10" s="1"/>
  <c r="M1474" i="10"/>
  <c r="K1474" i="10"/>
  <c r="I1474" i="10"/>
  <c r="H1474" i="10"/>
  <c r="F1474" i="10"/>
  <c r="E1474" i="10"/>
  <c r="D1474" i="10"/>
  <c r="C1474" i="10"/>
  <c r="B1474" i="10"/>
  <c r="Q1473" i="10"/>
  <c r="O1473" i="10"/>
  <c r="P1473" i="10" s="1"/>
  <c r="M1473" i="10"/>
  <c r="K1473" i="10"/>
  <c r="I1473" i="10"/>
  <c r="H1473" i="10"/>
  <c r="F1473" i="10"/>
  <c r="E1473" i="10"/>
  <c r="D1473" i="10"/>
  <c r="C1473" i="10"/>
  <c r="B1473" i="10"/>
  <c r="Q1472" i="10"/>
  <c r="O1472" i="10"/>
  <c r="P1472" i="10" s="1"/>
  <c r="M1472" i="10"/>
  <c r="K1472" i="10"/>
  <c r="I1472" i="10"/>
  <c r="H1472" i="10"/>
  <c r="F1472" i="10"/>
  <c r="E1472" i="10"/>
  <c r="D1472" i="10"/>
  <c r="C1472" i="10"/>
  <c r="B1472" i="10"/>
  <c r="Q1471" i="10"/>
  <c r="O1471" i="10"/>
  <c r="P1471" i="10" s="1"/>
  <c r="M1471" i="10"/>
  <c r="K1471" i="10"/>
  <c r="I1471" i="10"/>
  <c r="H1471" i="10"/>
  <c r="F1471" i="10"/>
  <c r="E1471" i="10"/>
  <c r="D1471" i="10"/>
  <c r="C1471" i="10"/>
  <c r="B1471" i="10"/>
  <c r="Q1470" i="10"/>
  <c r="O1470" i="10"/>
  <c r="P1470" i="10" s="1"/>
  <c r="M1470" i="10"/>
  <c r="K1470" i="10"/>
  <c r="I1470" i="10"/>
  <c r="H1470" i="10"/>
  <c r="F1470" i="10"/>
  <c r="E1470" i="10"/>
  <c r="D1470" i="10"/>
  <c r="C1470" i="10"/>
  <c r="B1470" i="10"/>
  <c r="Q1469" i="10"/>
  <c r="O1469" i="10"/>
  <c r="P1469" i="10" s="1"/>
  <c r="M1469" i="10"/>
  <c r="K1469" i="10"/>
  <c r="I1469" i="10"/>
  <c r="H1469" i="10"/>
  <c r="F1469" i="10"/>
  <c r="E1469" i="10"/>
  <c r="D1469" i="10"/>
  <c r="C1469" i="10"/>
  <c r="B1469" i="10"/>
  <c r="Q1468" i="10"/>
  <c r="O1468" i="10"/>
  <c r="P1468" i="10" s="1"/>
  <c r="M1468" i="10"/>
  <c r="K1468" i="10"/>
  <c r="I1468" i="10"/>
  <c r="H1468" i="10"/>
  <c r="F1468" i="10"/>
  <c r="E1468" i="10"/>
  <c r="D1468" i="10"/>
  <c r="C1468" i="10"/>
  <c r="B1468" i="10"/>
  <c r="Q1467" i="10"/>
  <c r="O1467" i="10"/>
  <c r="P1467" i="10" s="1"/>
  <c r="M1467" i="10"/>
  <c r="K1467" i="10"/>
  <c r="I1467" i="10"/>
  <c r="H1467" i="10"/>
  <c r="F1467" i="10"/>
  <c r="E1467" i="10"/>
  <c r="D1467" i="10"/>
  <c r="C1467" i="10"/>
  <c r="B1467" i="10"/>
  <c r="Q1466" i="10"/>
  <c r="O1466" i="10"/>
  <c r="P1466" i="10" s="1"/>
  <c r="M1466" i="10"/>
  <c r="K1466" i="10"/>
  <c r="I1466" i="10"/>
  <c r="H1466" i="10"/>
  <c r="F1466" i="10"/>
  <c r="E1466" i="10"/>
  <c r="D1466" i="10"/>
  <c r="C1466" i="10"/>
  <c r="B1466" i="10"/>
  <c r="Q1465" i="10"/>
  <c r="O1465" i="10"/>
  <c r="P1465" i="10" s="1"/>
  <c r="M1465" i="10"/>
  <c r="K1465" i="10"/>
  <c r="I1465" i="10"/>
  <c r="H1465" i="10"/>
  <c r="F1465" i="10"/>
  <c r="E1465" i="10"/>
  <c r="D1465" i="10"/>
  <c r="C1465" i="10"/>
  <c r="B1465" i="10"/>
  <c r="Q1464" i="10"/>
  <c r="O1464" i="10"/>
  <c r="P1464" i="10" s="1"/>
  <c r="M1464" i="10"/>
  <c r="K1464" i="10"/>
  <c r="I1464" i="10"/>
  <c r="H1464" i="10"/>
  <c r="F1464" i="10"/>
  <c r="E1464" i="10"/>
  <c r="D1464" i="10"/>
  <c r="C1464" i="10"/>
  <c r="B1464" i="10"/>
  <c r="Q1463" i="10"/>
  <c r="O1463" i="10"/>
  <c r="P1463" i="10" s="1"/>
  <c r="M1463" i="10"/>
  <c r="K1463" i="10"/>
  <c r="I1463" i="10"/>
  <c r="H1463" i="10"/>
  <c r="F1463" i="10"/>
  <c r="E1463" i="10"/>
  <c r="D1463" i="10"/>
  <c r="C1463" i="10"/>
  <c r="B1463" i="10"/>
  <c r="Q1462" i="10"/>
  <c r="O1462" i="10"/>
  <c r="P1462" i="10" s="1"/>
  <c r="M1462" i="10"/>
  <c r="K1462" i="10"/>
  <c r="I1462" i="10"/>
  <c r="H1462" i="10"/>
  <c r="F1462" i="10"/>
  <c r="E1462" i="10"/>
  <c r="D1462" i="10"/>
  <c r="C1462" i="10"/>
  <c r="B1462" i="10"/>
  <c r="Q1461" i="10"/>
  <c r="O1461" i="10"/>
  <c r="P1461" i="10" s="1"/>
  <c r="M1461" i="10"/>
  <c r="K1461" i="10"/>
  <c r="I1461" i="10"/>
  <c r="H1461" i="10"/>
  <c r="F1461" i="10"/>
  <c r="E1461" i="10"/>
  <c r="D1461" i="10"/>
  <c r="C1461" i="10"/>
  <c r="B1461" i="10"/>
  <c r="Q1460" i="10"/>
  <c r="O1460" i="10"/>
  <c r="P1460" i="10" s="1"/>
  <c r="M1460" i="10"/>
  <c r="K1460" i="10"/>
  <c r="I1460" i="10"/>
  <c r="H1460" i="10"/>
  <c r="F1460" i="10"/>
  <c r="E1460" i="10"/>
  <c r="D1460" i="10"/>
  <c r="C1460" i="10"/>
  <c r="B1460" i="10"/>
  <c r="Q1459" i="10"/>
  <c r="O1459" i="10"/>
  <c r="P1459" i="10" s="1"/>
  <c r="M1459" i="10"/>
  <c r="K1459" i="10"/>
  <c r="I1459" i="10"/>
  <c r="H1459" i="10"/>
  <c r="F1459" i="10"/>
  <c r="E1459" i="10"/>
  <c r="D1459" i="10"/>
  <c r="C1459" i="10"/>
  <c r="B1459" i="10"/>
  <c r="Q1458" i="10"/>
  <c r="O1458" i="10"/>
  <c r="P1458" i="10" s="1"/>
  <c r="M1458" i="10"/>
  <c r="K1458" i="10"/>
  <c r="I1458" i="10"/>
  <c r="H1458" i="10"/>
  <c r="F1458" i="10"/>
  <c r="E1458" i="10"/>
  <c r="D1458" i="10"/>
  <c r="C1458" i="10"/>
  <c r="B1458" i="10"/>
  <c r="Q1457" i="10"/>
  <c r="O1457" i="10"/>
  <c r="P1457" i="10" s="1"/>
  <c r="M1457" i="10"/>
  <c r="K1457" i="10"/>
  <c r="I1457" i="10"/>
  <c r="H1457" i="10"/>
  <c r="F1457" i="10"/>
  <c r="E1457" i="10"/>
  <c r="D1457" i="10"/>
  <c r="C1457" i="10"/>
  <c r="B1457" i="10"/>
  <c r="Q1456" i="10"/>
  <c r="O1456" i="10"/>
  <c r="P1456" i="10" s="1"/>
  <c r="M1456" i="10"/>
  <c r="K1456" i="10"/>
  <c r="I1456" i="10"/>
  <c r="H1456" i="10"/>
  <c r="F1456" i="10"/>
  <c r="E1456" i="10"/>
  <c r="D1456" i="10"/>
  <c r="C1456" i="10"/>
  <c r="B1456" i="10"/>
  <c r="Q1455" i="10"/>
  <c r="O1455" i="10"/>
  <c r="P1455" i="10" s="1"/>
  <c r="M1455" i="10"/>
  <c r="K1455" i="10"/>
  <c r="I1455" i="10"/>
  <c r="H1455" i="10"/>
  <c r="F1455" i="10"/>
  <c r="E1455" i="10"/>
  <c r="D1455" i="10"/>
  <c r="C1455" i="10"/>
  <c r="B1455" i="10"/>
  <c r="Q1454" i="10"/>
  <c r="O1454" i="10"/>
  <c r="P1454" i="10" s="1"/>
  <c r="M1454" i="10"/>
  <c r="K1454" i="10"/>
  <c r="I1454" i="10"/>
  <c r="H1454" i="10"/>
  <c r="F1454" i="10"/>
  <c r="E1454" i="10"/>
  <c r="D1454" i="10"/>
  <c r="C1454" i="10"/>
  <c r="B1454" i="10"/>
  <c r="Q1453" i="10"/>
  <c r="O1453" i="10"/>
  <c r="P1453" i="10" s="1"/>
  <c r="M1453" i="10"/>
  <c r="K1453" i="10"/>
  <c r="I1453" i="10"/>
  <c r="H1453" i="10"/>
  <c r="F1453" i="10"/>
  <c r="E1453" i="10"/>
  <c r="D1453" i="10"/>
  <c r="C1453" i="10"/>
  <c r="B1453" i="10"/>
  <c r="Q1452" i="10"/>
  <c r="O1452" i="10"/>
  <c r="P1452" i="10" s="1"/>
  <c r="M1452" i="10"/>
  <c r="K1452" i="10"/>
  <c r="I1452" i="10"/>
  <c r="H1452" i="10"/>
  <c r="F1452" i="10"/>
  <c r="E1452" i="10"/>
  <c r="D1452" i="10"/>
  <c r="C1452" i="10"/>
  <c r="B1452" i="10"/>
  <c r="Q1451" i="10"/>
  <c r="O1451" i="10"/>
  <c r="P1451" i="10" s="1"/>
  <c r="M1451" i="10"/>
  <c r="K1451" i="10"/>
  <c r="I1451" i="10"/>
  <c r="H1451" i="10"/>
  <c r="F1451" i="10"/>
  <c r="E1451" i="10"/>
  <c r="D1451" i="10"/>
  <c r="C1451" i="10"/>
  <c r="B1451" i="10"/>
  <c r="Q1450" i="10"/>
  <c r="O1450" i="10"/>
  <c r="P1450" i="10" s="1"/>
  <c r="M1450" i="10"/>
  <c r="K1450" i="10"/>
  <c r="I1450" i="10"/>
  <c r="H1450" i="10"/>
  <c r="F1450" i="10"/>
  <c r="E1450" i="10"/>
  <c r="D1450" i="10"/>
  <c r="C1450" i="10"/>
  <c r="B1450" i="10"/>
  <c r="Q1449" i="10"/>
  <c r="O1449" i="10"/>
  <c r="P1449" i="10" s="1"/>
  <c r="M1449" i="10"/>
  <c r="K1449" i="10"/>
  <c r="I1449" i="10"/>
  <c r="H1449" i="10"/>
  <c r="F1449" i="10"/>
  <c r="E1449" i="10"/>
  <c r="D1449" i="10"/>
  <c r="C1449" i="10"/>
  <c r="B1449" i="10"/>
  <c r="Q1448" i="10"/>
  <c r="O1448" i="10"/>
  <c r="P1448" i="10" s="1"/>
  <c r="M1448" i="10"/>
  <c r="K1448" i="10"/>
  <c r="I1448" i="10"/>
  <c r="H1448" i="10"/>
  <c r="F1448" i="10"/>
  <c r="E1448" i="10"/>
  <c r="D1448" i="10"/>
  <c r="C1448" i="10"/>
  <c r="B1448" i="10"/>
  <c r="Q1447" i="10"/>
  <c r="O1447" i="10"/>
  <c r="P1447" i="10" s="1"/>
  <c r="M1447" i="10"/>
  <c r="K1447" i="10"/>
  <c r="I1447" i="10"/>
  <c r="H1447" i="10"/>
  <c r="F1447" i="10"/>
  <c r="E1447" i="10"/>
  <c r="D1447" i="10"/>
  <c r="C1447" i="10"/>
  <c r="B1447" i="10"/>
  <c r="Q1446" i="10"/>
  <c r="O1446" i="10"/>
  <c r="P1446" i="10" s="1"/>
  <c r="M1446" i="10"/>
  <c r="K1446" i="10"/>
  <c r="I1446" i="10"/>
  <c r="H1446" i="10"/>
  <c r="F1446" i="10"/>
  <c r="E1446" i="10"/>
  <c r="D1446" i="10"/>
  <c r="C1446" i="10"/>
  <c r="B1446" i="10"/>
  <c r="Q1445" i="10"/>
  <c r="O1445" i="10"/>
  <c r="P1445" i="10" s="1"/>
  <c r="M1445" i="10"/>
  <c r="K1445" i="10"/>
  <c r="I1445" i="10"/>
  <c r="H1445" i="10"/>
  <c r="F1445" i="10"/>
  <c r="E1445" i="10"/>
  <c r="D1445" i="10"/>
  <c r="C1445" i="10"/>
  <c r="B1445" i="10"/>
  <c r="Q1444" i="10"/>
  <c r="O1444" i="10"/>
  <c r="P1444" i="10" s="1"/>
  <c r="M1444" i="10"/>
  <c r="K1444" i="10"/>
  <c r="I1444" i="10"/>
  <c r="H1444" i="10"/>
  <c r="F1444" i="10"/>
  <c r="E1444" i="10"/>
  <c r="D1444" i="10"/>
  <c r="C1444" i="10"/>
  <c r="B1444" i="10"/>
  <c r="Q1443" i="10"/>
  <c r="O1443" i="10"/>
  <c r="P1443" i="10" s="1"/>
  <c r="M1443" i="10"/>
  <c r="K1443" i="10"/>
  <c r="I1443" i="10"/>
  <c r="H1443" i="10"/>
  <c r="F1443" i="10"/>
  <c r="E1443" i="10"/>
  <c r="D1443" i="10"/>
  <c r="C1443" i="10"/>
  <c r="B1443" i="10"/>
  <c r="Q1442" i="10"/>
  <c r="O1442" i="10"/>
  <c r="P1442" i="10" s="1"/>
  <c r="M1442" i="10"/>
  <c r="K1442" i="10"/>
  <c r="I1442" i="10"/>
  <c r="H1442" i="10"/>
  <c r="F1442" i="10"/>
  <c r="E1442" i="10"/>
  <c r="D1442" i="10"/>
  <c r="C1442" i="10"/>
  <c r="B1442" i="10"/>
  <c r="Q1441" i="10"/>
  <c r="O1441" i="10"/>
  <c r="P1441" i="10" s="1"/>
  <c r="M1441" i="10"/>
  <c r="K1441" i="10"/>
  <c r="I1441" i="10"/>
  <c r="H1441" i="10"/>
  <c r="F1441" i="10"/>
  <c r="E1441" i="10"/>
  <c r="D1441" i="10"/>
  <c r="C1441" i="10"/>
  <c r="B1441" i="10"/>
  <c r="Q1440" i="10"/>
  <c r="O1440" i="10"/>
  <c r="P1440" i="10" s="1"/>
  <c r="M1440" i="10"/>
  <c r="K1440" i="10"/>
  <c r="I1440" i="10"/>
  <c r="H1440" i="10"/>
  <c r="F1440" i="10"/>
  <c r="E1440" i="10"/>
  <c r="D1440" i="10"/>
  <c r="C1440" i="10"/>
  <c r="B1440" i="10"/>
  <c r="Q1439" i="10"/>
  <c r="O1439" i="10"/>
  <c r="P1439" i="10" s="1"/>
  <c r="M1439" i="10"/>
  <c r="K1439" i="10"/>
  <c r="I1439" i="10"/>
  <c r="H1439" i="10"/>
  <c r="F1439" i="10"/>
  <c r="E1439" i="10"/>
  <c r="D1439" i="10"/>
  <c r="C1439" i="10"/>
  <c r="B1439" i="10"/>
  <c r="Q1438" i="10"/>
  <c r="O1438" i="10"/>
  <c r="P1438" i="10" s="1"/>
  <c r="M1438" i="10"/>
  <c r="K1438" i="10"/>
  <c r="I1438" i="10"/>
  <c r="H1438" i="10"/>
  <c r="F1438" i="10"/>
  <c r="E1438" i="10"/>
  <c r="D1438" i="10"/>
  <c r="C1438" i="10"/>
  <c r="B1438" i="10"/>
  <c r="Q1437" i="10"/>
  <c r="O1437" i="10"/>
  <c r="P1437" i="10" s="1"/>
  <c r="M1437" i="10"/>
  <c r="K1437" i="10"/>
  <c r="I1437" i="10"/>
  <c r="H1437" i="10"/>
  <c r="F1437" i="10"/>
  <c r="E1437" i="10"/>
  <c r="D1437" i="10"/>
  <c r="C1437" i="10"/>
  <c r="B1437" i="10"/>
  <c r="Q1436" i="10"/>
  <c r="O1436" i="10"/>
  <c r="P1436" i="10" s="1"/>
  <c r="M1436" i="10"/>
  <c r="K1436" i="10"/>
  <c r="I1436" i="10"/>
  <c r="H1436" i="10"/>
  <c r="F1436" i="10"/>
  <c r="E1436" i="10"/>
  <c r="D1436" i="10"/>
  <c r="C1436" i="10"/>
  <c r="B1436" i="10"/>
  <c r="Q1435" i="10"/>
  <c r="O1435" i="10"/>
  <c r="P1435" i="10" s="1"/>
  <c r="M1435" i="10"/>
  <c r="K1435" i="10"/>
  <c r="I1435" i="10"/>
  <c r="H1435" i="10"/>
  <c r="F1435" i="10"/>
  <c r="E1435" i="10"/>
  <c r="D1435" i="10"/>
  <c r="C1435" i="10"/>
  <c r="B1435" i="10"/>
  <c r="Q1434" i="10"/>
  <c r="O1434" i="10"/>
  <c r="P1434" i="10" s="1"/>
  <c r="M1434" i="10"/>
  <c r="K1434" i="10"/>
  <c r="I1434" i="10"/>
  <c r="H1434" i="10"/>
  <c r="F1434" i="10"/>
  <c r="E1434" i="10"/>
  <c r="D1434" i="10"/>
  <c r="C1434" i="10"/>
  <c r="B1434" i="10"/>
  <c r="Q1433" i="10"/>
  <c r="O1433" i="10"/>
  <c r="P1433" i="10" s="1"/>
  <c r="M1433" i="10"/>
  <c r="K1433" i="10"/>
  <c r="I1433" i="10"/>
  <c r="H1433" i="10"/>
  <c r="F1433" i="10"/>
  <c r="E1433" i="10"/>
  <c r="D1433" i="10"/>
  <c r="C1433" i="10"/>
  <c r="B1433" i="10"/>
  <c r="Q1432" i="10"/>
  <c r="O1432" i="10"/>
  <c r="P1432" i="10" s="1"/>
  <c r="M1432" i="10"/>
  <c r="K1432" i="10"/>
  <c r="I1432" i="10"/>
  <c r="H1432" i="10"/>
  <c r="F1432" i="10"/>
  <c r="E1432" i="10"/>
  <c r="D1432" i="10"/>
  <c r="C1432" i="10"/>
  <c r="B1432" i="10"/>
  <c r="Q1431" i="10"/>
  <c r="O1431" i="10"/>
  <c r="P1431" i="10" s="1"/>
  <c r="M1431" i="10"/>
  <c r="K1431" i="10"/>
  <c r="I1431" i="10"/>
  <c r="H1431" i="10"/>
  <c r="F1431" i="10"/>
  <c r="E1431" i="10"/>
  <c r="D1431" i="10"/>
  <c r="C1431" i="10"/>
  <c r="B1431" i="10"/>
  <c r="Q1430" i="10"/>
  <c r="O1430" i="10"/>
  <c r="P1430" i="10" s="1"/>
  <c r="M1430" i="10"/>
  <c r="K1430" i="10"/>
  <c r="I1430" i="10"/>
  <c r="H1430" i="10"/>
  <c r="F1430" i="10"/>
  <c r="E1430" i="10"/>
  <c r="D1430" i="10"/>
  <c r="C1430" i="10"/>
  <c r="B1430" i="10"/>
  <c r="Q1429" i="10"/>
  <c r="O1429" i="10"/>
  <c r="P1429" i="10" s="1"/>
  <c r="M1429" i="10"/>
  <c r="K1429" i="10"/>
  <c r="I1429" i="10"/>
  <c r="H1429" i="10"/>
  <c r="F1429" i="10"/>
  <c r="E1429" i="10"/>
  <c r="D1429" i="10"/>
  <c r="C1429" i="10"/>
  <c r="B1429" i="10"/>
  <c r="Q1428" i="10"/>
  <c r="O1428" i="10"/>
  <c r="P1428" i="10" s="1"/>
  <c r="M1428" i="10"/>
  <c r="K1428" i="10"/>
  <c r="I1428" i="10"/>
  <c r="H1428" i="10"/>
  <c r="F1428" i="10"/>
  <c r="E1428" i="10"/>
  <c r="D1428" i="10"/>
  <c r="C1428" i="10"/>
  <c r="B1428" i="10"/>
  <c r="Q1427" i="10"/>
  <c r="O1427" i="10"/>
  <c r="P1427" i="10" s="1"/>
  <c r="M1427" i="10"/>
  <c r="K1427" i="10"/>
  <c r="I1427" i="10"/>
  <c r="H1427" i="10"/>
  <c r="F1427" i="10"/>
  <c r="E1427" i="10"/>
  <c r="D1427" i="10"/>
  <c r="C1427" i="10"/>
  <c r="B1427" i="10"/>
  <c r="Q1426" i="10"/>
  <c r="O1426" i="10"/>
  <c r="P1426" i="10" s="1"/>
  <c r="M1426" i="10"/>
  <c r="K1426" i="10"/>
  <c r="I1426" i="10"/>
  <c r="H1426" i="10"/>
  <c r="F1426" i="10"/>
  <c r="E1426" i="10"/>
  <c r="D1426" i="10"/>
  <c r="C1426" i="10"/>
  <c r="B1426" i="10"/>
  <c r="Q1425" i="10"/>
  <c r="O1425" i="10"/>
  <c r="P1425" i="10" s="1"/>
  <c r="M1425" i="10"/>
  <c r="K1425" i="10"/>
  <c r="I1425" i="10"/>
  <c r="H1425" i="10"/>
  <c r="F1425" i="10"/>
  <c r="E1425" i="10"/>
  <c r="D1425" i="10"/>
  <c r="C1425" i="10"/>
  <c r="B1425" i="10"/>
  <c r="Q1424" i="10"/>
  <c r="O1424" i="10"/>
  <c r="P1424" i="10" s="1"/>
  <c r="M1424" i="10"/>
  <c r="K1424" i="10"/>
  <c r="I1424" i="10"/>
  <c r="H1424" i="10"/>
  <c r="F1424" i="10"/>
  <c r="E1424" i="10"/>
  <c r="D1424" i="10"/>
  <c r="C1424" i="10"/>
  <c r="B1424" i="10"/>
  <c r="Q1423" i="10"/>
  <c r="O1423" i="10"/>
  <c r="P1423" i="10" s="1"/>
  <c r="M1423" i="10"/>
  <c r="K1423" i="10"/>
  <c r="I1423" i="10"/>
  <c r="H1423" i="10"/>
  <c r="F1423" i="10"/>
  <c r="E1423" i="10"/>
  <c r="D1423" i="10"/>
  <c r="C1423" i="10"/>
  <c r="B1423" i="10"/>
  <c r="Q1422" i="10"/>
  <c r="O1422" i="10"/>
  <c r="P1422" i="10" s="1"/>
  <c r="M1422" i="10"/>
  <c r="K1422" i="10"/>
  <c r="I1422" i="10"/>
  <c r="H1422" i="10"/>
  <c r="F1422" i="10"/>
  <c r="E1422" i="10"/>
  <c r="D1422" i="10"/>
  <c r="C1422" i="10"/>
  <c r="B1422" i="10"/>
  <c r="Q1421" i="10"/>
  <c r="O1421" i="10"/>
  <c r="P1421" i="10" s="1"/>
  <c r="M1421" i="10"/>
  <c r="K1421" i="10"/>
  <c r="I1421" i="10"/>
  <c r="H1421" i="10"/>
  <c r="F1421" i="10"/>
  <c r="E1421" i="10"/>
  <c r="D1421" i="10"/>
  <c r="C1421" i="10"/>
  <c r="B1421" i="10"/>
  <c r="Q1420" i="10"/>
  <c r="O1420" i="10"/>
  <c r="P1420" i="10" s="1"/>
  <c r="M1420" i="10"/>
  <c r="K1420" i="10"/>
  <c r="I1420" i="10"/>
  <c r="H1420" i="10"/>
  <c r="F1420" i="10"/>
  <c r="E1420" i="10"/>
  <c r="D1420" i="10"/>
  <c r="C1420" i="10"/>
  <c r="B1420" i="10"/>
  <c r="Q1419" i="10"/>
  <c r="O1419" i="10"/>
  <c r="P1419" i="10" s="1"/>
  <c r="M1419" i="10"/>
  <c r="K1419" i="10"/>
  <c r="I1419" i="10"/>
  <c r="H1419" i="10"/>
  <c r="F1419" i="10"/>
  <c r="E1419" i="10"/>
  <c r="D1419" i="10"/>
  <c r="C1419" i="10"/>
  <c r="B1419" i="10"/>
  <c r="Q1418" i="10"/>
  <c r="O1418" i="10"/>
  <c r="P1418" i="10" s="1"/>
  <c r="M1418" i="10"/>
  <c r="K1418" i="10"/>
  <c r="I1418" i="10"/>
  <c r="H1418" i="10"/>
  <c r="F1418" i="10"/>
  <c r="E1418" i="10"/>
  <c r="D1418" i="10"/>
  <c r="C1418" i="10"/>
  <c r="B1418" i="10"/>
  <c r="Q1417" i="10"/>
  <c r="O1417" i="10"/>
  <c r="P1417" i="10" s="1"/>
  <c r="M1417" i="10"/>
  <c r="K1417" i="10"/>
  <c r="I1417" i="10"/>
  <c r="H1417" i="10"/>
  <c r="F1417" i="10"/>
  <c r="E1417" i="10"/>
  <c r="D1417" i="10"/>
  <c r="C1417" i="10"/>
  <c r="B1417" i="10"/>
  <c r="Q1416" i="10"/>
  <c r="O1416" i="10"/>
  <c r="P1416" i="10" s="1"/>
  <c r="M1416" i="10"/>
  <c r="K1416" i="10"/>
  <c r="I1416" i="10"/>
  <c r="H1416" i="10"/>
  <c r="F1416" i="10"/>
  <c r="E1416" i="10"/>
  <c r="D1416" i="10"/>
  <c r="C1416" i="10"/>
  <c r="B1416" i="10"/>
  <c r="Q1415" i="10"/>
  <c r="O1415" i="10"/>
  <c r="P1415" i="10" s="1"/>
  <c r="M1415" i="10"/>
  <c r="K1415" i="10"/>
  <c r="I1415" i="10"/>
  <c r="H1415" i="10"/>
  <c r="F1415" i="10"/>
  <c r="E1415" i="10"/>
  <c r="D1415" i="10"/>
  <c r="C1415" i="10"/>
  <c r="B1415" i="10"/>
  <c r="Q1414" i="10"/>
  <c r="O1414" i="10"/>
  <c r="P1414" i="10" s="1"/>
  <c r="M1414" i="10"/>
  <c r="K1414" i="10"/>
  <c r="I1414" i="10"/>
  <c r="H1414" i="10"/>
  <c r="F1414" i="10"/>
  <c r="E1414" i="10"/>
  <c r="D1414" i="10"/>
  <c r="C1414" i="10"/>
  <c r="B1414" i="10"/>
  <c r="Q1413" i="10"/>
  <c r="O1413" i="10"/>
  <c r="P1413" i="10" s="1"/>
  <c r="M1413" i="10"/>
  <c r="K1413" i="10"/>
  <c r="I1413" i="10"/>
  <c r="H1413" i="10"/>
  <c r="F1413" i="10"/>
  <c r="E1413" i="10"/>
  <c r="D1413" i="10"/>
  <c r="C1413" i="10"/>
  <c r="B1413" i="10"/>
  <c r="Q1412" i="10"/>
  <c r="O1412" i="10"/>
  <c r="P1412" i="10" s="1"/>
  <c r="M1412" i="10"/>
  <c r="K1412" i="10"/>
  <c r="I1412" i="10"/>
  <c r="H1412" i="10"/>
  <c r="F1412" i="10"/>
  <c r="E1412" i="10"/>
  <c r="D1412" i="10"/>
  <c r="C1412" i="10"/>
  <c r="B1412" i="10"/>
  <c r="Q1411" i="10"/>
  <c r="O1411" i="10"/>
  <c r="P1411" i="10" s="1"/>
  <c r="M1411" i="10"/>
  <c r="K1411" i="10"/>
  <c r="I1411" i="10"/>
  <c r="H1411" i="10"/>
  <c r="F1411" i="10"/>
  <c r="E1411" i="10"/>
  <c r="D1411" i="10"/>
  <c r="C1411" i="10"/>
  <c r="B1411" i="10"/>
  <c r="Q1410" i="10"/>
  <c r="O1410" i="10"/>
  <c r="P1410" i="10" s="1"/>
  <c r="M1410" i="10"/>
  <c r="K1410" i="10"/>
  <c r="I1410" i="10"/>
  <c r="H1410" i="10"/>
  <c r="F1410" i="10"/>
  <c r="E1410" i="10"/>
  <c r="D1410" i="10"/>
  <c r="C1410" i="10"/>
  <c r="B1410" i="10"/>
  <c r="Q1409" i="10"/>
  <c r="O1409" i="10"/>
  <c r="P1409" i="10" s="1"/>
  <c r="M1409" i="10"/>
  <c r="K1409" i="10"/>
  <c r="I1409" i="10"/>
  <c r="H1409" i="10"/>
  <c r="F1409" i="10"/>
  <c r="E1409" i="10"/>
  <c r="D1409" i="10"/>
  <c r="C1409" i="10"/>
  <c r="B1409" i="10"/>
  <c r="Q1408" i="10"/>
  <c r="O1408" i="10"/>
  <c r="P1408" i="10" s="1"/>
  <c r="M1408" i="10"/>
  <c r="K1408" i="10"/>
  <c r="I1408" i="10"/>
  <c r="H1408" i="10"/>
  <c r="F1408" i="10"/>
  <c r="E1408" i="10"/>
  <c r="D1408" i="10"/>
  <c r="C1408" i="10"/>
  <c r="B1408" i="10"/>
  <c r="Q1407" i="10"/>
  <c r="O1407" i="10"/>
  <c r="P1407" i="10" s="1"/>
  <c r="M1407" i="10"/>
  <c r="K1407" i="10"/>
  <c r="I1407" i="10"/>
  <c r="H1407" i="10"/>
  <c r="F1407" i="10"/>
  <c r="E1407" i="10"/>
  <c r="D1407" i="10"/>
  <c r="C1407" i="10"/>
  <c r="B1407" i="10"/>
  <c r="Q1406" i="10"/>
  <c r="O1406" i="10"/>
  <c r="P1406" i="10" s="1"/>
  <c r="M1406" i="10"/>
  <c r="K1406" i="10"/>
  <c r="I1406" i="10"/>
  <c r="H1406" i="10"/>
  <c r="F1406" i="10"/>
  <c r="E1406" i="10"/>
  <c r="D1406" i="10"/>
  <c r="C1406" i="10"/>
  <c r="B1406" i="10"/>
  <c r="Q1405" i="10"/>
  <c r="O1405" i="10"/>
  <c r="P1405" i="10" s="1"/>
  <c r="M1405" i="10"/>
  <c r="K1405" i="10"/>
  <c r="I1405" i="10"/>
  <c r="H1405" i="10"/>
  <c r="F1405" i="10"/>
  <c r="E1405" i="10"/>
  <c r="D1405" i="10"/>
  <c r="C1405" i="10"/>
  <c r="B1405" i="10"/>
  <c r="Q1404" i="10"/>
  <c r="O1404" i="10"/>
  <c r="P1404" i="10" s="1"/>
  <c r="M1404" i="10"/>
  <c r="K1404" i="10"/>
  <c r="I1404" i="10"/>
  <c r="H1404" i="10"/>
  <c r="F1404" i="10"/>
  <c r="E1404" i="10"/>
  <c r="D1404" i="10"/>
  <c r="C1404" i="10"/>
  <c r="B1404" i="10"/>
  <c r="Q1403" i="10"/>
  <c r="O1403" i="10"/>
  <c r="P1403" i="10" s="1"/>
  <c r="M1403" i="10"/>
  <c r="K1403" i="10"/>
  <c r="I1403" i="10"/>
  <c r="H1403" i="10"/>
  <c r="F1403" i="10"/>
  <c r="E1403" i="10"/>
  <c r="D1403" i="10"/>
  <c r="C1403" i="10"/>
  <c r="B1403" i="10"/>
  <c r="Q1402" i="10"/>
  <c r="O1402" i="10"/>
  <c r="P1402" i="10" s="1"/>
  <c r="M1402" i="10"/>
  <c r="K1402" i="10"/>
  <c r="I1402" i="10"/>
  <c r="H1402" i="10"/>
  <c r="F1402" i="10"/>
  <c r="E1402" i="10"/>
  <c r="D1402" i="10"/>
  <c r="C1402" i="10"/>
  <c r="B1402" i="10"/>
  <c r="Q1401" i="10"/>
  <c r="O1401" i="10"/>
  <c r="P1401" i="10" s="1"/>
  <c r="M1401" i="10"/>
  <c r="K1401" i="10"/>
  <c r="I1401" i="10"/>
  <c r="H1401" i="10"/>
  <c r="F1401" i="10"/>
  <c r="E1401" i="10"/>
  <c r="D1401" i="10"/>
  <c r="C1401" i="10"/>
  <c r="B1401" i="10"/>
  <c r="Q1400" i="10"/>
  <c r="O1400" i="10"/>
  <c r="P1400" i="10" s="1"/>
  <c r="M1400" i="10"/>
  <c r="K1400" i="10"/>
  <c r="I1400" i="10"/>
  <c r="H1400" i="10"/>
  <c r="F1400" i="10"/>
  <c r="E1400" i="10"/>
  <c r="D1400" i="10"/>
  <c r="C1400" i="10"/>
  <c r="B1400" i="10"/>
  <c r="Q1399" i="10"/>
  <c r="O1399" i="10"/>
  <c r="P1399" i="10" s="1"/>
  <c r="M1399" i="10"/>
  <c r="K1399" i="10"/>
  <c r="I1399" i="10"/>
  <c r="H1399" i="10"/>
  <c r="F1399" i="10"/>
  <c r="E1399" i="10"/>
  <c r="D1399" i="10"/>
  <c r="C1399" i="10"/>
  <c r="B1399" i="10"/>
  <c r="Q1398" i="10"/>
  <c r="O1398" i="10"/>
  <c r="P1398" i="10" s="1"/>
  <c r="M1398" i="10"/>
  <c r="K1398" i="10"/>
  <c r="I1398" i="10"/>
  <c r="H1398" i="10"/>
  <c r="F1398" i="10"/>
  <c r="E1398" i="10"/>
  <c r="D1398" i="10"/>
  <c r="C1398" i="10"/>
  <c r="B1398" i="10"/>
  <c r="Q1397" i="10"/>
  <c r="O1397" i="10"/>
  <c r="P1397" i="10" s="1"/>
  <c r="M1397" i="10"/>
  <c r="K1397" i="10"/>
  <c r="I1397" i="10"/>
  <c r="H1397" i="10"/>
  <c r="F1397" i="10"/>
  <c r="E1397" i="10"/>
  <c r="D1397" i="10"/>
  <c r="C1397" i="10"/>
  <c r="B1397" i="10"/>
  <c r="Q1396" i="10"/>
  <c r="O1396" i="10"/>
  <c r="P1396" i="10" s="1"/>
  <c r="M1396" i="10"/>
  <c r="K1396" i="10"/>
  <c r="I1396" i="10"/>
  <c r="H1396" i="10"/>
  <c r="F1396" i="10"/>
  <c r="E1396" i="10"/>
  <c r="D1396" i="10"/>
  <c r="C1396" i="10"/>
  <c r="B1396" i="10"/>
  <c r="Q1395" i="10"/>
  <c r="O1395" i="10"/>
  <c r="P1395" i="10" s="1"/>
  <c r="M1395" i="10"/>
  <c r="K1395" i="10"/>
  <c r="I1395" i="10"/>
  <c r="H1395" i="10"/>
  <c r="F1395" i="10"/>
  <c r="E1395" i="10"/>
  <c r="D1395" i="10"/>
  <c r="C1395" i="10"/>
  <c r="B1395" i="10"/>
  <c r="Q1394" i="10"/>
  <c r="O1394" i="10"/>
  <c r="P1394" i="10" s="1"/>
  <c r="M1394" i="10"/>
  <c r="K1394" i="10"/>
  <c r="I1394" i="10"/>
  <c r="H1394" i="10"/>
  <c r="F1394" i="10"/>
  <c r="E1394" i="10"/>
  <c r="D1394" i="10"/>
  <c r="C1394" i="10"/>
  <c r="B1394" i="10"/>
  <c r="Q1393" i="10"/>
  <c r="O1393" i="10"/>
  <c r="P1393" i="10" s="1"/>
  <c r="M1393" i="10"/>
  <c r="K1393" i="10"/>
  <c r="I1393" i="10"/>
  <c r="H1393" i="10"/>
  <c r="F1393" i="10"/>
  <c r="E1393" i="10"/>
  <c r="D1393" i="10"/>
  <c r="C1393" i="10"/>
  <c r="B1393" i="10"/>
  <c r="Q1392" i="10"/>
  <c r="O1392" i="10"/>
  <c r="P1392" i="10" s="1"/>
  <c r="M1392" i="10"/>
  <c r="K1392" i="10"/>
  <c r="I1392" i="10"/>
  <c r="H1392" i="10"/>
  <c r="F1392" i="10"/>
  <c r="E1392" i="10"/>
  <c r="D1392" i="10"/>
  <c r="C1392" i="10"/>
  <c r="B1392" i="10"/>
  <c r="Q1391" i="10"/>
  <c r="O1391" i="10"/>
  <c r="P1391" i="10" s="1"/>
  <c r="M1391" i="10"/>
  <c r="K1391" i="10"/>
  <c r="I1391" i="10"/>
  <c r="H1391" i="10"/>
  <c r="F1391" i="10"/>
  <c r="E1391" i="10"/>
  <c r="D1391" i="10"/>
  <c r="C1391" i="10"/>
  <c r="B1391" i="10"/>
  <c r="Q1390" i="10"/>
  <c r="O1390" i="10"/>
  <c r="P1390" i="10" s="1"/>
  <c r="M1390" i="10"/>
  <c r="K1390" i="10"/>
  <c r="I1390" i="10"/>
  <c r="H1390" i="10"/>
  <c r="F1390" i="10"/>
  <c r="E1390" i="10"/>
  <c r="D1390" i="10"/>
  <c r="C1390" i="10"/>
  <c r="B1390" i="10"/>
  <c r="Q1389" i="10"/>
  <c r="O1389" i="10"/>
  <c r="P1389" i="10" s="1"/>
  <c r="M1389" i="10"/>
  <c r="K1389" i="10"/>
  <c r="I1389" i="10"/>
  <c r="H1389" i="10"/>
  <c r="F1389" i="10"/>
  <c r="E1389" i="10"/>
  <c r="D1389" i="10"/>
  <c r="C1389" i="10"/>
  <c r="B1389" i="10"/>
  <c r="Q1388" i="10"/>
  <c r="O1388" i="10"/>
  <c r="P1388" i="10" s="1"/>
  <c r="M1388" i="10"/>
  <c r="K1388" i="10"/>
  <c r="I1388" i="10"/>
  <c r="H1388" i="10"/>
  <c r="F1388" i="10"/>
  <c r="E1388" i="10"/>
  <c r="D1388" i="10"/>
  <c r="C1388" i="10"/>
  <c r="B1388" i="10"/>
  <c r="Q1387" i="10"/>
  <c r="O1387" i="10"/>
  <c r="P1387" i="10" s="1"/>
  <c r="M1387" i="10"/>
  <c r="K1387" i="10"/>
  <c r="I1387" i="10"/>
  <c r="H1387" i="10"/>
  <c r="F1387" i="10"/>
  <c r="E1387" i="10"/>
  <c r="D1387" i="10"/>
  <c r="C1387" i="10"/>
  <c r="B1387" i="10"/>
  <c r="Q1386" i="10"/>
  <c r="O1386" i="10"/>
  <c r="P1386" i="10" s="1"/>
  <c r="M1386" i="10"/>
  <c r="K1386" i="10"/>
  <c r="I1386" i="10"/>
  <c r="H1386" i="10"/>
  <c r="F1386" i="10"/>
  <c r="E1386" i="10"/>
  <c r="D1386" i="10"/>
  <c r="C1386" i="10"/>
  <c r="B1386" i="10"/>
  <c r="Q1385" i="10"/>
  <c r="O1385" i="10"/>
  <c r="P1385" i="10" s="1"/>
  <c r="M1385" i="10"/>
  <c r="K1385" i="10"/>
  <c r="I1385" i="10"/>
  <c r="H1385" i="10"/>
  <c r="F1385" i="10"/>
  <c r="E1385" i="10"/>
  <c r="D1385" i="10"/>
  <c r="C1385" i="10"/>
  <c r="B1385" i="10"/>
  <c r="Q1384" i="10"/>
  <c r="O1384" i="10"/>
  <c r="P1384" i="10" s="1"/>
  <c r="M1384" i="10"/>
  <c r="K1384" i="10"/>
  <c r="I1384" i="10"/>
  <c r="H1384" i="10"/>
  <c r="F1384" i="10"/>
  <c r="E1384" i="10"/>
  <c r="D1384" i="10"/>
  <c r="C1384" i="10"/>
  <c r="B1384" i="10"/>
  <c r="Q1383" i="10"/>
  <c r="O1383" i="10"/>
  <c r="P1383" i="10" s="1"/>
  <c r="M1383" i="10"/>
  <c r="K1383" i="10"/>
  <c r="I1383" i="10"/>
  <c r="H1383" i="10"/>
  <c r="F1383" i="10"/>
  <c r="E1383" i="10"/>
  <c r="D1383" i="10"/>
  <c r="C1383" i="10"/>
  <c r="B1383" i="10"/>
  <c r="Q1382" i="10"/>
  <c r="O1382" i="10"/>
  <c r="P1382" i="10" s="1"/>
  <c r="M1382" i="10"/>
  <c r="K1382" i="10"/>
  <c r="I1382" i="10"/>
  <c r="H1382" i="10"/>
  <c r="F1382" i="10"/>
  <c r="E1382" i="10"/>
  <c r="D1382" i="10"/>
  <c r="C1382" i="10"/>
  <c r="B1382" i="10"/>
  <c r="Q1381" i="10"/>
  <c r="O1381" i="10"/>
  <c r="P1381" i="10" s="1"/>
  <c r="M1381" i="10"/>
  <c r="K1381" i="10"/>
  <c r="I1381" i="10"/>
  <c r="H1381" i="10"/>
  <c r="F1381" i="10"/>
  <c r="E1381" i="10"/>
  <c r="D1381" i="10"/>
  <c r="C1381" i="10"/>
  <c r="B1381" i="10"/>
  <c r="Q1380" i="10"/>
  <c r="O1380" i="10"/>
  <c r="P1380" i="10" s="1"/>
  <c r="M1380" i="10"/>
  <c r="K1380" i="10"/>
  <c r="I1380" i="10"/>
  <c r="H1380" i="10"/>
  <c r="F1380" i="10"/>
  <c r="E1380" i="10"/>
  <c r="D1380" i="10"/>
  <c r="C1380" i="10"/>
  <c r="B1380" i="10"/>
  <c r="Q1379" i="10"/>
  <c r="O1379" i="10"/>
  <c r="P1379" i="10" s="1"/>
  <c r="M1379" i="10"/>
  <c r="K1379" i="10"/>
  <c r="I1379" i="10"/>
  <c r="H1379" i="10"/>
  <c r="F1379" i="10"/>
  <c r="E1379" i="10"/>
  <c r="D1379" i="10"/>
  <c r="C1379" i="10"/>
  <c r="B1379" i="10"/>
  <c r="Q1378" i="10"/>
  <c r="O1378" i="10"/>
  <c r="P1378" i="10" s="1"/>
  <c r="M1378" i="10"/>
  <c r="K1378" i="10"/>
  <c r="I1378" i="10"/>
  <c r="H1378" i="10"/>
  <c r="F1378" i="10"/>
  <c r="E1378" i="10"/>
  <c r="D1378" i="10"/>
  <c r="C1378" i="10"/>
  <c r="B1378" i="10"/>
  <c r="Q1377" i="10"/>
  <c r="O1377" i="10"/>
  <c r="P1377" i="10" s="1"/>
  <c r="M1377" i="10"/>
  <c r="K1377" i="10"/>
  <c r="I1377" i="10"/>
  <c r="H1377" i="10"/>
  <c r="F1377" i="10"/>
  <c r="E1377" i="10"/>
  <c r="D1377" i="10"/>
  <c r="C1377" i="10"/>
  <c r="B1377" i="10"/>
  <c r="Q1376" i="10"/>
  <c r="O1376" i="10"/>
  <c r="P1376" i="10" s="1"/>
  <c r="M1376" i="10"/>
  <c r="K1376" i="10"/>
  <c r="I1376" i="10"/>
  <c r="H1376" i="10"/>
  <c r="F1376" i="10"/>
  <c r="E1376" i="10"/>
  <c r="D1376" i="10"/>
  <c r="C1376" i="10"/>
  <c r="B1376" i="10"/>
  <c r="Q1375" i="10"/>
  <c r="O1375" i="10"/>
  <c r="P1375" i="10" s="1"/>
  <c r="M1375" i="10"/>
  <c r="K1375" i="10"/>
  <c r="I1375" i="10"/>
  <c r="H1375" i="10"/>
  <c r="F1375" i="10"/>
  <c r="E1375" i="10"/>
  <c r="D1375" i="10"/>
  <c r="C1375" i="10"/>
  <c r="B1375" i="10"/>
  <c r="Q1374" i="10"/>
  <c r="O1374" i="10"/>
  <c r="P1374" i="10" s="1"/>
  <c r="M1374" i="10"/>
  <c r="K1374" i="10"/>
  <c r="I1374" i="10"/>
  <c r="H1374" i="10"/>
  <c r="F1374" i="10"/>
  <c r="E1374" i="10"/>
  <c r="D1374" i="10"/>
  <c r="C1374" i="10"/>
  <c r="B1374" i="10"/>
  <c r="Q1373" i="10"/>
  <c r="O1373" i="10"/>
  <c r="P1373" i="10" s="1"/>
  <c r="M1373" i="10"/>
  <c r="K1373" i="10"/>
  <c r="I1373" i="10"/>
  <c r="H1373" i="10"/>
  <c r="F1373" i="10"/>
  <c r="E1373" i="10"/>
  <c r="D1373" i="10"/>
  <c r="C1373" i="10"/>
  <c r="B1373" i="10"/>
  <c r="Q1372" i="10"/>
  <c r="O1372" i="10"/>
  <c r="P1372" i="10" s="1"/>
  <c r="M1372" i="10"/>
  <c r="K1372" i="10"/>
  <c r="I1372" i="10"/>
  <c r="H1372" i="10"/>
  <c r="F1372" i="10"/>
  <c r="E1372" i="10"/>
  <c r="D1372" i="10"/>
  <c r="C1372" i="10"/>
  <c r="B1372" i="10"/>
  <c r="Q1371" i="10"/>
  <c r="O1371" i="10"/>
  <c r="P1371" i="10" s="1"/>
  <c r="M1371" i="10"/>
  <c r="K1371" i="10"/>
  <c r="I1371" i="10"/>
  <c r="H1371" i="10"/>
  <c r="F1371" i="10"/>
  <c r="E1371" i="10"/>
  <c r="D1371" i="10"/>
  <c r="C1371" i="10"/>
  <c r="B1371" i="10"/>
  <c r="Q1370" i="10"/>
  <c r="O1370" i="10"/>
  <c r="P1370" i="10" s="1"/>
  <c r="M1370" i="10"/>
  <c r="K1370" i="10"/>
  <c r="I1370" i="10"/>
  <c r="H1370" i="10"/>
  <c r="F1370" i="10"/>
  <c r="E1370" i="10"/>
  <c r="D1370" i="10"/>
  <c r="C1370" i="10"/>
  <c r="B1370" i="10"/>
  <c r="Q1369" i="10"/>
  <c r="O1369" i="10"/>
  <c r="P1369" i="10" s="1"/>
  <c r="M1369" i="10"/>
  <c r="K1369" i="10"/>
  <c r="I1369" i="10"/>
  <c r="H1369" i="10"/>
  <c r="F1369" i="10"/>
  <c r="E1369" i="10"/>
  <c r="D1369" i="10"/>
  <c r="C1369" i="10"/>
  <c r="B1369" i="10"/>
  <c r="Q1368" i="10"/>
  <c r="O1368" i="10"/>
  <c r="P1368" i="10" s="1"/>
  <c r="M1368" i="10"/>
  <c r="K1368" i="10"/>
  <c r="I1368" i="10"/>
  <c r="H1368" i="10"/>
  <c r="F1368" i="10"/>
  <c r="E1368" i="10"/>
  <c r="D1368" i="10"/>
  <c r="C1368" i="10"/>
  <c r="B1368" i="10"/>
  <c r="Q1367" i="10"/>
  <c r="O1367" i="10"/>
  <c r="P1367" i="10" s="1"/>
  <c r="M1367" i="10"/>
  <c r="K1367" i="10"/>
  <c r="I1367" i="10"/>
  <c r="H1367" i="10"/>
  <c r="F1367" i="10"/>
  <c r="E1367" i="10"/>
  <c r="D1367" i="10"/>
  <c r="C1367" i="10"/>
  <c r="B1367" i="10"/>
  <c r="Q1366" i="10"/>
  <c r="O1366" i="10"/>
  <c r="P1366" i="10" s="1"/>
  <c r="M1366" i="10"/>
  <c r="K1366" i="10"/>
  <c r="I1366" i="10"/>
  <c r="H1366" i="10"/>
  <c r="F1366" i="10"/>
  <c r="E1366" i="10"/>
  <c r="D1366" i="10"/>
  <c r="C1366" i="10"/>
  <c r="B1366" i="10"/>
  <c r="Q1365" i="10"/>
  <c r="O1365" i="10"/>
  <c r="P1365" i="10" s="1"/>
  <c r="M1365" i="10"/>
  <c r="K1365" i="10"/>
  <c r="I1365" i="10"/>
  <c r="H1365" i="10"/>
  <c r="F1365" i="10"/>
  <c r="E1365" i="10"/>
  <c r="D1365" i="10"/>
  <c r="C1365" i="10"/>
  <c r="B1365" i="10"/>
  <c r="Q1364" i="10"/>
  <c r="O1364" i="10"/>
  <c r="P1364" i="10" s="1"/>
  <c r="M1364" i="10"/>
  <c r="K1364" i="10"/>
  <c r="I1364" i="10"/>
  <c r="H1364" i="10"/>
  <c r="F1364" i="10"/>
  <c r="E1364" i="10"/>
  <c r="D1364" i="10"/>
  <c r="C1364" i="10"/>
  <c r="B1364" i="10"/>
  <c r="Q1363" i="10"/>
  <c r="O1363" i="10"/>
  <c r="P1363" i="10" s="1"/>
  <c r="M1363" i="10"/>
  <c r="K1363" i="10"/>
  <c r="I1363" i="10"/>
  <c r="H1363" i="10"/>
  <c r="F1363" i="10"/>
  <c r="E1363" i="10"/>
  <c r="D1363" i="10"/>
  <c r="C1363" i="10"/>
  <c r="B1363" i="10"/>
  <c r="Q1362" i="10"/>
  <c r="O1362" i="10"/>
  <c r="P1362" i="10" s="1"/>
  <c r="M1362" i="10"/>
  <c r="K1362" i="10"/>
  <c r="I1362" i="10"/>
  <c r="H1362" i="10"/>
  <c r="F1362" i="10"/>
  <c r="E1362" i="10"/>
  <c r="D1362" i="10"/>
  <c r="C1362" i="10"/>
  <c r="B1362" i="10"/>
  <c r="Q1361" i="10"/>
  <c r="O1361" i="10"/>
  <c r="P1361" i="10" s="1"/>
  <c r="M1361" i="10"/>
  <c r="K1361" i="10"/>
  <c r="I1361" i="10"/>
  <c r="H1361" i="10"/>
  <c r="F1361" i="10"/>
  <c r="E1361" i="10"/>
  <c r="D1361" i="10"/>
  <c r="C1361" i="10"/>
  <c r="B1361" i="10"/>
  <c r="Q1360" i="10"/>
  <c r="O1360" i="10"/>
  <c r="P1360" i="10" s="1"/>
  <c r="M1360" i="10"/>
  <c r="K1360" i="10"/>
  <c r="I1360" i="10"/>
  <c r="H1360" i="10"/>
  <c r="F1360" i="10"/>
  <c r="E1360" i="10"/>
  <c r="D1360" i="10"/>
  <c r="C1360" i="10"/>
  <c r="B1360" i="10"/>
  <c r="Q1359" i="10"/>
  <c r="O1359" i="10"/>
  <c r="P1359" i="10" s="1"/>
  <c r="M1359" i="10"/>
  <c r="K1359" i="10"/>
  <c r="I1359" i="10"/>
  <c r="H1359" i="10"/>
  <c r="F1359" i="10"/>
  <c r="E1359" i="10"/>
  <c r="D1359" i="10"/>
  <c r="C1359" i="10"/>
  <c r="B1359" i="10"/>
  <c r="Q1358" i="10"/>
  <c r="O1358" i="10"/>
  <c r="P1358" i="10" s="1"/>
  <c r="M1358" i="10"/>
  <c r="K1358" i="10"/>
  <c r="I1358" i="10"/>
  <c r="H1358" i="10"/>
  <c r="F1358" i="10"/>
  <c r="E1358" i="10"/>
  <c r="D1358" i="10"/>
  <c r="C1358" i="10"/>
  <c r="B1358" i="10"/>
  <c r="Q1357" i="10"/>
  <c r="O1357" i="10"/>
  <c r="P1357" i="10" s="1"/>
  <c r="M1357" i="10"/>
  <c r="K1357" i="10"/>
  <c r="I1357" i="10"/>
  <c r="H1357" i="10"/>
  <c r="F1357" i="10"/>
  <c r="E1357" i="10"/>
  <c r="D1357" i="10"/>
  <c r="C1357" i="10"/>
  <c r="B1357" i="10"/>
  <c r="Q1356" i="10"/>
  <c r="O1356" i="10"/>
  <c r="P1356" i="10" s="1"/>
  <c r="M1356" i="10"/>
  <c r="K1356" i="10"/>
  <c r="I1356" i="10"/>
  <c r="H1356" i="10"/>
  <c r="F1356" i="10"/>
  <c r="E1356" i="10"/>
  <c r="D1356" i="10"/>
  <c r="C1356" i="10"/>
  <c r="B1356" i="10"/>
  <c r="Q1355" i="10"/>
  <c r="O1355" i="10"/>
  <c r="P1355" i="10" s="1"/>
  <c r="M1355" i="10"/>
  <c r="K1355" i="10"/>
  <c r="I1355" i="10"/>
  <c r="H1355" i="10"/>
  <c r="F1355" i="10"/>
  <c r="E1355" i="10"/>
  <c r="D1355" i="10"/>
  <c r="C1355" i="10"/>
  <c r="B1355" i="10"/>
  <c r="Q1354" i="10"/>
  <c r="O1354" i="10"/>
  <c r="P1354" i="10" s="1"/>
  <c r="M1354" i="10"/>
  <c r="K1354" i="10"/>
  <c r="I1354" i="10"/>
  <c r="H1354" i="10"/>
  <c r="F1354" i="10"/>
  <c r="E1354" i="10"/>
  <c r="D1354" i="10"/>
  <c r="C1354" i="10"/>
  <c r="B1354" i="10"/>
  <c r="Q1353" i="10"/>
  <c r="O1353" i="10"/>
  <c r="P1353" i="10" s="1"/>
  <c r="M1353" i="10"/>
  <c r="K1353" i="10"/>
  <c r="I1353" i="10"/>
  <c r="H1353" i="10"/>
  <c r="F1353" i="10"/>
  <c r="E1353" i="10"/>
  <c r="D1353" i="10"/>
  <c r="C1353" i="10"/>
  <c r="B1353" i="10"/>
  <c r="Q1352" i="10"/>
  <c r="O1352" i="10"/>
  <c r="P1352" i="10" s="1"/>
  <c r="M1352" i="10"/>
  <c r="K1352" i="10"/>
  <c r="I1352" i="10"/>
  <c r="H1352" i="10"/>
  <c r="F1352" i="10"/>
  <c r="E1352" i="10"/>
  <c r="D1352" i="10"/>
  <c r="C1352" i="10"/>
  <c r="B1352" i="10"/>
  <c r="Q1351" i="10"/>
  <c r="O1351" i="10"/>
  <c r="P1351" i="10" s="1"/>
  <c r="M1351" i="10"/>
  <c r="K1351" i="10"/>
  <c r="I1351" i="10"/>
  <c r="H1351" i="10"/>
  <c r="F1351" i="10"/>
  <c r="E1351" i="10"/>
  <c r="D1351" i="10"/>
  <c r="C1351" i="10"/>
  <c r="B1351" i="10"/>
  <c r="Q1350" i="10"/>
  <c r="O1350" i="10"/>
  <c r="P1350" i="10" s="1"/>
  <c r="M1350" i="10"/>
  <c r="K1350" i="10"/>
  <c r="I1350" i="10"/>
  <c r="H1350" i="10"/>
  <c r="F1350" i="10"/>
  <c r="E1350" i="10"/>
  <c r="D1350" i="10"/>
  <c r="C1350" i="10"/>
  <c r="B1350" i="10"/>
  <c r="Q1349" i="10"/>
  <c r="O1349" i="10"/>
  <c r="P1349" i="10" s="1"/>
  <c r="M1349" i="10"/>
  <c r="K1349" i="10"/>
  <c r="I1349" i="10"/>
  <c r="H1349" i="10"/>
  <c r="F1349" i="10"/>
  <c r="E1349" i="10"/>
  <c r="D1349" i="10"/>
  <c r="C1349" i="10"/>
  <c r="B1349" i="10"/>
  <c r="Q1348" i="10"/>
  <c r="O1348" i="10"/>
  <c r="P1348" i="10" s="1"/>
  <c r="M1348" i="10"/>
  <c r="K1348" i="10"/>
  <c r="I1348" i="10"/>
  <c r="H1348" i="10"/>
  <c r="F1348" i="10"/>
  <c r="E1348" i="10"/>
  <c r="D1348" i="10"/>
  <c r="C1348" i="10"/>
  <c r="B1348" i="10"/>
  <c r="Q1347" i="10"/>
  <c r="O1347" i="10"/>
  <c r="P1347" i="10" s="1"/>
  <c r="M1347" i="10"/>
  <c r="K1347" i="10"/>
  <c r="I1347" i="10"/>
  <c r="H1347" i="10"/>
  <c r="F1347" i="10"/>
  <c r="E1347" i="10"/>
  <c r="D1347" i="10"/>
  <c r="C1347" i="10"/>
  <c r="B1347" i="10"/>
  <c r="Q1346" i="10"/>
  <c r="O1346" i="10"/>
  <c r="P1346" i="10" s="1"/>
  <c r="M1346" i="10"/>
  <c r="K1346" i="10"/>
  <c r="I1346" i="10"/>
  <c r="H1346" i="10"/>
  <c r="F1346" i="10"/>
  <c r="E1346" i="10"/>
  <c r="D1346" i="10"/>
  <c r="C1346" i="10"/>
  <c r="B1346" i="10"/>
  <c r="Q1345" i="10"/>
  <c r="O1345" i="10"/>
  <c r="P1345" i="10" s="1"/>
  <c r="M1345" i="10"/>
  <c r="K1345" i="10"/>
  <c r="I1345" i="10"/>
  <c r="H1345" i="10"/>
  <c r="F1345" i="10"/>
  <c r="E1345" i="10"/>
  <c r="D1345" i="10"/>
  <c r="C1345" i="10"/>
  <c r="B1345" i="10"/>
  <c r="Q1344" i="10"/>
  <c r="O1344" i="10"/>
  <c r="P1344" i="10" s="1"/>
  <c r="M1344" i="10"/>
  <c r="K1344" i="10"/>
  <c r="I1344" i="10"/>
  <c r="H1344" i="10"/>
  <c r="F1344" i="10"/>
  <c r="E1344" i="10"/>
  <c r="D1344" i="10"/>
  <c r="C1344" i="10"/>
  <c r="B1344" i="10"/>
  <c r="Q1343" i="10"/>
  <c r="O1343" i="10"/>
  <c r="P1343" i="10" s="1"/>
  <c r="M1343" i="10"/>
  <c r="K1343" i="10"/>
  <c r="I1343" i="10"/>
  <c r="H1343" i="10"/>
  <c r="F1343" i="10"/>
  <c r="E1343" i="10"/>
  <c r="D1343" i="10"/>
  <c r="C1343" i="10"/>
  <c r="B1343" i="10"/>
  <c r="Q1342" i="10"/>
  <c r="O1342" i="10"/>
  <c r="P1342" i="10" s="1"/>
  <c r="M1342" i="10"/>
  <c r="K1342" i="10"/>
  <c r="I1342" i="10"/>
  <c r="H1342" i="10"/>
  <c r="F1342" i="10"/>
  <c r="E1342" i="10"/>
  <c r="D1342" i="10"/>
  <c r="C1342" i="10"/>
  <c r="B1342" i="10"/>
  <c r="Q1341" i="10"/>
  <c r="O1341" i="10"/>
  <c r="P1341" i="10" s="1"/>
  <c r="M1341" i="10"/>
  <c r="K1341" i="10"/>
  <c r="I1341" i="10"/>
  <c r="H1341" i="10"/>
  <c r="F1341" i="10"/>
  <c r="E1341" i="10"/>
  <c r="D1341" i="10"/>
  <c r="C1341" i="10"/>
  <c r="B1341" i="10"/>
  <c r="Q1340" i="10"/>
  <c r="O1340" i="10"/>
  <c r="P1340" i="10" s="1"/>
  <c r="M1340" i="10"/>
  <c r="K1340" i="10"/>
  <c r="I1340" i="10"/>
  <c r="H1340" i="10"/>
  <c r="F1340" i="10"/>
  <c r="E1340" i="10"/>
  <c r="D1340" i="10"/>
  <c r="C1340" i="10"/>
  <c r="B1340" i="10"/>
  <c r="Q1339" i="10"/>
  <c r="O1339" i="10"/>
  <c r="P1339" i="10" s="1"/>
  <c r="M1339" i="10"/>
  <c r="K1339" i="10"/>
  <c r="I1339" i="10"/>
  <c r="H1339" i="10"/>
  <c r="F1339" i="10"/>
  <c r="E1339" i="10"/>
  <c r="D1339" i="10"/>
  <c r="C1339" i="10"/>
  <c r="B1339" i="10"/>
  <c r="Q1338" i="10"/>
  <c r="O1338" i="10"/>
  <c r="P1338" i="10" s="1"/>
  <c r="M1338" i="10"/>
  <c r="K1338" i="10"/>
  <c r="I1338" i="10"/>
  <c r="H1338" i="10"/>
  <c r="F1338" i="10"/>
  <c r="E1338" i="10"/>
  <c r="D1338" i="10"/>
  <c r="C1338" i="10"/>
  <c r="B1338" i="10"/>
  <c r="Q1337" i="10"/>
  <c r="O1337" i="10"/>
  <c r="P1337" i="10" s="1"/>
  <c r="M1337" i="10"/>
  <c r="K1337" i="10"/>
  <c r="I1337" i="10"/>
  <c r="H1337" i="10"/>
  <c r="F1337" i="10"/>
  <c r="E1337" i="10"/>
  <c r="D1337" i="10"/>
  <c r="C1337" i="10"/>
  <c r="B1337" i="10"/>
  <c r="Q1336" i="10"/>
  <c r="O1336" i="10"/>
  <c r="P1336" i="10" s="1"/>
  <c r="M1336" i="10"/>
  <c r="K1336" i="10"/>
  <c r="I1336" i="10"/>
  <c r="H1336" i="10"/>
  <c r="F1336" i="10"/>
  <c r="E1336" i="10"/>
  <c r="D1336" i="10"/>
  <c r="C1336" i="10"/>
  <c r="B1336" i="10"/>
  <c r="Q1335" i="10"/>
  <c r="O1335" i="10"/>
  <c r="P1335" i="10" s="1"/>
  <c r="M1335" i="10"/>
  <c r="K1335" i="10"/>
  <c r="I1335" i="10"/>
  <c r="H1335" i="10"/>
  <c r="F1335" i="10"/>
  <c r="E1335" i="10"/>
  <c r="D1335" i="10"/>
  <c r="C1335" i="10"/>
  <c r="B1335" i="10"/>
  <c r="Q1334" i="10"/>
  <c r="O1334" i="10"/>
  <c r="P1334" i="10" s="1"/>
  <c r="M1334" i="10"/>
  <c r="K1334" i="10"/>
  <c r="I1334" i="10"/>
  <c r="H1334" i="10"/>
  <c r="F1334" i="10"/>
  <c r="E1334" i="10"/>
  <c r="D1334" i="10"/>
  <c r="C1334" i="10"/>
  <c r="B1334" i="10"/>
  <c r="Q1333" i="10"/>
  <c r="O1333" i="10"/>
  <c r="P1333" i="10" s="1"/>
  <c r="M1333" i="10"/>
  <c r="K1333" i="10"/>
  <c r="I1333" i="10"/>
  <c r="H1333" i="10"/>
  <c r="F1333" i="10"/>
  <c r="E1333" i="10"/>
  <c r="D1333" i="10"/>
  <c r="C1333" i="10"/>
  <c r="B1333" i="10"/>
  <c r="Q1332" i="10"/>
  <c r="O1332" i="10"/>
  <c r="P1332" i="10" s="1"/>
  <c r="M1332" i="10"/>
  <c r="K1332" i="10"/>
  <c r="I1332" i="10"/>
  <c r="H1332" i="10"/>
  <c r="F1332" i="10"/>
  <c r="E1332" i="10"/>
  <c r="D1332" i="10"/>
  <c r="C1332" i="10"/>
  <c r="B1332" i="10"/>
  <c r="Q1331" i="10"/>
  <c r="O1331" i="10"/>
  <c r="P1331" i="10" s="1"/>
  <c r="M1331" i="10"/>
  <c r="K1331" i="10"/>
  <c r="I1331" i="10"/>
  <c r="H1331" i="10"/>
  <c r="F1331" i="10"/>
  <c r="E1331" i="10"/>
  <c r="D1331" i="10"/>
  <c r="C1331" i="10"/>
  <c r="B1331" i="10"/>
  <c r="Q1330" i="10"/>
  <c r="O1330" i="10"/>
  <c r="P1330" i="10" s="1"/>
  <c r="M1330" i="10"/>
  <c r="K1330" i="10"/>
  <c r="I1330" i="10"/>
  <c r="H1330" i="10"/>
  <c r="F1330" i="10"/>
  <c r="E1330" i="10"/>
  <c r="D1330" i="10"/>
  <c r="C1330" i="10"/>
  <c r="B1330" i="10"/>
  <c r="Q1329" i="10"/>
  <c r="O1329" i="10"/>
  <c r="P1329" i="10" s="1"/>
  <c r="M1329" i="10"/>
  <c r="K1329" i="10"/>
  <c r="I1329" i="10"/>
  <c r="H1329" i="10"/>
  <c r="F1329" i="10"/>
  <c r="E1329" i="10"/>
  <c r="D1329" i="10"/>
  <c r="C1329" i="10"/>
  <c r="B1329" i="10"/>
  <c r="Q1328" i="10"/>
  <c r="O1328" i="10"/>
  <c r="P1328" i="10" s="1"/>
  <c r="M1328" i="10"/>
  <c r="K1328" i="10"/>
  <c r="I1328" i="10"/>
  <c r="H1328" i="10"/>
  <c r="F1328" i="10"/>
  <c r="E1328" i="10"/>
  <c r="D1328" i="10"/>
  <c r="C1328" i="10"/>
  <c r="B1328" i="10"/>
  <c r="Q1327" i="10"/>
  <c r="O1327" i="10"/>
  <c r="P1327" i="10" s="1"/>
  <c r="M1327" i="10"/>
  <c r="K1327" i="10"/>
  <c r="I1327" i="10"/>
  <c r="H1327" i="10"/>
  <c r="F1327" i="10"/>
  <c r="E1327" i="10"/>
  <c r="D1327" i="10"/>
  <c r="C1327" i="10"/>
  <c r="B1327" i="10"/>
  <c r="Q1326" i="10"/>
  <c r="O1326" i="10"/>
  <c r="P1326" i="10" s="1"/>
  <c r="M1326" i="10"/>
  <c r="K1326" i="10"/>
  <c r="I1326" i="10"/>
  <c r="H1326" i="10"/>
  <c r="F1326" i="10"/>
  <c r="E1326" i="10"/>
  <c r="D1326" i="10"/>
  <c r="C1326" i="10"/>
  <c r="B1326" i="10"/>
  <c r="Q1325" i="10"/>
  <c r="O1325" i="10"/>
  <c r="P1325" i="10" s="1"/>
  <c r="M1325" i="10"/>
  <c r="K1325" i="10"/>
  <c r="I1325" i="10"/>
  <c r="H1325" i="10"/>
  <c r="F1325" i="10"/>
  <c r="E1325" i="10"/>
  <c r="D1325" i="10"/>
  <c r="C1325" i="10"/>
  <c r="B1325" i="10"/>
  <c r="Q1324" i="10"/>
  <c r="O1324" i="10"/>
  <c r="P1324" i="10" s="1"/>
  <c r="M1324" i="10"/>
  <c r="K1324" i="10"/>
  <c r="I1324" i="10"/>
  <c r="H1324" i="10"/>
  <c r="F1324" i="10"/>
  <c r="E1324" i="10"/>
  <c r="D1324" i="10"/>
  <c r="C1324" i="10"/>
  <c r="B1324" i="10"/>
  <c r="Q1323" i="10"/>
  <c r="O1323" i="10"/>
  <c r="P1323" i="10" s="1"/>
  <c r="M1323" i="10"/>
  <c r="K1323" i="10"/>
  <c r="I1323" i="10"/>
  <c r="H1323" i="10"/>
  <c r="F1323" i="10"/>
  <c r="E1323" i="10"/>
  <c r="D1323" i="10"/>
  <c r="C1323" i="10"/>
  <c r="B1323" i="10"/>
  <c r="Q1322" i="10"/>
  <c r="O1322" i="10"/>
  <c r="P1322" i="10" s="1"/>
  <c r="M1322" i="10"/>
  <c r="K1322" i="10"/>
  <c r="I1322" i="10"/>
  <c r="H1322" i="10"/>
  <c r="F1322" i="10"/>
  <c r="E1322" i="10"/>
  <c r="D1322" i="10"/>
  <c r="C1322" i="10"/>
  <c r="B1322" i="10"/>
  <c r="Q1321" i="10"/>
  <c r="O1321" i="10"/>
  <c r="P1321" i="10" s="1"/>
  <c r="M1321" i="10"/>
  <c r="K1321" i="10"/>
  <c r="I1321" i="10"/>
  <c r="H1321" i="10"/>
  <c r="F1321" i="10"/>
  <c r="E1321" i="10"/>
  <c r="D1321" i="10"/>
  <c r="C1321" i="10"/>
  <c r="B1321" i="10"/>
  <c r="Q1320" i="10"/>
  <c r="O1320" i="10"/>
  <c r="P1320" i="10" s="1"/>
  <c r="M1320" i="10"/>
  <c r="K1320" i="10"/>
  <c r="I1320" i="10"/>
  <c r="H1320" i="10"/>
  <c r="F1320" i="10"/>
  <c r="E1320" i="10"/>
  <c r="D1320" i="10"/>
  <c r="C1320" i="10"/>
  <c r="B1320" i="10"/>
  <c r="Q1319" i="10"/>
  <c r="O1319" i="10"/>
  <c r="P1319" i="10" s="1"/>
  <c r="M1319" i="10"/>
  <c r="K1319" i="10"/>
  <c r="I1319" i="10"/>
  <c r="H1319" i="10"/>
  <c r="F1319" i="10"/>
  <c r="E1319" i="10"/>
  <c r="D1319" i="10"/>
  <c r="C1319" i="10"/>
  <c r="B1319" i="10"/>
  <c r="Q1318" i="10"/>
  <c r="O1318" i="10"/>
  <c r="P1318" i="10" s="1"/>
  <c r="M1318" i="10"/>
  <c r="K1318" i="10"/>
  <c r="I1318" i="10"/>
  <c r="H1318" i="10"/>
  <c r="F1318" i="10"/>
  <c r="E1318" i="10"/>
  <c r="D1318" i="10"/>
  <c r="C1318" i="10"/>
  <c r="B1318" i="10"/>
  <c r="Q1317" i="10"/>
  <c r="O1317" i="10"/>
  <c r="P1317" i="10" s="1"/>
  <c r="M1317" i="10"/>
  <c r="K1317" i="10"/>
  <c r="I1317" i="10"/>
  <c r="H1317" i="10"/>
  <c r="F1317" i="10"/>
  <c r="E1317" i="10"/>
  <c r="D1317" i="10"/>
  <c r="C1317" i="10"/>
  <c r="B1317" i="10"/>
  <c r="Q1316" i="10"/>
  <c r="O1316" i="10"/>
  <c r="P1316" i="10" s="1"/>
  <c r="M1316" i="10"/>
  <c r="K1316" i="10"/>
  <c r="I1316" i="10"/>
  <c r="H1316" i="10"/>
  <c r="F1316" i="10"/>
  <c r="E1316" i="10"/>
  <c r="D1316" i="10"/>
  <c r="C1316" i="10"/>
  <c r="B1316" i="10"/>
  <c r="Q1315" i="10"/>
  <c r="O1315" i="10"/>
  <c r="P1315" i="10" s="1"/>
  <c r="M1315" i="10"/>
  <c r="K1315" i="10"/>
  <c r="I1315" i="10"/>
  <c r="H1315" i="10"/>
  <c r="F1315" i="10"/>
  <c r="E1315" i="10"/>
  <c r="D1315" i="10"/>
  <c r="C1315" i="10"/>
  <c r="B1315" i="10"/>
  <c r="Q1314" i="10"/>
  <c r="O1314" i="10"/>
  <c r="P1314" i="10" s="1"/>
  <c r="M1314" i="10"/>
  <c r="K1314" i="10"/>
  <c r="I1314" i="10"/>
  <c r="H1314" i="10"/>
  <c r="F1314" i="10"/>
  <c r="E1314" i="10"/>
  <c r="D1314" i="10"/>
  <c r="C1314" i="10"/>
  <c r="B1314" i="10"/>
  <c r="Q1313" i="10"/>
  <c r="O1313" i="10"/>
  <c r="P1313" i="10" s="1"/>
  <c r="M1313" i="10"/>
  <c r="K1313" i="10"/>
  <c r="I1313" i="10"/>
  <c r="H1313" i="10"/>
  <c r="F1313" i="10"/>
  <c r="E1313" i="10"/>
  <c r="D1313" i="10"/>
  <c r="C1313" i="10"/>
  <c r="B1313" i="10"/>
  <c r="Q1312" i="10"/>
  <c r="O1312" i="10"/>
  <c r="P1312" i="10" s="1"/>
  <c r="M1312" i="10"/>
  <c r="K1312" i="10"/>
  <c r="I1312" i="10"/>
  <c r="H1312" i="10"/>
  <c r="F1312" i="10"/>
  <c r="E1312" i="10"/>
  <c r="D1312" i="10"/>
  <c r="C1312" i="10"/>
  <c r="B1312" i="10"/>
  <c r="Q1311" i="10"/>
  <c r="O1311" i="10"/>
  <c r="P1311" i="10" s="1"/>
  <c r="M1311" i="10"/>
  <c r="K1311" i="10"/>
  <c r="I1311" i="10"/>
  <c r="H1311" i="10"/>
  <c r="F1311" i="10"/>
  <c r="E1311" i="10"/>
  <c r="D1311" i="10"/>
  <c r="C1311" i="10"/>
  <c r="B1311" i="10"/>
  <c r="Q1310" i="10"/>
  <c r="O1310" i="10"/>
  <c r="P1310" i="10" s="1"/>
  <c r="M1310" i="10"/>
  <c r="K1310" i="10"/>
  <c r="I1310" i="10"/>
  <c r="H1310" i="10"/>
  <c r="F1310" i="10"/>
  <c r="E1310" i="10"/>
  <c r="D1310" i="10"/>
  <c r="C1310" i="10"/>
  <c r="B1310" i="10"/>
  <c r="Q1309" i="10"/>
  <c r="O1309" i="10"/>
  <c r="P1309" i="10" s="1"/>
  <c r="M1309" i="10"/>
  <c r="K1309" i="10"/>
  <c r="I1309" i="10"/>
  <c r="H1309" i="10"/>
  <c r="F1309" i="10"/>
  <c r="E1309" i="10"/>
  <c r="D1309" i="10"/>
  <c r="C1309" i="10"/>
  <c r="B1309" i="10"/>
  <c r="Q1308" i="10"/>
  <c r="O1308" i="10"/>
  <c r="P1308" i="10" s="1"/>
  <c r="M1308" i="10"/>
  <c r="K1308" i="10"/>
  <c r="I1308" i="10"/>
  <c r="H1308" i="10"/>
  <c r="F1308" i="10"/>
  <c r="E1308" i="10"/>
  <c r="D1308" i="10"/>
  <c r="C1308" i="10"/>
  <c r="B1308" i="10"/>
  <c r="Q1307" i="10"/>
  <c r="O1307" i="10"/>
  <c r="P1307" i="10" s="1"/>
  <c r="M1307" i="10"/>
  <c r="K1307" i="10"/>
  <c r="I1307" i="10"/>
  <c r="H1307" i="10"/>
  <c r="F1307" i="10"/>
  <c r="E1307" i="10"/>
  <c r="D1307" i="10"/>
  <c r="C1307" i="10"/>
  <c r="B1307" i="10"/>
  <c r="Q1306" i="10"/>
  <c r="O1306" i="10"/>
  <c r="P1306" i="10" s="1"/>
  <c r="M1306" i="10"/>
  <c r="K1306" i="10"/>
  <c r="I1306" i="10"/>
  <c r="H1306" i="10"/>
  <c r="F1306" i="10"/>
  <c r="E1306" i="10"/>
  <c r="D1306" i="10"/>
  <c r="C1306" i="10"/>
  <c r="B1306" i="10"/>
  <c r="Q1305" i="10"/>
  <c r="O1305" i="10"/>
  <c r="P1305" i="10" s="1"/>
  <c r="M1305" i="10"/>
  <c r="K1305" i="10"/>
  <c r="I1305" i="10"/>
  <c r="H1305" i="10"/>
  <c r="F1305" i="10"/>
  <c r="E1305" i="10"/>
  <c r="D1305" i="10"/>
  <c r="C1305" i="10"/>
  <c r="B1305" i="10"/>
  <c r="Q1304" i="10"/>
  <c r="O1304" i="10"/>
  <c r="P1304" i="10" s="1"/>
  <c r="M1304" i="10"/>
  <c r="K1304" i="10"/>
  <c r="I1304" i="10"/>
  <c r="H1304" i="10"/>
  <c r="F1304" i="10"/>
  <c r="E1304" i="10"/>
  <c r="D1304" i="10"/>
  <c r="C1304" i="10"/>
  <c r="B1304" i="10"/>
  <c r="Q1303" i="10"/>
  <c r="O1303" i="10"/>
  <c r="P1303" i="10" s="1"/>
  <c r="M1303" i="10"/>
  <c r="K1303" i="10"/>
  <c r="I1303" i="10"/>
  <c r="H1303" i="10"/>
  <c r="F1303" i="10"/>
  <c r="E1303" i="10"/>
  <c r="D1303" i="10"/>
  <c r="C1303" i="10"/>
  <c r="B1303" i="10"/>
  <c r="Q1302" i="10"/>
  <c r="O1302" i="10"/>
  <c r="P1302" i="10" s="1"/>
  <c r="M1302" i="10"/>
  <c r="K1302" i="10"/>
  <c r="I1302" i="10"/>
  <c r="H1302" i="10"/>
  <c r="F1302" i="10"/>
  <c r="E1302" i="10"/>
  <c r="D1302" i="10"/>
  <c r="C1302" i="10"/>
  <c r="B1302" i="10"/>
  <c r="Q1301" i="10"/>
  <c r="O1301" i="10"/>
  <c r="P1301" i="10" s="1"/>
  <c r="M1301" i="10"/>
  <c r="K1301" i="10"/>
  <c r="I1301" i="10"/>
  <c r="H1301" i="10"/>
  <c r="F1301" i="10"/>
  <c r="E1301" i="10"/>
  <c r="D1301" i="10"/>
  <c r="C1301" i="10"/>
  <c r="B1301" i="10"/>
  <c r="Q1300" i="10"/>
  <c r="O1300" i="10"/>
  <c r="P1300" i="10" s="1"/>
  <c r="M1300" i="10"/>
  <c r="K1300" i="10"/>
  <c r="I1300" i="10"/>
  <c r="H1300" i="10"/>
  <c r="F1300" i="10"/>
  <c r="E1300" i="10"/>
  <c r="D1300" i="10"/>
  <c r="C1300" i="10"/>
  <c r="B1300" i="10"/>
  <c r="Q1299" i="10"/>
  <c r="O1299" i="10"/>
  <c r="P1299" i="10" s="1"/>
  <c r="M1299" i="10"/>
  <c r="K1299" i="10"/>
  <c r="I1299" i="10"/>
  <c r="H1299" i="10"/>
  <c r="F1299" i="10"/>
  <c r="E1299" i="10"/>
  <c r="D1299" i="10"/>
  <c r="C1299" i="10"/>
  <c r="B1299" i="10"/>
  <c r="Q1298" i="10"/>
  <c r="O1298" i="10"/>
  <c r="P1298" i="10" s="1"/>
  <c r="M1298" i="10"/>
  <c r="K1298" i="10"/>
  <c r="I1298" i="10"/>
  <c r="H1298" i="10"/>
  <c r="F1298" i="10"/>
  <c r="E1298" i="10"/>
  <c r="D1298" i="10"/>
  <c r="C1298" i="10"/>
  <c r="B1298" i="10"/>
  <c r="Q1297" i="10"/>
  <c r="O1297" i="10"/>
  <c r="P1297" i="10" s="1"/>
  <c r="M1297" i="10"/>
  <c r="K1297" i="10"/>
  <c r="I1297" i="10"/>
  <c r="H1297" i="10"/>
  <c r="F1297" i="10"/>
  <c r="E1297" i="10"/>
  <c r="D1297" i="10"/>
  <c r="C1297" i="10"/>
  <c r="B1297" i="10"/>
  <c r="Q1296" i="10"/>
  <c r="O1296" i="10"/>
  <c r="P1296" i="10" s="1"/>
  <c r="M1296" i="10"/>
  <c r="K1296" i="10"/>
  <c r="I1296" i="10"/>
  <c r="H1296" i="10"/>
  <c r="F1296" i="10"/>
  <c r="E1296" i="10"/>
  <c r="D1296" i="10"/>
  <c r="C1296" i="10"/>
  <c r="B1296" i="10"/>
  <c r="Q1295" i="10"/>
  <c r="O1295" i="10"/>
  <c r="P1295" i="10" s="1"/>
  <c r="M1295" i="10"/>
  <c r="K1295" i="10"/>
  <c r="I1295" i="10"/>
  <c r="H1295" i="10"/>
  <c r="F1295" i="10"/>
  <c r="E1295" i="10"/>
  <c r="D1295" i="10"/>
  <c r="C1295" i="10"/>
  <c r="B1295" i="10"/>
  <c r="Q1294" i="10"/>
  <c r="O1294" i="10"/>
  <c r="P1294" i="10" s="1"/>
  <c r="M1294" i="10"/>
  <c r="K1294" i="10"/>
  <c r="I1294" i="10"/>
  <c r="H1294" i="10"/>
  <c r="F1294" i="10"/>
  <c r="E1294" i="10"/>
  <c r="D1294" i="10"/>
  <c r="C1294" i="10"/>
  <c r="B1294" i="10"/>
  <c r="Q1293" i="10"/>
  <c r="O1293" i="10"/>
  <c r="P1293" i="10" s="1"/>
  <c r="M1293" i="10"/>
  <c r="K1293" i="10"/>
  <c r="I1293" i="10"/>
  <c r="H1293" i="10"/>
  <c r="F1293" i="10"/>
  <c r="E1293" i="10"/>
  <c r="D1293" i="10"/>
  <c r="C1293" i="10"/>
  <c r="B1293" i="10"/>
  <c r="Q1292" i="10"/>
  <c r="O1292" i="10"/>
  <c r="P1292" i="10" s="1"/>
  <c r="M1292" i="10"/>
  <c r="K1292" i="10"/>
  <c r="I1292" i="10"/>
  <c r="H1292" i="10"/>
  <c r="F1292" i="10"/>
  <c r="E1292" i="10"/>
  <c r="D1292" i="10"/>
  <c r="C1292" i="10"/>
  <c r="B1292" i="10"/>
  <c r="Q1291" i="10"/>
  <c r="O1291" i="10"/>
  <c r="P1291" i="10" s="1"/>
  <c r="M1291" i="10"/>
  <c r="K1291" i="10"/>
  <c r="I1291" i="10"/>
  <c r="H1291" i="10"/>
  <c r="F1291" i="10"/>
  <c r="E1291" i="10"/>
  <c r="D1291" i="10"/>
  <c r="C1291" i="10"/>
  <c r="B1291" i="10"/>
  <c r="Q1290" i="10"/>
  <c r="O1290" i="10"/>
  <c r="P1290" i="10" s="1"/>
  <c r="M1290" i="10"/>
  <c r="K1290" i="10"/>
  <c r="I1290" i="10"/>
  <c r="H1290" i="10"/>
  <c r="F1290" i="10"/>
  <c r="E1290" i="10"/>
  <c r="D1290" i="10"/>
  <c r="C1290" i="10"/>
  <c r="B1290" i="10"/>
  <c r="Q1289" i="10"/>
  <c r="O1289" i="10"/>
  <c r="P1289" i="10" s="1"/>
  <c r="M1289" i="10"/>
  <c r="K1289" i="10"/>
  <c r="I1289" i="10"/>
  <c r="H1289" i="10"/>
  <c r="F1289" i="10"/>
  <c r="E1289" i="10"/>
  <c r="D1289" i="10"/>
  <c r="C1289" i="10"/>
  <c r="B1289" i="10"/>
  <c r="Q1288" i="10"/>
  <c r="O1288" i="10"/>
  <c r="P1288" i="10" s="1"/>
  <c r="M1288" i="10"/>
  <c r="K1288" i="10"/>
  <c r="I1288" i="10"/>
  <c r="H1288" i="10"/>
  <c r="F1288" i="10"/>
  <c r="E1288" i="10"/>
  <c r="D1288" i="10"/>
  <c r="C1288" i="10"/>
  <c r="B1288" i="10"/>
  <c r="Q1287" i="10"/>
  <c r="O1287" i="10"/>
  <c r="P1287" i="10" s="1"/>
  <c r="M1287" i="10"/>
  <c r="K1287" i="10"/>
  <c r="I1287" i="10"/>
  <c r="H1287" i="10"/>
  <c r="F1287" i="10"/>
  <c r="E1287" i="10"/>
  <c r="D1287" i="10"/>
  <c r="C1287" i="10"/>
  <c r="B1287" i="10"/>
  <c r="Q1286" i="10"/>
  <c r="O1286" i="10"/>
  <c r="P1286" i="10" s="1"/>
  <c r="M1286" i="10"/>
  <c r="K1286" i="10"/>
  <c r="I1286" i="10"/>
  <c r="H1286" i="10"/>
  <c r="F1286" i="10"/>
  <c r="E1286" i="10"/>
  <c r="D1286" i="10"/>
  <c r="C1286" i="10"/>
  <c r="B1286" i="10"/>
  <c r="Q1285" i="10"/>
  <c r="O1285" i="10"/>
  <c r="P1285" i="10" s="1"/>
  <c r="M1285" i="10"/>
  <c r="K1285" i="10"/>
  <c r="I1285" i="10"/>
  <c r="H1285" i="10"/>
  <c r="F1285" i="10"/>
  <c r="E1285" i="10"/>
  <c r="D1285" i="10"/>
  <c r="C1285" i="10"/>
  <c r="B1285" i="10"/>
  <c r="Q1284" i="10"/>
  <c r="O1284" i="10"/>
  <c r="P1284" i="10" s="1"/>
  <c r="M1284" i="10"/>
  <c r="K1284" i="10"/>
  <c r="I1284" i="10"/>
  <c r="H1284" i="10"/>
  <c r="F1284" i="10"/>
  <c r="E1284" i="10"/>
  <c r="D1284" i="10"/>
  <c r="C1284" i="10"/>
  <c r="B1284" i="10"/>
  <c r="Q1283" i="10"/>
  <c r="O1283" i="10"/>
  <c r="P1283" i="10" s="1"/>
  <c r="M1283" i="10"/>
  <c r="K1283" i="10"/>
  <c r="I1283" i="10"/>
  <c r="H1283" i="10"/>
  <c r="F1283" i="10"/>
  <c r="E1283" i="10"/>
  <c r="D1283" i="10"/>
  <c r="C1283" i="10"/>
  <c r="B1283" i="10"/>
  <c r="Q1282" i="10"/>
  <c r="O1282" i="10"/>
  <c r="P1282" i="10" s="1"/>
  <c r="M1282" i="10"/>
  <c r="K1282" i="10"/>
  <c r="I1282" i="10"/>
  <c r="H1282" i="10"/>
  <c r="F1282" i="10"/>
  <c r="E1282" i="10"/>
  <c r="D1282" i="10"/>
  <c r="C1282" i="10"/>
  <c r="B1282" i="10"/>
  <c r="Q1281" i="10"/>
  <c r="O1281" i="10"/>
  <c r="P1281" i="10" s="1"/>
  <c r="M1281" i="10"/>
  <c r="K1281" i="10"/>
  <c r="I1281" i="10"/>
  <c r="H1281" i="10"/>
  <c r="F1281" i="10"/>
  <c r="E1281" i="10"/>
  <c r="D1281" i="10"/>
  <c r="C1281" i="10"/>
  <c r="B1281" i="10"/>
  <c r="Q1280" i="10"/>
  <c r="O1280" i="10"/>
  <c r="P1280" i="10" s="1"/>
  <c r="M1280" i="10"/>
  <c r="K1280" i="10"/>
  <c r="I1280" i="10"/>
  <c r="H1280" i="10"/>
  <c r="F1280" i="10"/>
  <c r="E1280" i="10"/>
  <c r="D1280" i="10"/>
  <c r="C1280" i="10"/>
  <c r="B1280" i="10"/>
  <c r="Q1279" i="10"/>
  <c r="O1279" i="10"/>
  <c r="P1279" i="10" s="1"/>
  <c r="M1279" i="10"/>
  <c r="K1279" i="10"/>
  <c r="I1279" i="10"/>
  <c r="H1279" i="10"/>
  <c r="F1279" i="10"/>
  <c r="E1279" i="10"/>
  <c r="D1279" i="10"/>
  <c r="C1279" i="10"/>
  <c r="B1279" i="10"/>
  <c r="Q1278" i="10"/>
  <c r="O1278" i="10"/>
  <c r="P1278" i="10" s="1"/>
  <c r="M1278" i="10"/>
  <c r="K1278" i="10"/>
  <c r="I1278" i="10"/>
  <c r="H1278" i="10"/>
  <c r="F1278" i="10"/>
  <c r="E1278" i="10"/>
  <c r="D1278" i="10"/>
  <c r="C1278" i="10"/>
  <c r="B1278" i="10"/>
  <c r="Q1277" i="10"/>
  <c r="O1277" i="10"/>
  <c r="P1277" i="10" s="1"/>
  <c r="M1277" i="10"/>
  <c r="K1277" i="10"/>
  <c r="I1277" i="10"/>
  <c r="H1277" i="10"/>
  <c r="F1277" i="10"/>
  <c r="E1277" i="10"/>
  <c r="D1277" i="10"/>
  <c r="C1277" i="10"/>
  <c r="B1277" i="10"/>
  <c r="Q1276" i="10"/>
  <c r="O1276" i="10"/>
  <c r="P1276" i="10" s="1"/>
  <c r="M1276" i="10"/>
  <c r="K1276" i="10"/>
  <c r="I1276" i="10"/>
  <c r="H1276" i="10"/>
  <c r="F1276" i="10"/>
  <c r="E1276" i="10"/>
  <c r="D1276" i="10"/>
  <c r="C1276" i="10"/>
  <c r="B1276" i="10"/>
  <c r="Q1275" i="10"/>
  <c r="O1275" i="10"/>
  <c r="P1275" i="10" s="1"/>
  <c r="M1275" i="10"/>
  <c r="K1275" i="10"/>
  <c r="I1275" i="10"/>
  <c r="H1275" i="10"/>
  <c r="F1275" i="10"/>
  <c r="E1275" i="10"/>
  <c r="D1275" i="10"/>
  <c r="C1275" i="10"/>
  <c r="B1275" i="10"/>
  <c r="Q1274" i="10"/>
  <c r="O1274" i="10"/>
  <c r="P1274" i="10" s="1"/>
  <c r="M1274" i="10"/>
  <c r="K1274" i="10"/>
  <c r="I1274" i="10"/>
  <c r="H1274" i="10"/>
  <c r="F1274" i="10"/>
  <c r="E1274" i="10"/>
  <c r="D1274" i="10"/>
  <c r="C1274" i="10"/>
  <c r="B1274" i="10"/>
  <c r="Q1273" i="10"/>
  <c r="O1273" i="10"/>
  <c r="P1273" i="10" s="1"/>
  <c r="M1273" i="10"/>
  <c r="K1273" i="10"/>
  <c r="I1273" i="10"/>
  <c r="H1273" i="10"/>
  <c r="F1273" i="10"/>
  <c r="E1273" i="10"/>
  <c r="D1273" i="10"/>
  <c r="C1273" i="10"/>
  <c r="B1273" i="10"/>
  <c r="Q1272" i="10"/>
  <c r="O1272" i="10"/>
  <c r="P1272" i="10" s="1"/>
  <c r="M1272" i="10"/>
  <c r="K1272" i="10"/>
  <c r="I1272" i="10"/>
  <c r="H1272" i="10"/>
  <c r="F1272" i="10"/>
  <c r="E1272" i="10"/>
  <c r="D1272" i="10"/>
  <c r="C1272" i="10"/>
  <c r="B1272" i="10"/>
  <c r="Q1271" i="10"/>
  <c r="O1271" i="10"/>
  <c r="P1271" i="10" s="1"/>
  <c r="M1271" i="10"/>
  <c r="K1271" i="10"/>
  <c r="I1271" i="10"/>
  <c r="H1271" i="10"/>
  <c r="F1271" i="10"/>
  <c r="E1271" i="10"/>
  <c r="D1271" i="10"/>
  <c r="C1271" i="10"/>
  <c r="B1271" i="10"/>
  <c r="Q1270" i="10"/>
  <c r="O1270" i="10"/>
  <c r="P1270" i="10" s="1"/>
  <c r="M1270" i="10"/>
  <c r="K1270" i="10"/>
  <c r="I1270" i="10"/>
  <c r="H1270" i="10"/>
  <c r="F1270" i="10"/>
  <c r="E1270" i="10"/>
  <c r="D1270" i="10"/>
  <c r="C1270" i="10"/>
  <c r="B1270" i="10"/>
  <c r="Q1269" i="10"/>
  <c r="O1269" i="10"/>
  <c r="P1269" i="10" s="1"/>
  <c r="M1269" i="10"/>
  <c r="K1269" i="10"/>
  <c r="I1269" i="10"/>
  <c r="H1269" i="10"/>
  <c r="F1269" i="10"/>
  <c r="E1269" i="10"/>
  <c r="D1269" i="10"/>
  <c r="C1269" i="10"/>
  <c r="B1269" i="10"/>
  <c r="Q1268" i="10"/>
  <c r="O1268" i="10"/>
  <c r="P1268" i="10" s="1"/>
  <c r="M1268" i="10"/>
  <c r="K1268" i="10"/>
  <c r="I1268" i="10"/>
  <c r="H1268" i="10"/>
  <c r="F1268" i="10"/>
  <c r="E1268" i="10"/>
  <c r="D1268" i="10"/>
  <c r="C1268" i="10"/>
  <c r="B1268" i="10"/>
  <c r="Q1267" i="10"/>
  <c r="O1267" i="10"/>
  <c r="P1267" i="10" s="1"/>
  <c r="M1267" i="10"/>
  <c r="K1267" i="10"/>
  <c r="I1267" i="10"/>
  <c r="H1267" i="10"/>
  <c r="F1267" i="10"/>
  <c r="E1267" i="10"/>
  <c r="D1267" i="10"/>
  <c r="C1267" i="10"/>
  <c r="B1267" i="10"/>
  <c r="Q1266" i="10"/>
  <c r="O1266" i="10"/>
  <c r="P1266" i="10" s="1"/>
  <c r="M1266" i="10"/>
  <c r="K1266" i="10"/>
  <c r="I1266" i="10"/>
  <c r="H1266" i="10"/>
  <c r="F1266" i="10"/>
  <c r="E1266" i="10"/>
  <c r="D1266" i="10"/>
  <c r="C1266" i="10"/>
  <c r="B1266" i="10"/>
  <c r="Q1265" i="10"/>
  <c r="O1265" i="10"/>
  <c r="P1265" i="10" s="1"/>
  <c r="M1265" i="10"/>
  <c r="K1265" i="10"/>
  <c r="I1265" i="10"/>
  <c r="H1265" i="10"/>
  <c r="F1265" i="10"/>
  <c r="E1265" i="10"/>
  <c r="D1265" i="10"/>
  <c r="C1265" i="10"/>
  <c r="B1265" i="10"/>
  <c r="Q1264" i="10"/>
  <c r="O1264" i="10"/>
  <c r="P1264" i="10" s="1"/>
  <c r="M1264" i="10"/>
  <c r="K1264" i="10"/>
  <c r="I1264" i="10"/>
  <c r="H1264" i="10"/>
  <c r="F1264" i="10"/>
  <c r="E1264" i="10"/>
  <c r="D1264" i="10"/>
  <c r="C1264" i="10"/>
  <c r="B1264" i="10"/>
  <c r="Q1263" i="10"/>
  <c r="O1263" i="10"/>
  <c r="P1263" i="10" s="1"/>
  <c r="M1263" i="10"/>
  <c r="K1263" i="10"/>
  <c r="I1263" i="10"/>
  <c r="H1263" i="10"/>
  <c r="F1263" i="10"/>
  <c r="E1263" i="10"/>
  <c r="D1263" i="10"/>
  <c r="C1263" i="10"/>
  <c r="B1263" i="10"/>
  <c r="Q1262" i="10"/>
  <c r="O1262" i="10"/>
  <c r="P1262" i="10" s="1"/>
  <c r="M1262" i="10"/>
  <c r="K1262" i="10"/>
  <c r="I1262" i="10"/>
  <c r="H1262" i="10"/>
  <c r="F1262" i="10"/>
  <c r="E1262" i="10"/>
  <c r="D1262" i="10"/>
  <c r="C1262" i="10"/>
  <c r="B1262" i="10"/>
  <c r="Q1261" i="10"/>
  <c r="O1261" i="10"/>
  <c r="P1261" i="10" s="1"/>
  <c r="M1261" i="10"/>
  <c r="K1261" i="10"/>
  <c r="I1261" i="10"/>
  <c r="H1261" i="10"/>
  <c r="F1261" i="10"/>
  <c r="E1261" i="10"/>
  <c r="D1261" i="10"/>
  <c r="C1261" i="10"/>
  <c r="B1261" i="10"/>
  <c r="Q1260" i="10"/>
  <c r="O1260" i="10"/>
  <c r="P1260" i="10" s="1"/>
  <c r="M1260" i="10"/>
  <c r="K1260" i="10"/>
  <c r="I1260" i="10"/>
  <c r="H1260" i="10"/>
  <c r="F1260" i="10"/>
  <c r="E1260" i="10"/>
  <c r="D1260" i="10"/>
  <c r="C1260" i="10"/>
  <c r="B1260" i="10"/>
  <c r="Q1259" i="10"/>
  <c r="O1259" i="10"/>
  <c r="P1259" i="10" s="1"/>
  <c r="M1259" i="10"/>
  <c r="K1259" i="10"/>
  <c r="I1259" i="10"/>
  <c r="H1259" i="10"/>
  <c r="F1259" i="10"/>
  <c r="E1259" i="10"/>
  <c r="D1259" i="10"/>
  <c r="C1259" i="10"/>
  <c r="B1259" i="10"/>
  <c r="Q1258" i="10"/>
  <c r="O1258" i="10"/>
  <c r="P1258" i="10" s="1"/>
  <c r="M1258" i="10"/>
  <c r="K1258" i="10"/>
  <c r="I1258" i="10"/>
  <c r="H1258" i="10"/>
  <c r="F1258" i="10"/>
  <c r="E1258" i="10"/>
  <c r="D1258" i="10"/>
  <c r="C1258" i="10"/>
  <c r="B1258" i="10"/>
  <c r="Q1257" i="10"/>
  <c r="O1257" i="10"/>
  <c r="P1257" i="10" s="1"/>
  <c r="M1257" i="10"/>
  <c r="K1257" i="10"/>
  <c r="I1257" i="10"/>
  <c r="H1257" i="10"/>
  <c r="F1257" i="10"/>
  <c r="E1257" i="10"/>
  <c r="D1257" i="10"/>
  <c r="C1257" i="10"/>
  <c r="B1257" i="10"/>
  <c r="Q1256" i="10"/>
  <c r="O1256" i="10"/>
  <c r="P1256" i="10" s="1"/>
  <c r="M1256" i="10"/>
  <c r="K1256" i="10"/>
  <c r="I1256" i="10"/>
  <c r="H1256" i="10"/>
  <c r="F1256" i="10"/>
  <c r="E1256" i="10"/>
  <c r="D1256" i="10"/>
  <c r="C1256" i="10"/>
  <c r="B1256" i="10"/>
  <c r="Q1255" i="10"/>
  <c r="O1255" i="10"/>
  <c r="P1255" i="10" s="1"/>
  <c r="M1255" i="10"/>
  <c r="K1255" i="10"/>
  <c r="I1255" i="10"/>
  <c r="H1255" i="10"/>
  <c r="F1255" i="10"/>
  <c r="E1255" i="10"/>
  <c r="D1255" i="10"/>
  <c r="C1255" i="10"/>
  <c r="B1255" i="10"/>
  <c r="Q1254" i="10"/>
  <c r="O1254" i="10"/>
  <c r="P1254" i="10" s="1"/>
  <c r="M1254" i="10"/>
  <c r="K1254" i="10"/>
  <c r="I1254" i="10"/>
  <c r="H1254" i="10"/>
  <c r="F1254" i="10"/>
  <c r="E1254" i="10"/>
  <c r="D1254" i="10"/>
  <c r="C1254" i="10"/>
  <c r="B1254" i="10"/>
  <c r="Q1253" i="10"/>
  <c r="O1253" i="10"/>
  <c r="P1253" i="10" s="1"/>
  <c r="M1253" i="10"/>
  <c r="K1253" i="10"/>
  <c r="I1253" i="10"/>
  <c r="H1253" i="10"/>
  <c r="F1253" i="10"/>
  <c r="E1253" i="10"/>
  <c r="D1253" i="10"/>
  <c r="C1253" i="10"/>
  <c r="B1253" i="10"/>
  <c r="Q1252" i="10"/>
  <c r="O1252" i="10"/>
  <c r="P1252" i="10" s="1"/>
  <c r="M1252" i="10"/>
  <c r="K1252" i="10"/>
  <c r="I1252" i="10"/>
  <c r="H1252" i="10"/>
  <c r="F1252" i="10"/>
  <c r="E1252" i="10"/>
  <c r="D1252" i="10"/>
  <c r="C1252" i="10"/>
  <c r="B1252" i="10"/>
  <c r="Q1251" i="10"/>
  <c r="O1251" i="10"/>
  <c r="P1251" i="10" s="1"/>
  <c r="M1251" i="10"/>
  <c r="K1251" i="10"/>
  <c r="I1251" i="10"/>
  <c r="H1251" i="10"/>
  <c r="F1251" i="10"/>
  <c r="E1251" i="10"/>
  <c r="D1251" i="10"/>
  <c r="C1251" i="10"/>
  <c r="B1251" i="10"/>
  <c r="Q1250" i="10"/>
  <c r="O1250" i="10"/>
  <c r="P1250" i="10" s="1"/>
  <c r="M1250" i="10"/>
  <c r="K1250" i="10"/>
  <c r="I1250" i="10"/>
  <c r="H1250" i="10"/>
  <c r="F1250" i="10"/>
  <c r="E1250" i="10"/>
  <c r="D1250" i="10"/>
  <c r="C1250" i="10"/>
  <c r="B1250" i="10"/>
  <c r="Q1249" i="10"/>
  <c r="O1249" i="10"/>
  <c r="P1249" i="10" s="1"/>
  <c r="M1249" i="10"/>
  <c r="K1249" i="10"/>
  <c r="I1249" i="10"/>
  <c r="H1249" i="10"/>
  <c r="F1249" i="10"/>
  <c r="E1249" i="10"/>
  <c r="D1249" i="10"/>
  <c r="C1249" i="10"/>
  <c r="B1249" i="10"/>
  <c r="Q1248" i="10"/>
  <c r="O1248" i="10"/>
  <c r="P1248" i="10" s="1"/>
  <c r="M1248" i="10"/>
  <c r="K1248" i="10"/>
  <c r="I1248" i="10"/>
  <c r="H1248" i="10"/>
  <c r="F1248" i="10"/>
  <c r="E1248" i="10"/>
  <c r="D1248" i="10"/>
  <c r="C1248" i="10"/>
  <c r="B1248" i="10"/>
  <c r="Q1247" i="10"/>
  <c r="O1247" i="10"/>
  <c r="P1247" i="10" s="1"/>
  <c r="M1247" i="10"/>
  <c r="K1247" i="10"/>
  <c r="I1247" i="10"/>
  <c r="H1247" i="10"/>
  <c r="F1247" i="10"/>
  <c r="E1247" i="10"/>
  <c r="D1247" i="10"/>
  <c r="C1247" i="10"/>
  <c r="B1247" i="10"/>
  <c r="Q1246" i="10"/>
  <c r="O1246" i="10"/>
  <c r="P1246" i="10" s="1"/>
  <c r="M1246" i="10"/>
  <c r="K1246" i="10"/>
  <c r="I1246" i="10"/>
  <c r="H1246" i="10"/>
  <c r="F1246" i="10"/>
  <c r="E1246" i="10"/>
  <c r="D1246" i="10"/>
  <c r="C1246" i="10"/>
  <c r="B1246" i="10"/>
  <c r="Q1245" i="10"/>
  <c r="O1245" i="10"/>
  <c r="P1245" i="10" s="1"/>
  <c r="M1245" i="10"/>
  <c r="K1245" i="10"/>
  <c r="I1245" i="10"/>
  <c r="H1245" i="10"/>
  <c r="F1245" i="10"/>
  <c r="E1245" i="10"/>
  <c r="D1245" i="10"/>
  <c r="C1245" i="10"/>
  <c r="B1245" i="10"/>
  <c r="Q1244" i="10"/>
  <c r="O1244" i="10"/>
  <c r="P1244" i="10" s="1"/>
  <c r="M1244" i="10"/>
  <c r="K1244" i="10"/>
  <c r="I1244" i="10"/>
  <c r="H1244" i="10"/>
  <c r="F1244" i="10"/>
  <c r="E1244" i="10"/>
  <c r="D1244" i="10"/>
  <c r="C1244" i="10"/>
  <c r="B1244" i="10"/>
  <c r="Q1243" i="10"/>
  <c r="O1243" i="10"/>
  <c r="P1243" i="10" s="1"/>
  <c r="M1243" i="10"/>
  <c r="K1243" i="10"/>
  <c r="I1243" i="10"/>
  <c r="H1243" i="10"/>
  <c r="F1243" i="10"/>
  <c r="E1243" i="10"/>
  <c r="D1243" i="10"/>
  <c r="C1243" i="10"/>
  <c r="B1243" i="10"/>
  <c r="Q1242" i="10"/>
  <c r="O1242" i="10"/>
  <c r="P1242" i="10" s="1"/>
  <c r="M1242" i="10"/>
  <c r="K1242" i="10"/>
  <c r="I1242" i="10"/>
  <c r="H1242" i="10"/>
  <c r="F1242" i="10"/>
  <c r="E1242" i="10"/>
  <c r="D1242" i="10"/>
  <c r="C1242" i="10"/>
  <c r="B1242" i="10"/>
  <c r="Q1241" i="10"/>
  <c r="O1241" i="10"/>
  <c r="P1241" i="10" s="1"/>
  <c r="M1241" i="10"/>
  <c r="K1241" i="10"/>
  <c r="I1241" i="10"/>
  <c r="H1241" i="10"/>
  <c r="F1241" i="10"/>
  <c r="E1241" i="10"/>
  <c r="D1241" i="10"/>
  <c r="C1241" i="10"/>
  <c r="B1241" i="10"/>
  <c r="Q1240" i="10"/>
  <c r="O1240" i="10"/>
  <c r="P1240" i="10" s="1"/>
  <c r="M1240" i="10"/>
  <c r="K1240" i="10"/>
  <c r="I1240" i="10"/>
  <c r="H1240" i="10"/>
  <c r="F1240" i="10"/>
  <c r="E1240" i="10"/>
  <c r="D1240" i="10"/>
  <c r="C1240" i="10"/>
  <c r="B1240" i="10"/>
  <c r="Q1239" i="10"/>
  <c r="O1239" i="10"/>
  <c r="P1239" i="10" s="1"/>
  <c r="M1239" i="10"/>
  <c r="K1239" i="10"/>
  <c r="I1239" i="10"/>
  <c r="H1239" i="10"/>
  <c r="F1239" i="10"/>
  <c r="E1239" i="10"/>
  <c r="D1239" i="10"/>
  <c r="C1239" i="10"/>
  <c r="B1239" i="10"/>
  <c r="Q1238" i="10"/>
  <c r="O1238" i="10"/>
  <c r="P1238" i="10" s="1"/>
  <c r="M1238" i="10"/>
  <c r="K1238" i="10"/>
  <c r="I1238" i="10"/>
  <c r="H1238" i="10"/>
  <c r="F1238" i="10"/>
  <c r="E1238" i="10"/>
  <c r="D1238" i="10"/>
  <c r="C1238" i="10"/>
  <c r="B1238" i="10"/>
  <c r="Q1237" i="10"/>
  <c r="O1237" i="10"/>
  <c r="P1237" i="10" s="1"/>
  <c r="M1237" i="10"/>
  <c r="K1237" i="10"/>
  <c r="I1237" i="10"/>
  <c r="H1237" i="10"/>
  <c r="F1237" i="10"/>
  <c r="E1237" i="10"/>
  <c r="D1237" i="10"/>
  <c r="C1237" i="10"/>
  <c r="B1237" i="10"/>
  <c r="Q1236" i="10"/>
  <c r="O1236" i="10"/>
  <c r="P1236" i="10" s="1"/>
  <c r="M1236" i="10"/>
  <c r="K1236" i="10"/>
  <c r="I1236" i="10"/>
  <c r="H1236" i="10"/>
  <c r="F1236" i="10"/>
  <c r="E1236" i="10"/>
  <c r="D1236" i="10"/>
  <c r="C1236" i="10"/>
  <c r="B1236" i="10"/>
  <c r="Q1235" i="10"/>
  <c r="O1235" i="10"/>
  <c r="P1235" i="10" s="1"/>
  <c r="M1235" i="10"/>
  <c r="K1235" i="10"/>
  <c r="I1235" i="10"/>
  <c r="H1235" i="10"/>
  <c r="F1235" i="10"/>
  <c r="E1235" i="10"/>
  <c r="D1235" i="10"/>
  <c r="C1235" i="10"/>
  <c r="B1235" i="10"/>
  <c r="Q1234" i="10"/>
  <c r="O1234" i="10"/>
  <c r="P1234" i="10" s="1"/>
  <c r="M1234" i="10"/>
  <c r="K1234" i="10"/>
  <c r="I1234" i="10"/>
  <c r="H1234" i="10"/>
  <c r="F1234" i="10"/>
  <c r="E1234" i="10"/>
  <c r="D1234" i="10"/>
  <c r="C1234" i="10"/>
  <c r="B1234" i="10"/>
  <c r="Q1233" i="10"/>
  <c r="O1233" i="10"/>
  <c r="P1233" i="10" s="1"/>
  <c r="M1233" i="10"/>
  <c r="K1233" i="10"/>
  <c r="I1233" i="10"/>
  <c r="H1233" i="10"/>
  <c r="F1233" i="10"/>
  <c r="E1233" i="10"/>
  <c r="D1233" i="10"/>
  <c r="C1233" i="10"/>
  <c r="B1233" i="10"/>
  <c r="Q1232" i="10"/>
  <c r="O1232" i="10"/>
  <c r="P1232" i="10" s="1"/>
  <c r="M1232" i="10"/>
  <c r="K1232" i="10"/>
  <c r="I1232" i="10"/>
  <c r="H1232" i="10"/>
  <c r="F1232" i="10"/>
  <c r="E1232" i="10"/>
  <c r="D1232" i="10"/>
  <c r="C1232" i="10"/>
  <c r="B1232" i="10"/>
  <c r="Q1231" i="10"/>
  <c r="O1231" i="10"/>
  <c r="P1231" i="10" s="1"/>
  <c r="M1231" i="10"/>
  <c r="K1231" i="10"/>
  <c r="I1231" i="10"/>
  <c r="H1231" i="10"/>
  <c r="F1231" i="10"/>
  <c r="E1231" i="10"/>
  <c r="D1231" i="10"/>
  <c r="C1231" i="10"/>
  <c r="B1231" i="10"/>
  <c r="Q1230" i="10"/>
  <c r="O1230" i="10"/>
  <c r="P1230" i="10" s="1"/>
  <c r="M1230" i="10"/>
  <c r="K1230" i="10"/>
  <c r="I1230" i="10"/>
  <c r="H1230" i="10"/>
  <c r="F1230" i="10"/>
  <c r="E1230" i="10"/>
  <c r="D1230" i="10"/>
  <c r="C1230" i="10"/>
  <c r="B1230" i="10"/>
  <c r="Q1229" i="10"/>
  <c r="O1229" i="10"/>
  <c r="P1229" i="10" s="1"/>
  <c r="M1229" i="10"/>
  <c r="K1229" i="10"/>
  <c r="I1229" i="10"/>
  <c r="H1229" i="10"/>
  <c r="F1229" i="10"/>
  <c r="E1229" i="10"/>
  <c r="D1229" i="10"/>
  <c r="C1229" i="10"/>
  <c r="B1229" i="10"/>
  <c r="Q1228" i="10"/>
  <c r="O1228" i="10"/>
  <c r="P1228" i="10" s="1"/>
  <c r="M1228" i="10"/>
  <c r="K1228" i="10"/>
  <c r="I1228" i="10"/>
  <c r="H1228" i="10"/>
  <c r="F1228" i="10"/>
  <c r="E1228" i="10"/>
  <c r="D1228" i="10"/>
  <c r="C1228" i="10"/>
  <c r="B1228" i="10"/>
  <c r="Q1227" i="10"/>
  <c r="O1227" i="10"/>
  <c r="P1227" i="10" s="1"/>
  <c r="M1227" i="10"/>
  <c r="K1227" i="10"/>
  <c r="I1227" i="10"/>
  <c r="H1227" i="10"/>
  <c r="F1227" i="10"/>
  <c r="E1227" i="10"/>
  <c r="D1227" i="10"/>
  <c r="C1227" i="10"/>
  <c r="B1227" i="10"/>
  <c r="Q1226" i="10"/>
  <c r="O1226" i="10"/>
  <c r="P1226" i="10" s="1"/>
  <c r="M1226" i="10"/>
  <c r="K1226" i="10"/>
  <c r="I1226" i="10"/>
  <c r="H1226" i="10"/>
  <c r="F1226" i="10"/>
  <c r="E1226" i="10"/>
  <c r="D1226" i="10"/>
  <c r="C1226" i="10"/>
  <c r="B1226" i="10"/>
  <c r="Q1225" i="10"/>
  <c r="O1225" i="10"/>
  <c r="P1225" i="10" s="1"/>
  <c r="M1225" i="10"/>
  <c r="K1225" i="10"/>
  <c r="I1225" i="10"/>
  <c r="H1225" i="10"/>
  <c r="F1225" i="10"/>
  <c r="E1225" i="10"/>
  <c r="D1225" i="10"/>
  <c r="C1225" i="10"/>
  <c r="B1225" i="10"/>
  <c r="Q1224" i="10"/>
  <c r="O1224" i="10"/>
  <c r="P1224" i="10" s="1"/>
  <c r="M1224" i="10"/>
  <c r="K1224" i="10"/>
  <c r="I1224" i="10"/>
  <c r="H1224" i="10"/>
  <c r="F1224" i="10"/>
  <c r="E1224" i="10"/>
  <c r="D1224" i="10"/>
  <c r="C1224" i="10"/>
  <c r="B1224" i="10"/>
  <c r="Q1223" i="10"/>
  <c r="O1223" i="10"/>
  <c r="P1223" i="10" s="1"/>
  <c r="M1223" i="10"/>
  <c r="K1223" i="10"/>
  <c r="I1223" i="10"/>
  <c r="H1223" i="10"/>
  <c r="F1223" i="10"/>
  <c r="E1223" i="10"/>
  <c r="D1223" i="10"/>
  <c r="C1223" i="10"/>
  <c r="B1223" i="10"/>
  <c r="Q1222" i="10"/>
  <c r="O1222" i="10"/>
  <c r="P1222" i="10" s="1"/>
  <c r="M1222" i="10"/>
  <c r="K1222" i="10"/>
  <c r="I1222" i="10"/>
  <c r="H1222" i="10"/>
  <c r="F1222" i="10"/>
  <c r="E1222" i="10"/>
  <c r="D1222" i="10"/>
  <c r="C1222" i="10"/>
  <c r="B1222" i="10"/>
  <c r="Q1221" i="10"/>
  <c r="O1221" i="10"/>
  <c r="P1221" i="10" s="1"/>
  <c r="M1221" i="10"/>
  <c r="K1221" i="10"/>
  <c r="I1221" i="10"/>
  <c r="H1221" i="10"/>
  <c r="F1221" i="10"/>
  <c r="E1221" i="10"/>
  <c r="D1221" i="10"/>
  <c r="C1221" i="10"/>
  <c r="B1221" i="10"/>
  <c r="Q1220" i="10"/>
  <c r="O1220" i="10"/>
  <c r="P1220" i="10" s="1"/>
  <c r="M1220" i="10"/>
  <c r="K1220" i="10"/>
  <c r="I1220" i="10"/>
  <c r="H1220" i="10"/>
  <c r="F1220" i="10"/>
  <c r="E1220" i="10"/>
  <c r="D1220" i="10"/>
  <c r="C1220" i="10"/>
  <c r="B1220" i="10"/>
  <c r="Q1219" i="10"/>
  <c r="O1219" i="10"/>
  <c r="P1219" i="10" s="1"/>
  <c r="M1219" i="10"/>
  <c r="K1219" i="10"/>
  <c r="I1219" i="10"/>
  <c r="H1219" i="10"/>
  <c r="F1219" i="10"/>
  <c r="E1219" i="10"/>
  <c r="D1219" i="10"/>
  <c r="C1219" i="10"/>
  <c r="B1219" i="10"/>
  <c r="Q1218" i="10"/>
  <c r="O1218" i="10"/>
  <c r="P1218" i="10" s="1"/>
  <c r="M1218" i="10"/>
  <c r="K1218" i="10"/>
  <c r="I1218" i="10"/>
  <c r="H1218" i="10"/>
  <c r="F1218" i="10"/>
  <c r="E1218" i="10"/>
  <c r="D1218" i="10"/>
  <c r="C1218" i="10"/>
  <c r="B1218" i="10"/>
  <c r="Q1217" i="10"/>
  <c r="O1217" i="10"/>
  <c r="P1217" i="10" s="1"/>
  <c r="M1217" i="10"/>
  <c r="K1217" i="10"/>
  <c r="I1217" i="10"/>
  <c r="H1217" i="10"/>
  <c r="F1217" i="10"/>
  <c r="E1217" i="10"/>
  <c r="D1217" i="10"/>
  <c r="C1217" i="10"/>
  <c r="B1217" i="10"/>
  <c r="Q1216" i="10"/>
  <c r="O1216" i="10"/>
  <c r="P1216" i="10" s="1"/>
  <c r="M1216" i="10"/>
  <c r="K1216" i="10"/>
  <c r="I1216" i="10"/>
  <c r="H1216" i="10"/>
  <c r="F1216" i="10"/>
  <c r="E1216" i="10"/>
  <c r="D1216" i="10"/>
  <c r="C1216" i="10"/>
  <c r="B1216" i="10"/>
  <c r="Q1215" i="10"/>
  <c r="O1215" i="10"/>
  <c r="P1215" i="10" s="1"/>
  <c r="M1215" i="10"/>
  <c r="K1215" i="10"/>
  <c r="I1215" i="10"/>
  <c r="H1215" i="10"/>
  <c r="F1215" i="10"/>
  <c r="E1215" i="10"/>
  <c r="D1215" i="10"/>
  <c r="C1215" i="10"/>
  <c r="B1215" i="10"/>
  <c r="Q1214" i="10"/>
  <c r="O1214" i="10"/>
  <c r="P1214" i="10" s="1"/>
  <c r="M1214" i="10"/>
  <c r="K1214" i="10"/>
  <c r="I1214" i="10"/>
  <c r="H1214" i="10"/>
  <c r="F1214" i="10"/>
  <c r="E1214" i="10"/>
  <c r="D1214" i="10"/>
  <c r="C1214" i="10"/>
  <c r="B1214" i="10"/>
  <c r="Q1213" i="10"/>
  <c r="O1213" i="10"/>
  <c r="P1213" i="10" s="1"/>
  <c r="M1213" i="10"/>
  <c r="K1213" i="10"/>
  <c r="I1213" i="10"/>
  <c r="H1213" i="10"/>
  <c r="F1213" i="10"/>
  <c r="E1213" i="10"/>
  <c r="D1213" i="10"/>
  <c r="C1213" i="10"/>
  <c r="B1213" i="10"/>
  <c r="Q1212" i="10"/>
  <c r="O1212" i="10"/>
  <c r="P1212" i="10" s="1"/>
  <c r="M1212" i="10"/>
  <c r="K1212" i="10"/>
  <c r="I1212" i="10"/>
  <c r="H1212" i="10"/>
  <c r="F1212" i="10"/>
  <c r="E1212" i="10"/>
  <c r="D1212" i="10"/>
  <c r="C1212" i="10"/>
  <c r="B1212" i="10"/>
  <c r="Q1211" i="10"/>
  <c r="O1211" i="10"/>
  <c r="P1211" i="10" s="1"/>
  <c r="M1211" i="10"/>
  <c r="K1211" i="10"/>
  <c r="I1211" i="10"/>
  <c r="H1211" i="10"/>
  <c r="F1211" i="10"/>
  <c r="E1211" i="10"/>
  <c r="D1211" i="10"/>
  <c r="C1211" i="10"/>
  <c r="B1211" i="10"/>
  <c r="Q1210" i="10"/>
  <c r="O1210" i="10"/>
  <c r="P1210" i="10" s="1"/>
  <c r="M1210" i="10"/>
  <c r="K1210" i="10"/>
  <c r="I1210" i="10"/>
  <c r="H1210" i="10"/>
  <c r="F1210" i="10"/>
  <c r="E1210" i="10"/>
  <c r="D1210" i="10"/>
  <c r="C1210" i="10"/>
  <c r="B1210" i="10"/>
  <c r="Q1209" i="10"/>
  <c r="O1209" i="10"/>
  <c r="P1209" i="10" s="1"/>
  <c r="M1209" i="10"/>
  <c r="K1209" i="10"/>
  <c r="I1209" i="10"/>
  <c r="H1209" i="10"/>
  <c r="F1209" i="10"/>
  <c r="E1209" i="10"/>
  <c r="D1209" i="10"/>
  <c r="C1209" i="10"/>
  <c r="B1209" i="10"/>
  <c r="Q1208" i="10"/>
  <c r="O1208" i="10"/>
  <c r="P1208" i="10" s="1"/>
  <c r="M1208" i="10"/>
  <c r="K1208" i="10"/>
  <c r="I1208" i="10"/>
  <c r="H1208" i="10"/>
  <c r="F1208" i="10"/>
  <c r="E1208" i="10"/>
  <c r="D1208" i="10"/>
  <c r="C1208" i="10"/>
  <c r="B1208" i="10"/>
  <c r="Q1207" i="10"/>
  <c r="O1207" i="10"/>
  <c r="P1207" i="10" s="1"/>
  <c r="M1207" i="10"/>
  <c r="K1207" i="10"/>
  <c r="I1207" i="10"/>
  <c r="H1207" i="10"/>
  <c r="F1207" i="10"/>
  <c r="E1207" i="10"/>
  <c r="D1207" i="10"/>
  <c r="C1207" i="10"/>
  <c r="B1207" i="10"/>
  <c r="Q1206" i="10"/>
  <c r="O1206" i="10"/>
  <c r="P1206" i="10" s="1"/>
  <c r="M1206" i="10"/>
  <c r="K1206" i="10"/>
  <c r="I1206" i="10"/>
  <c r="H1206" i="10"/>
  <c r="F1206" i="10"/>
  <c r="E1206" i="10"/>
  <c r="D1206" i="10"/>
  <c r="C1206" i="10"/>
  <c r="B1206" i="10"/>
  <c r="Q1205" i="10"/>
  <c r="O1205" i="10"/>
  <c r="P1205" i="10" s="1"/>
  <c r="M1205" i="10"/>
  <c r="K1205" i="10"/>
  <c r="I1205" i="10"/>
  <c r="H1205" i="10"/>
  <c r="F1205" i="10"/>
  <c r="E1205" i="10"/>
  <c r="D1205" i="10"/>
  <c r="C1205" i="10"/>
  <c r="B1205" i="10"/>
  <c r="Q1204" i="10"/>
  <c r="O1204" i="10"/>
  <c r="P1204" i="10" s="1"/>
  <c r="M1204" i="10"/>
  <c r="K1204" i="10"/>
  <c r="I1204" i="10"/>
  <c r="H1204" i="10"/>
  <c r="F1204" i="10"/>
  <c r="E1204" i="10"/>
  <c r="D1204" i="10"/>
  <c r="C1204" i="10"/>
  <c r="B1204" i="10"/>
  <c r="Q1203" i="10"/>
  <c r="O1203" i="10"/>
  <c r="P1203" i="10" s="1"/>
  <c r="M1203" i="10"/>
  <c r="K1203" i="10"/>
  <c r="I1203" i="10"/>
  <c r="H1203" i="10"/>
  <c r="F1203" i="10"/>
  <c r="E1203" i="10"/>
  <c r="D1203" i="10"/>
  <c r="C1203" i="10"/>
  <c r="B1203" i="10"/>
  <c r="Q1202" i="10"/>
  <c r="O1202" i="10"/>
  <c r="P1202" i="10" s="1"/>
  <c r="M1202" i="10"/>
  <c r="K1202" i="10"/>
  <c r="I1202" i="10"/>
  <c r="H1202" i="10"/>
  <c r="F1202" i="10"/>
  <c r="E1202" i="10"/>
  <c r="D1202" i="10"/>
  <c r="C1202" i="10"/>
  <c r="B1202" i="10"/>
  <c r="Q1201" i="10"/>
  <c r="O1201" i="10"/>
  <c r="P1201" i="10" s="1"/>
  <c r="M1201" i="10"/>
  <c r="K1201" i="10"/>
  <c r="I1201" i="10"/>
  <c r="H1201" i="10"/>
  <c r="F1201" i="10"/>
  <c r="E1201" i="10"/>
  <c r="D1201" i="10"/>
  <c r="C1201" i="10"/>
  <c r="B1201" i="10"/>
  <c r="Q1200" i="10"/>
  <c r="O1200" i="10"/>
  <c r="P1200" i="10" s="1"/>
  <c r="M1200" i="10"/>
  <c r="K1200" i="10"/>
  <c r="I1200" i="10"/>
  <c r="H1200" i="10"/>
  <c r="F1200" i="10"/>
  <c r="E1200" i="10"/>
  <c r="D1200" i="10"/>
  <c r="C1200" i="10"/>
  <c r="B1200" i="10"/>
  <c r="Q1199" i="10"/>
  <c r="O1199" i="10"/>
  <c r="P1199" i="10" s="1"/>
  <c r="M1199" i="10"/>
  <c r="K1199" i="10"/>
  <c r="I1199" i="10"/>
  <c r="H1199" i="10"/>
  <c r="F1199" i="10"/>
  <c r="E1199" i="10"/>
  <c r="D1199" i="10"/>
  <c r="C1199" i="10"/>
  <c r="B1199" i="10"/>
  <c r="Q1198" i="10"/>
  <c r="O1198" i="10"/>
  <c r="P1198" i="10" s="1"/>
  <c r="M1198" i="10"/>
  <c r="K1198" i="10"/>
  <c r="I1198" i="10"/>
  <c r="H1198" i="10"/>
  <c r="F1198" i="10"/>
  <c r="E1198" i="10"/>
  <c r="D1198" i="10"/>
  <c r="C1198" i="10"/>
  <c r="B1198" i="10"/>
  <c r="Q1197" i="10"/>
  <c r="O1197" i="10"/>
  <c r="P1197" i="10" s="1"/>
  <c r="M1197" i="10"/>
  <c r="K1197" i="10"/>
  <c r="I1197" i="10"/>
  <c r="H1197" i="10"/>
  <c r="F1197" i="10"/>
  <c r="E1197" i="10"/>
  <c r="D1197" i="10"/>
  <c r="C1197" i="10"/>
  <c r="B1197" i="10"/>
  <c r="Q1196" i="10"/>
  <c r="O1196" i="10"/>
  <c r="P1196" i="10" s="1"/>
  <c r="M1196" i="10"/>
  <c r="K1196" i="10"/>
  <c r="I1196" i="10"/>
  <c r="H1196" i="10"/>
  <c r="F1196" i="10"/>
  <c r="E1196" i="10"/>
  <c r="D1196" i="10"/>
  <c r="C1196" i="10"/>
  <c r="B1196" i="10"/>
  <c r="Q1195" i="10"/>
  <c r="O1195" i="10"/>
  <c r="P1195" i="10" s="1"/>
  <c r="M1195" i="10"/>
  <c r="K1195" i="10"/>
  <c r="I1195" i="10"/>
  <c r="H1195" i="10"/>
  <c r="F1195" i="10"/>
  <c r="E1195" i="10"/>
  <c r="D1195" i="10"/>
  <c r="C1195" i="10"/>
  <c r="B1195" i="10"/>
  <c r="Q1194" i="10"/>
  <c r="O1194" i="10"/>
  <c r="P1194" i="10" s="1"/>
  <c r="M1194" i="10"/>
  <c r="K1194" i="10"/>
  <c r="I1194" i="10"/>
  <c r="H1194" i="10"/>
  <c r="F1194" i="10"/>
  <c r="E1194" i="10"/>
  <c r="D1194" i="10"/>
  <c r="C1194" i="10"/>
  <c r="B1194" i="10"/>
  <c r="Q1193" i="10"/>
  <c r="O1193" i="10"/>
  <c r="P1193" i="10" s="1"/>
  <c r="M1193" i="10"/>
  <c r="K1193" i="10"/>
  <c r="I1193" i="10"/>
  <c r="H1193" i="10"/>
  <c r="F1193" i="10"/>
  <c r="E1193" i="10"/>
  <c r="D1193" i="10"/>
  <c r="C1193" i="10"/>
  <c r="B1193" i="10"/>
  <c r="Q1192" i="10"/>
  <c r="O1192" i="10"/>
  <c r="P1192" i="10" s="1"/>
  <c r="M1192" i="10"/>
  <c r="K1192" i="10"/>
  <c r="I1192" i="10"/>
  <c r="H1192" i="10"/>
  <c r="F1192" i="10"/>
  <c r="E1192" i="10"/>
  <c r="D1192" i="10"/>
  <c r="C1192" i="10"/>
  <c r="B1192" i="10"/>
  <c r="Q1191" i="10"/>
  <c r="O1191" i="10"/>
  <c r="P1191" i="10" s="1"/>
  <c r="M1191" i="10"/>
  <c r="K1191" i="10"/>
  <c r="I1191" i="10"/>
  <c r="H1191" i="10"/>
  <c r="F1191" i="10"/>
  <c r="E1191" i="10"/>
  <c r="D1191" i="10"/>
  <c r="C1191" i="10"/>
  <c r="B1191" i="10"/>
  <c r="Q1190" i="10"/>
  <c r="O1190" i="10"/>
  <c r="P1190" i="10" s="1"/>
  <c r="M1190" i="10"/>
  <c r="K1190" i="10"/>
  <c r="I1190" i="10"/>
  <c r="H1190" i="10"/>
  <c r="F1190" i="10"/>
  <c r="E1190" i="10"/>
  <c r="D1190" i="10"/>
  <c r="C1190" i="10"/>
  <c r="B1190" i="10"/>
  <c r="Q1189" i="10"/>
  <c r="O1189" i="10"/>
  <c r="P1189" i="10" s="1"/>
  <c r="M1189" i="10"/>
  <c r="K1189" i="10"/>
  <c r="I1189" i="10"/>
  <c r="H1189" i="10"/>
  <c r="F1189" i="10"/>
  <c r="E1189" i="10"/>
  <c r="D1189" i="10"/>
  <c r="C1189" i="10"/>
  <c r="B1189" i="10"/>
  <c r="Q1188" i="10"/>
  <c r="O1188" i="10"/>
  <c r="P1188" i="10" s="1"/>
  <c r="M1188" i="10"/>
  <c r="K1188" i="10"/>
  <c r="I1188" i="10"/>
  <c r="H1188" i="10"/>
  <c r="F1188" i="10"/>
  <c r="E1188" i="10"/>
  <c r="D1188" i="10"/>
  <c r="C1188" i="10"/>
  <c r="B1188" i="10"/>
  <c r="Q1187" i="10"/>
  <c r="O1187" i="10"/>
  <c r="P1187" i="10" s="1"/>
  <c r="M1187" i="10"/>
  <c r="K1187" i="10"/>
  <c r="I1187" i="10"/>
  <c r="H1187" i="10"/>
  <c r="F1187" i="10"/>
  <c r="E1187" i="10"/>
  <c r="D1187" i="10"/>
  <c r="C1187" i="10"/>
  <c r="B1187" i="10"/>
  <c r="Q1186" i="10"/>
  <c r="O1186" i="10"/>
  <c r="P1186" i="10" s="1"/>
  <c r="M1186" i="10"/>
  <c r="K1186" i="10"/>
  <c r="I1186" i="10"/>
  <c r="H1186" i="10"/>
  <c r="F1186" i="10"/>
  <c r="E1186" i="10"/>
  <c r="D1186" i="10"/>
  <c r="C1186" i="10"/>
  <c r="B1186" i="10"/>
  <c r="Q1185" i="10"/>
  <c r="O1185" i="10"/>
  <c r="P1185" i="10" s="1"/>
  <c r="M1185" i="10"/>
  <c r="K1185" i="10"/>
  <c r="I1185" i="10"/>
  <c r="H1185" i="10"/>
  <c r="F1185" i="10"/>
  <c r="E1185" i="10"/>
  <c r="D1185" i="10"/>
  <c r="C1185" i="10"/>
  <c r="B1185" i="10"/>
  <c r="Q1184" i="10"/>
  <c r="O1184" i="10"/>
  <c r="P1184" i="10" s="1"/>
  <c r="M1184" i="10"/>
  <c r="K1184" i="10"/>
  <c r="I1184" i="10"/>
  <c r="H1184" i="10"/>
  <c r="F1184" i="10"/>
  <c r="E1184" i="10"/>
  <c r="D1184" i="10"/>
  <c r="C1184" i="10"/>
  <c r="B1184" i="10"/>
  <c r="Q1183" i="10"/>
  <c r="O1183" i="10"/>
  <c r="P1183" i="10" s="1"/>
  <c r="M1183" i="10"/>
  <c r="K1183" i="10"/>
  <c r="I1183" i="10"/>
  <c r="H1183" i="10"/>
  <c r="F1183" i="10"/>
  <c r="E1183" i="10"/>
  <c r="D1183" i="10"/>
  <c r="C1183" i="10"/>
  <c r="B1183" i="10"/>
  <c r="Q1182" i="10"/>
  <c r="O1182" i="10"/>
  <c r="P1182" i="10" s="1"/>
  <c r="M1182" i="10"/>
  <c r="K1182" i="10"/>
  <c r="I1182" i="10"/>
  <c r="H1182" i="10"/>
  <c r="F1182" i="10"/>
  <c r="E1182" i="10"/>
  <c r="D1182" i="10"/>
  <c r="C1182" i="10"/>
  <c r="B1182" i="10"/>
  <c r="Q1181" i="10"/>
  <c r="O1181" i="10"/>
  <c r="P1181" i="10" s="1"/>
  <c r="M1181" i="10"/>
  <c r="K1181" i="10"/>
  <c r="I1181" i="10"/>
  <c r="H1181" i="10"/>
  <c r="F1181" i="10"/>
  <c r="E1181" i="10"/>
  <c r="D1181" i="10"/>
  <c r="C1181" i="10"/>
  <c r="B1181" i="10"/>
  <c r="Q1180" i="10"/>
  <c r="O1180" i="10"/>
  <c r="P1180" i="10" s="1"/>
  <c r="M1180" i="10"/>
  <c r="K1180" i="10"/>
  <c r="I1180" i="10"/>
  <c r="H1180" i="10"/>
  <c r="F1180" i="10"/>
  <c r="E1180" i="10"/>
  <c r="D1180" i="10"/>
  <c r="C1180" i="10"/>
  <c r="B1180" i="10"/>
  <c r="Q1179" i="10"/>
  <c r="O1179" i="10"/>
  <c r="P1179" i="10" s="1"/>
  <c r="M1179" i="10"/>
  <c r="K1179" i="10"/>
  <c r="I1179" i="10"/>
  <c r="H1179" i="10"/>
  <c r="F1179" i="10"/>
  <c r="E1179" i="10"/>
  <c r="D1179" i="10"/>
  <c r="C1179" i="10"/>
  <c r="B1179" i="10"/>
  <c r="Q1178" i="10"/>
  <c r="O1178" i="10"/>
  <c r="P1178" i="10" s="1"/>
  <c r="M1178" i="10"/>
  <c r="K1178" i="10"/>
  <c r="I1178" i="10"/>
  <c r="H1178" i="10"/>
  <c r="F1178" i="10"/>
  <c r="E1178" i="10"/>
  <c r="D1178" i="10"/>
  <c r="C1178" i="10"/>
  <c r="B1178" i="10"/>
  <c r="Q1177" i="10"/>
  <c r="O1177" i="10"/>
  <c r="P1177" i="10" s="1"/>
  <c r="M1177" i="10"/>
  <c r="K1177" i="10"/>
  <c r="I1177" i="10"/>
  <c r="H1177" i="10"/>
  <c r="F1177" i="10"/>
  <c r="E1177" i="10"/>
  <c r="D1177" i="10"/>
  <c r="C1177" i="10"/>
  <c r="B1177" i="10"/>
  <c r="Q1176" i="10"/>
  <c r="O1176" i="10"/>
  <c r="P1176" i="10" s="1"/>
  <c r="M1176" i="10"/>
  <c r="K1176" i="10"/>
  <c r="I1176" i="10"/>
  <c r="H1176" i="10"/>
  <c r="F1176" i="10"/>
  <c r="E1176" i="10"/>
  <c r="D1176" i="10"/>
  <c r="C1176" i="10"/>
  <c r="B1176" i="10"/>
  <c r="Q1175" i="10"/>
  <c r="O1175" i="10"/>
  <c r="P1175" i="10" s="1"/>
  <c r="M1175" i="10"/>
  <c r="K1175" i="10"/>
  <c r="I1175" i="10"/>
  <c r="H1175" i="10"/>
  <c r="F1175" i="10"/>
  <c r="E1175" i="10"/>
  <c r="D1175" i="10"/>
  <c r="C1175" i="10"/>
  <c r="B1175" i="10"/>
  <c r="Q1174" i="10"/>
  <c r="O1174" i="10"/>
  <c r="P1174" i="10" s="1"/>
  <c r="M1174" i="10"/>
  <c r="K1174" i="10"/>
  <c r="I1174" i="10"/>
  <c r="H1174" i="10"/>
  <c r="F1174" i="10"/>
  <c r="E1174" i="10"/>
  <c r="D1174" i="10"/>
  <c r="C1174" i="10"/>
  <c r="B1174" i="10"/>
  <c r="Q1173" i="10"/>
  <c r="O1173" i="10"/>
  <c r="P1173" i="10" s="1"/>
  <c r="M1173" i="10"/>
  <c r="K1173" i="10"/>
  <c r="I1173" i="10"/>
  <c r="H1173" i="10"/>
  <c r="F1173" i="10"/>
  <c r="E1173" i="10"/>
  <c r="D1173" i="10"/>
  <c r="C1173" i="10"/>
  <c r="B1173" i="10"/>
  <c r="Q1172" i="10"/>
  <c r="O1172" i="10"/>
  <c r="P1172" i="10" s="1"/>
  <c r="M1172" i="10"/>
  <c r="K1172" i="10"/>
  <c r="I1172" i="10"/>
  <c r="H1172" i="10"/>
  <c r="F1172" i="10"/>
  <c r="E1172" i="10"/>
  <c r="D1172" i="10"/>
  <c r="C1172" i="10"/>
  <c r="B1172" i="10"/>
  <c r="Q1171" i="10"/>
  <c r="O1171" i="10"/>
  <c r="P1171" i="10" s="1"/>
  <c r="M1171" i="10"/>
  <c r="K1171" i="10"/>
  <c r="I1171" i="10"/>
  <c r="H1171" i="10"/>
  <c r="F1171" i="10"/>
  <c r="E1171" i="10"/>
  <c r="D1171" i="10"/>
  <c r="C1171" i="10"/>
  <c r="B1171" i="10"/>
  <c r="Q1170" i="10"/>
  <c r="O1170" i="10"/>
  <c r="P1170" i="10" s="1"/>
  <c r="M1170" i="10"/>
  <c r="K1170" i="10"/>
  <c r="I1170" i="10"/>
  <c r="H1170" i="10"/>
  <c r="F1170" i="10"/>
  <c r="E1170" i="10"/>
  <c r="D1170" i="10"/>
  <c r="C1170" i="10"/>
  <c r="B1170" i="10"/>
  <c r="Q1169" i="10"/>
  <c r="O1169" i="10"/>
  <c r="P1169" i="10" s="1"/>
  <c r="M1169" i="10"/>
  <c r="K1169" i="10"/>
  <c r="I1169" i="10"/>
  <c r="H1169" i="10"/>
  <c r="F1169" i="10"/>
  <c r="E1169" i="10"/>
  <c r="D1169" i="10"/>
  <c r="C1169" i="10"/>
  <c r="B1169" i="10"/>
  <c r="Q1168" i="10"/>
  <c r="O1168" i="10"/>
  <c r="P1168" i="10" s="1"/>
  <c r="M1168" i="10"/>
  <c r="K1168" i="10"/>
  <c r="I1168" i="10"/>
  <c r="H1168" i="10"/>
  <c r="F1168" i="10"/>
  <c r="E1168" i="10"/>
  <c r="D1168" i="10"/>
  <c r="C1168" i="10"/>
  <c r="B1168" i="10"/>
  <c r="Q1167" i="10"/>
  <c r="O1167" i="10"/>
  <c r="P1167" i="10" s="1"/>
  <c r="M1167" i="10"/>
  <c r="K1167" i="10"/>
  <c r="I1167" i="10"/>
  <c r="H1167" i="10"/>
  <c r="F1167" i="10"/>
  <c r="E1167" i="10"/>
  <c r="D1167" i="10"/>
  <c r="C1167" i="10"/>
  <c r="B1167" i="10"/>
  <c r="Q1166" i="10"/>
  <c r="O1166" i="10"/>
  <c r="P1166" i="10" s="1"/>
  <c r="M1166" i="10"/>
  <c r="K1166" i="10"/>
  <c r="I1166" i="10"/>
  <c r="H1166" i="10"/>
  <c r="F1166" i="10"/>
  <c r="E1166" i="10"/>
  <c r="D1166" i="10"/>
  <c r="C1166" i="10"/>
  <c r="B1166" i="10"/>
  <c r="Q1165" i="10"/>
  <c r="O1165" i="10"/>
  <c r="P1165" i="10" s="1"/>
  <c r="M1165" i="10"/>
  <c r="K1165" i="10"/>
  <c r="I1165" i="10"/>
  <c r="H1165" i="10"/>
  <c r="F1165" i="10"/>
  <c r="E1165" i="10"/>
  <c r="D1165" i="10"/>
  <c r="C1165" i="10"/>
  <c r="B1165" i="10"/>
  <c r="Q1164" i="10"/>
  <c r="O1164" i="10"/>
  <c r="P1164" i="10" s="1"/>
  <c r="M1164" i="10"/>
  <c r="K1164" i="10"/>
  <c r="I1164" i="10"/>
  <c r="H1164" i="10"/>
  <c r="F1164" i="10"/>
  <c r="E1164" i="10"/>
  <c r="D1164" i="10"/>
  <c r="C1164" i="10"/>
  <c r="B1164" i="10"/>
  <c r="Q1163" i="10"/>
  <c r="O1163" i="10"/>
  <c r="P1163" i="10" s="1"/>
  <c r="M1163" i="10"/>
  <c r="K1163" i="10"/>
  <c r="I1163" i="10"/>
  <c r="H1163" i="10"/>
  <c r="F1163" i="10"/>
  <c r="E1163" i="10"/>
  <c r="D1163" i="10"/>
  <c r="C1163" i="10"/>
  <c r="B1163" i="10"/>
  <c r="Q1162" i="10"/>
  <c r="O1162" i="10"/>
  <c r="P1162" i="10" s="1"/>
  <c r="M1162" i="10"/>
  <c r="K1162" i="10"/>
  <c r="I1162" i="10"/>
  <c r="H1162" i="10"/>
  <c r="F1162" i="10"/>
  <c r="E1162" i="10"/>
  <c r="D1162" i="10"/>
  <c r="C1162" i="10"/>
  <c r="B1162" i="10"/>
  <c r="Q1161" i="10"/>
  <c r="O1161" i="10"/>
  <c r="P1161" i="10" s="1"/>
  <c r="M1161" i="10"/>
  <c r="K1161" i="10"/>
  <c r="I1161" i="10"/>
  <c r="H1161" i="10"/>
  <c r="F1161" i="10"/>
  <c r="E1161" i="10"/>
  <c r="D1161" i="10"/>
  <c r="C1161" i="10"/>
  <c r="B1161" i="10"/>
  <c r="Q1160" i="10"/>
  <c r="O1160" i="10"/>
  <c r="P1160" i="10" s="1"/>
  <c r="M1160" i="10"/>
  <c r="K1160" i="10"/>
  <c r="I1160" i="10"/>
  <c r="H1160" i="10"/>
  <c r="F1160" i="10"/>
  <c r="E1160" i="10"/>
  <c r="D1160" i="10"/>
  <c r="C1160" i="10"/>
  <c r="B1160" i="10"/>
  <c r="Q1159" i="10"/>
  <c r="O1159" i="10"/>
  <c r="P1159" i="10" s="1"/>
  <c r="M1159" i="10"/>
  <c r="K1159" i="10"/>
  <c r="I1159" i="10"/>
  <c r="H1159" i="10"/>
  <c r="F1159" i="10"/>
  <c r="E1159" i="10"/>
  <c r="D1159" i="10"/>
  <c r="C1159" i="10"/>
  <c r="B1159" i="10"/>
  <c r="Q1158" i="10"/>
  <c r="O1158" i="10"/>
  <c r="P1158" i="10" s="1"/>
  <c r="M1158" i="10"/>
  <c r="K1158" i="10"/>
  <c r="I1158" i="10"/>
  <c r="H1158" i="10"/>
  <c r="F1158" i="10"/>
  <c r="E1158" i="10"/>
  <c r="D1158" i="10"/>
  <c r="C1158" i="10"/>
  <c r="B1158" i="10"/>
  <c r="Q1157" i="10"/>
  <c r="O1157" i="10"/>
  <c r="P1157" i="10" s="1"/>
  <c r="M1157" i="10"/>
  <c r="K1157" i="10"/>
  <c r="I1157" i="10"/>
  <c r="H1157" i="10"/>
  <c r="F1157" i="10"/>
  <c r="E1157" i="10"/>
  <c r="D1157" i="10"/>
  <c r="C1157" i="10"/>
  <c r="B1157" i="10"/>
  <c r="Q1156" i="10"/>
  <c r="O1156" i="10"/>
  <c r="P1156" i="10" s="1"/>
  <c r="M1156" i="10"/>
  <c r="K1156" i="10"/>
  <c r="I1156" i="10"/>
  <c r="H1156" i="10"/>
  <c r="F1156" i="10"/>
  <c r="E1156" i="10"/>
  <c r="D1156" i="10"/>
  <c r="C1156" i="10"/>
  <c r="B1156" i="10"/>
  <c r="Q1155" i="10"/>
  <c r="O1155" i="10"/>
  <c r="P1155" i="10" s="1"/>
  <c r="M1155" i="10"/>
  <c r="K1155" i="10"/>
  <c r="I1155" i="10"/>
  <c r="H1155" i="10"/>
  <c r="F1155" i="10"/>
  <c r="E1155" i="10"/>
  <c r="D1155" i="10"/>
  <c r="C1155" i="10"/>
  <c r="B1155" i="10"/>
  <c r="Q1154" i="10"/>
  <c r="O1154" i="10"/>
  <c r="P1154" i="10" s="1"/>
  <c r="M1154" i="10"/>
  <c r="K1154" i="10"/>
  <c r="I1154" i="10"/>
  <c r="H1154" i="10"/>
  <c r="F1154" i="10"/>
  <c r="E1154" i="10"/>
  <c r="D1154" i="10"/>
  <c r="C1154" i="10"/>
  <c r="B1154" i="10"/>
  <c r="Q1153" i="10"/>
  <c r="O1153" i="10"/>
  <c r="P1153" i="10" s="1"/>
  <c r="M1153" i="10"/>
  <c r="K1153" i="10"/>
  <c r="I1153" i="10"/>
  <c r="H1153" i="10"/>
  <c r="F1153" i="10"/>
  <c r="E1153" i="10"/>
  <c r="D1153" i="10"/>
  <c r="C1153" i="10"/>
  <c r="B1153" i="10"/>
  <c r="Q1152" i="10"/>
  <c r="O1152" i="10"/>
  <c r="P1152" i="10" s="1"/>
  <c r="M1152" i="10"/>
  <c r="K1152" i="10"/>
  <c r="I1152" i="10"/>
  <c r="H1152" i="10"/>
  <c r="F1152" i="10"/>
  <c r="E1152" i="10"/>
  <c r="D1152" i="10"/>
  <c r="C1152" i="10"/>
  <c r="B1152" i="10"/>
  <c r="Q1151" i="10"/>
  <c r="O1151" i="10"/>
  <c r="P1151" i="10" s="1"/>
  <c r="M1151" i="10"/>
  <c r="K1151" i="10"/>
  <c r="I1151" i="10"/>
  <c r="H1151" i="10"/>
  <c r="F1151" i="10"/>
  <c r="E1151" i="10"/>
  <c r="D1151" i="10"/>
  <c r="C1151" i="10"/>
  <c r="B1151" i="10"/>
  <c r="Q1150" i="10"/>
  <c r="O1150" i="10"/>
  <c r="P1150" i="10" s="1"/>
  <c r="M1150" i="10"/>
  <c r="K1150" i="10"/>
  <c r="I1150" i="10"/>
  <c r="H1150" i="10"/>
  <c r="F1150" i="10"/>
  <c r="E1150" i="10"/>
  <c r="D1150" i="10"/>
  <c r="C1150" i="10"/>
  <c r="B1150" i="10"/>
  <c r="Q1149" i="10"/>
  <c r="O1149" i="10"/>
  <c r="P1149" i="10" s="1"/>
  <c r="M1149" i="10"/>
  <c r="K1149" i="10"/>
  <c r="I1149" i="10"/>
  <c r="H1149" i="10"/>
  <c r="F1149" i="10"/>
  <c r="E1149" i="10"/>
  <c r="D1149" i="10"/>
  <c r="C1149" i="10"/>
  <c r="B1149" i="10"/>
  <c r="Q1148" i="10"/>
  <c r="O1148" i="10"/>
  <c r="P1148" i="10" s="1"/>
  <c r="M1148" i="10"/>
  <c r="K1148" i="10"/>
  <c r="I1148" i="10"/>
  <c r="H1148" i="10"/>
  <c r="F1148" i="10"/>
  <c r="E1148" i="10"/>
  <c r="D1148" i="10"/>
  <c r="C1148" i="10"/>
  <c r="B1148" i="10"/>
  <c r="Q1147" i="10"/>
  <c r="O1147" i="10"/>
  <c r="P1147" i="10" s="1"/>
  <c r="M1147" i="10"/>
  <c r="K1147" i="10"/>
  <c r="I1147" i="10"/>
  <c r="H1147" i="10"/>
  <c r="F1147" i="10"/>
  <c r="E1147" i="10"/>
  <c r="D1147" i="10"/>
  <c r="C1147" i="10"/>
  <c r="B1147" i="10"/>
  <c r="Q1146" i="10"/>
  <c r="O1146" i="10"/>
  <c r="P1146" i="10" s="1"/>
  <c r="M1146" i="10"/>
  <c r="K1146" i="10"/>
  <c r="I1146" i="10"/>
  <c r="H1146" i="10"/>
  <c r="F1146" i="10"/>
  <c r="E1146" i="10"/>
  <c r="D1146" i="10"/>
  <c r="C1146" i="10"/>
  <c r="B1146" i="10"/>
  <c r="Q1145" i="10"/>
  <c r="O1145" i="10"/>
  <c r="P1145" i="10" s="1"/>
  <c r="M1145" i="10"/>
  <c r="K1145" i="10"/>
  <c r="I1145" i="10"/>
  <c r="H1145" i="10"/>
  <c r="F1145" i="10"/>
  <c r="E1145" i="10"/>
  <c r="D1145" i="10"/>
  <c r="C1145" i="10"/>
  <c r="B1145" i="10"/>
  <c r="Q1144" i="10"/>
  <c r="O1144" i="10"/>
  <c r="P1144" i="10" s="1"/>
  <c r="M1144" i="10"/>
  <c r="K1144" i="10"/>
  <c r="I1144" i="10"/>
  <c r="H1144" i="10"/>
  <c r="F1144" i="10"/>
  <c r="E1144" i="10"/>
  <c r="D1144" i="10"/>
  <c r="C1144" i="10"/>
  <c r="B1144" i="10"/>
  <c r="Q1143" i="10"/>
  <c r="O1143" i="10"/>
  <c r="P1143" i="10" s="1"/>
  <c r="M1143" i="10"/>
  <c r="K1143" i="10"/>
  <c r="I1143" i="10"/>
  <c r="H1143" i="10"/>
  <c r="F1143" i="10"/>
  <c r="E1143" i="10"/>
  <c r="D1143" i="10"/>
  <c r="C1143" i="10"/>
  <c r="B1143" i="10"/>
  <c r="Q1142" i="10"/>
  <c r="O1142" i="10"/>
  <c r="P1142" i="10" s="1"/>
  <c r="M1142" i="10"/>
  <c r="K1142" i="10"/>
  <c r="I1142" i="10"/>
  <c r="H1142" i="10"/>
  <c r="F1142" i="10"/>
  <c r="E1142" i="10"/>
  <c r="D1142" i="10"/>
  <c r="C1142" i="10"/>
  <c r="B1142" i="10"/>
  <c r="Q1141" i="10"/>
  <c r="O1141" i="10"/>
  <c r="P1141" i="10" s="1"/>
  <c r="M1141" i="10"/>
  <c r="K1141" i="10"/>
  <c r="I1141" i="10"/>
  <c r="H1141" i="10"/>
  <c r="F1141" i="10"/>
  <c r="E1141" i="10"/>
  <c r="D1141" i="10"/>
  <c r="C1141" i="10"/>
  <c r="B1141" i="10"/>
  <c r="Q1140" i="10"/>
  <c r="O1140" i="10"/>
  <c r="P1140" i="10" s="1"/>
  <c r="M1140" i="10"/>
  <c r="K1140" i="10"/>
  <c r="I1140" i="10"/>
  <c r="H1140" i="10"/>
  <c r="F1140" i="10"/>
  <c r="E1140" i="10"/>
  <c r="D1140" i="10"/>
  <c r="C1140" i="10"/>
  <c r="B1140" i="10"/>
  <c r="Q1139" i="10"/>
  <c r="O1139" i="10"/>
  <c r="P1139" i="10" s="1"/>
  <c r="M1139" i="10"/>
  <c r="K1139" i="10"/>
  <c r="I1139" i="10"/>
  <c r="H1139" i="10"/>
  <c r="F1139" i="10"/>
  <c r="E1139" i="10"/>
  <c r="D1139" i="10"/>
  <c r="C1139" i="10"/>
  <c r="B1139" i="10"/>
  <c r="Q1138" i="10"/>
  <c r="O1138" i="10"/>
  <c r="P1138" i="10" s="1"/>
  <c r="M1138" i="10"/>
  <c r="K1138" i="10"/>
  <c r="I1138" i="10"/>
  <c r="H1138" i="10"/>
  <c r="F1138" i="10"/>
  <c r="E1138" i="10"/>
  <c r="D1138" i="10"/>
  <c r="C1138" i="10"/>
  <c r="B1138" i="10"/>
  <c r="Q1137" i="10"/>
  <c r="O1137" i="10"/>
  <c r="P1137" i="10" s="1"/>
  <c r="M1137" i="10"/>
  <c r="K1137" i="10"/>
  <c r="I1137" i="10"/>
  <c r="H1137" i="10"/>
  <c r="F1137" i="10"/>
  <c r="E1137" i="10"/>
  <c r="D1137" i="10"/>
  <c r="C1137" i="10"/>
  <c r="B1137" i="10"/>
  <c r="Q1136" i="10"/>
  <c r="O1136" i="10"/>
  <c r="P1136" i="10" s="1"/>
  <c r="M1136" i="10"/>
  <c r="K1136" i="10"/>
  <c r="I1136" i="10"/>
  <c r="H1136" i="10"/>
  <c r="F1136" i="10"/>
  <c r="E1136" i="10"/>
  <c r="D1136" i="10"/>
  <c r="C1136" i="10"/>
  <c r="B1136" i="10"/>
  <c r="Q1135" i="10"/>
  <c r="O1135" i="10"/>
  <c r="P1135" i="10" s="1"/>
  <c r="M1135" i="10"/>
  <c r="K1135" i="10"/>
  <c r="I1135" i="10"/>
  <c r="H1135" i="10"/>
  <c r="F1135" i="10"/>
  <c r="E1135" i="10"/>
  <c r="D1135" i="10"/>
  <c r="C1135" i="10"/>
  <c r="B1135" i="10"/>
  <c r="Q1134" i="10"/>
  <c r="O1134" i="10"/>
  <c r="P1134" i="10" s="1"/>
  <c r="M1134" i="10"/>
  <c r="K1134" i="10"/>
  <c r="I1134" i="10"/>
  <c r="H1134" i="10"/>
  <c r="F1134" i="10"/>
  <c r="E1134" i="10"/>
  <c r="D1134" i="10"/>
  <c r="C1134" i="10"/>
  <c r="B1134" i="10"/>
  <c r="Q1133" i="10"/>
  <c r="O1133" i="10"/>
  <c r="P1133" i="10" s="1"/>
  <c r="M1133" i="10"/>
  <c r="K1133" i="10"/>
  <c r="I1133" i="10"/>
  <c r="H1133" i="10"/>
  <c r="F1133" i="10"/>
  <c r="E1133" i="10"/>
  <c r="D1133" i="10"/>
  <c r="C1133" i="10"/>
  <c r="B1133" i="10"/>
  <c r="Q1132" i="10"/>
  <c r="O1132" i="10"/>
  <c r="P1132" i="10" s="1"/>
  <c r="M1132" i="10"/>
  <c r="K1132" i="10"/>
  <c r="I1132" i="10"/>
  <c r="H1132" i="10"/>
  <c r="F1132" i="10"/>
  <c r="E1132" i="10"/>
  <c r="D1132" i="10"/>
  <c r="C1132" i="10"/>
  <c r="B1132" i="10"/>
  <c r="Q1131" i="10"/>
  <c r="O1131" i="10"/>
  <c r="P1131" i="10" s="1"/>
  <c r="M1131" i="10"/>
  <c r="K1131" i="10"/>
  <c r="I1131" i="10"/>
  <c r="H1131" i="10"/>
  <c r="F1131" i="10"/>
  <c r="E1131" i="10"/>
  <c r="D1131" i="10"/>
  <c r="C1131" i="10"/>
  <c r="B1131" i="10"/>
  <c r="Q1130" i="10"/>
  <c r="O1130" i="10"/>
  <c r="P1130" i="10" s="1"/>
  <c r="M1130" i="10"/>
  <c r="K1130" i="10"/>
  <c r="I1130" i="10"/>
  <c r="H1130" i="10"/>
  <c r="F1130" i="10"/>
  <c r="E1130" i="10"/>
  <c r="D1130" i="10"/>
  <c r="C1130" i="10"/>
  <c r="B1130" i="10"/>
  <c r="Q1129" i="10"/>
  <c r="O1129" i="10"/>
  <c r="P1129" i="10" s="1"/>
  <c r="M1129" i="10"/>
  <c r="K1129" i="10"/>
  <c r="I1129" i="10"/>
  <c r="H1129" i="10"/>
  <c r="F1129" i="10"/>
  <c r="E1129" i="10"/>
  <c r="D1129" i="10"/>
  <c r="C1129" i="10"/>
  <c r="B1129" i="10"/>
  <c r="Q1128" i="10"/>
  <c r="O1128" i="10"/>
  <c r="P1128" i="10" s="1"/>
  <c r="M1128" i="10"/>
  <c r="K1128" i="10"/>
  <c r="I1128" i="10"/>
  <c r="H1128" i="10"/>
  <c r="F1128" i="10"/>
  <c r="E1128" i="10"/>
  <c r="D1128" i="10"/>
  <c r="C1128" i="10"/>
  <c r="B1128" i="10"/>
  <c r="Q1127" i="10"/>
  <c r="O1127" i="10"/>
  <c r="P1127" i="10" s="1"/>
  <c r="M1127" i="10"/>
  <c r="K1127" i="10"/>
  <c r="I1127" i="10"/>
  <c r="H1127" i="10"/>
  <c r="F1127" i="10"/>
  <c r="E1127" i="10"/>
  <c r="D1127" i="10"/>
  <c r="C1127" i="10"/>
  <c r="B1127" i="10"/>
  <c r="Q1126" i="10"/>
  <c r="O1126" i="10"/>
  <c r="P1126" i="10" s="1"/>
  <c r="M1126" i="10"/>
  <c r="K1126" i="10"/>
  <c r="I1126" i="10"/>
  <c r="H1126" i="10"/>
  <c r="F1126" i="10"/>
  <c r="E1126" i="10"/>
  <c r="D1126" i="10"/>
  <c r="C1126" i="10"/>
  <c r="B1126" i="10"/>
  <c r="Q1125" i="10"/>
  <c r="O1125" i="10"/>
  <c r="P1125" i="10" s="1"/>
  <c r="M1125" i="10"/>
  <c r="K1125" i="10"/>
  <c r="I1125" i="10"/>
  <c r="H1125" i="10"/>
  <c r="F1125" i="10"/>
  <c r="E1125" i="10"/>
  <c r="D1125" i="10"/>
  <c r="C1125" i="10"/>
  <c r="B1125" i="10"/>
  <c r="Q1124" i="10"/>
  <c r="O1124" i="10"/>
  <c r="P1124" i="10" s="1"/>
  <c r="M1124" i="10"/>
  <c r="K1124" i="10"/>
  <c r="I1124" i="10"/>
  <c r="H1124" i="10"/>
  <c r="F1124" i="10"/>
  <c r="E1124" i="10"/>
  <c r="D1124" i="10"/>
  <c r="C1124" i="10"/>
  <c r="B1124" i="10"/>
  <c r="Q1123" i="10"/>
  <c r="O1123" i="10"/>
  <c r="P1123" i="10" s="1"/>
  <c r="M1123" i="10"/>
  <c r="K1123" i="10"/>
  <c r="I1123" i="10"/>
  <c r="H1123" i="10"/>
  <c r="F1123" i="10"/>
  <c r="E1123" i="10"/>
  <c r="D1123" i="10"/>
  <c r="C1123" i="10"/>
  <c r="B1123" i="10"/>
  <c r="Q1122" i="10"/>
  <c r="O1122" i="10"/>
  <c r="P1122" i="10" s="1"/>
  <c r="M1122" i="10"/>
  <c r="K1122" i="10"/>
  <c r="I1122" i="10"/>
  <c r="H1122" i="10"/>
  <c r="F1122" i="10"/>
  <c r="E1122" i="10"/>
  <c r="D1122" i="10"/>
  <c r="C1122" i="10"/>
  <c r="B1122" i="10"/>
  <c r="Q1121" i="10"/>
  <c r="O1121" i="10"/>
  <c r="P1121" i="10" s="1"/>
  <c r="M1121" i="10"/>
  <c r="K1121" i="10"/>
  <c r="I1121" i="10"/>
  <c r="H1121" i="10"/>
  <c r="F1121" i="10"/>
  <c r="E1121" i="10"/>
  <c r="D1121" i="10"/>
  <c r="C1121" i="10"/>
  <c r="B1121" i="10"/>
  <c r="Q1120" i="10"/>
  <c r="O1120" i="10"/>
  <c r="P1120" i="10" s="1"/>
  <c r="M1120" i="10"/>
  <c r="K1120" i="10"/>
  <c r="I1120" i="10"/>
  <c r="H1120" i="10"/>
  <c r="F1120" i="10"/>
  <c r="E1120" i="10"/>
  <c r="D1120" i="10"/>
  <c r="C1120" i="10"/>
  <c r="B1120" i="10"/>
  <c r="Q1119" i="10"/>
  <c r="O1119" i="10"/>
  <c r="P1119" i="10" s="1"/>
  <c r="M1119" i="10"/>
  <c r="K1119" i="10"/>
  <c r="I1119" i="10"/>
  <c r="H1119" i="10"/>
  <c r="F1119" i="10"/>
  <c r="E1119" i="10"/>
  <c r="D1119" i="10"/>
  <c r="C1119" i="10"/>
  <c r="B1119" i="10"/>
  <c r="Q1118" i="10"/>
  <c r="O1118" i="10"/>
  <c r="P1118" i="10" s="1"/>
  <c r="M1118" i="10"/>
  <c r="K1118" i="10"/>
  <c r="I1118" i="10"/>
  <c r="H1118" i="10"/>
  <c r="F1118" i="10"/>
  <c r="E1118" i="10"/>
  <c r="D1118" i="10"/>
  <c r="C1118" i="10"/>
  <c r="B1118" i="10"/>
  <c r="Q1117" i="10"/>
  <c r="O1117" i="10"/>
  <c r="P1117" i="10" s="1"/>
  <c r="M1117" i="10"/>
  <c r="K1117" i="10"/>
  <c r="I1117" i="10"/>
  <c r="H1117" i="10"/>
  <c r="F1117" i="10"/>
  <c r="E1117" i="10"/>
  <c r="D1117" i="10"/>
  <c r="C1117" i="10"/>
  <c r="B1117" i="10"/>
  <c r="Q1116" i="10"/>
  <c r="O1116" i="10"/>
  <c r="P1116" i="10" s="1"/>
  <c r="M1116" i="10"/>
  <c r="K1116" i="10"/>
  <c r="I1116" i="10"/>
  <c r="H1116" i="10"/>
  <c r="F1116" i="10"/>
  <c r="E1116" i="10"/>
  <c r="D1116" i="10"/>
  <c r="C1116" i="10"/>
  <c r="B1116" i="10"/>
  <c r="Q1115" i="10"/>
  <c r="O1115" i="10"/>
  <c r="P1115" i="10" s="1"/>
  <c r="M1115" i="10"/>
  <c r="K1115" i="10"/>
  <c r="I1115" i="10"/>
  <c r="H1115" i="10"/>
  <c r="F1115" i="10"/>
  <c r="E1115" i="10"/>
  <c r="D1115" i="10"/>
  <c r="C1115" i="10"/>
  <c r="B1115" i="10"/>
  <c r="Q1114" i="10"/>
  <c r="O1114" i="10"/>
  <c r="P1114" i="10" s="1"/>
  <c r="M1114" i="10"/>
  <c r="K1114" i="10"/>
  <c r="I1114" i="10"/>
  <c r="H1114" i="10"/>
  <c r="F1114" i="10"/>
  <c r="E1114" i="10"/>
  <c r="D1114" i="10"/>
  <c r="C1114" i="10"/>
  <c r="B1114" i="10"/>
  <c r="Q1113" i="10"/>
  <c r="O1113" i="10"/>
  <c r="P1113" i="10" s="1"/>
  <c r="M1113" i="10"/>
  <c r="K1113" i="10"/>
  <c r="I1113" i="10"/>
  <c r="H1113" i="10"/>
  <c r="F1113" i="10"/>
  <c r="E1113" i="10"/>
  <c r="D1113" i="10"/>
  <c r="C1113" i="10"/>
  <c r="B1113" i="10"/>
  <c r="Q1112" i="10"/>
  <c r="O1112" i="10"/>
  <c r="P1112" i="10" s="1"/>
  <c r="M1112" i="10"/>
  <c r="K1112" i="10"/>
  <c r="I1112" i="10"/>
  <c r="H1112" i="10"/>
  <c r="F1112" i="10"/>
  <c r="E1112" i="10"/>
  <c r="D1112" i="10"/>
  <c r="C1112" i="10"/>
  <c r="B1112" i="10"/>
  <c r="Q1111" i="10"/>
  <c r="O1111" i="10"/>
  <c r="P1111" i="10" s="1"/>
  <c r="M1111" i="10"/>
  <c r="K1111" i="10"/>
  <c r="I1111" i="10"/>
  <c r="H1111" i="10"/>
  <c r="F1111" i="10"/>
  <c r="E1111" i="10"/>
  <c r="D1111" i="10"/>
  <c r="C1111" i="10"/>
  <c r="B1111" i="10"/>
  <c r="Q1110" i="10"/>
  <c r="O1110" i="10"/>
  <c r="P1110" i="10" s="1"/>
  <c r="M1110" i="10"/>
  <c r="K1110" i="10"/>
  <c r="I1110" i="10"/>
  <c r="H1110" i="10"/>
  <c r="F1110" i="10"/>
  <c r="E1110" i="10"/>
  <c r="D1110" i="10"/>
  <c r="C1110" i="10"/>
  <c r="B1110" i="10"/>
  <c r="Q1109" i="10"/>
  <c r="O1109" i="10"/>
  <c r="P1109" i="10" s="1"/>
  <c r="M1109" i="10"/>
  <c r="K1109" i="10"/>
  <c r="I1109" i="10"/>
  <c r="H1109" i="10"/>
  <c r="F1109" i="10"/>
  <c r="E1109" i="10"/>
  <c r="D1109" i="10"/>
  <c r="C1109" i="10"/>
  <c r="B1109" i="10"/>
  <c r="Q1108" i="10"/>
  <c r="O1108" i="10"/>
  <c r="P1108" i="10" s="1"/>
  <c r="M1108" i="10"/>
  <c r="K1108" i="10"/>
  <c r="I1108" i="10"/>
  <c r="H1108" i="10"/>
  <c r="F1108" i="10"/>
  <c r="E1108" i="10"/>
  <c r="D1108" i="10"/>
  <c r="C1108" i="10"/>
  <c r="B1108" i="10"/>
  <c r="Q1107" i="10"/>
  <c r="O1107" i="10"/>
  <c r="P1107" i="10" s="1"/>
  <c r="M1107" i="10"/>
  <c r="K1107" i="10"/>
  <c r="I1107" i="10"/>
  <c r="H1107" i="10"/>
  <c r="F1107" i="10"/>
  <c r="E1107" i="10"/>
  <c r="D1107" i="10"/>
  <c r="C1107" i="10"/>
  <c r="B1107" i="10"/>
  <c r="Q1106" i="10"/>
  <c r="O1106" i="10"/>
  <c r="P1106" i="10" s="1"/>
  <c r="M1106" i="10"/>
  <c r="K1106" i="10"/>
  <c r="I1106" i="10"/>
  <c r="H1106" i="10"/>
  <c r="F1106" i="10"/>
  <c r="E1106" i="10"/>
  <c r="D1106" i="10"/>
  <c r="C1106" i="10"/>
  <c r="B1106" i="10"/>
  <c r="Q1105" i="10"/>
  <c r="O1105" i="10"/>
  <c r="P1105" i="10" s="1"/>
  <c r="M1105" i="10"/>
  <c r="K1105" i="10"/>
  <c r="I1105" i="10"/>
  <c r="H1105" i="10"/>
  <c r="F1105" i="10"/>
  <c r="E1105" i="10"/>
  <c r="D1105" i="10"/>
  <c r="C1105" i="10"/>
  <c r="B1105" i="10"/>
  <c r="Q1104" i="10"/>
  <c r="O1104" i="10"/>
  <c r="P1104" i="10" s="1"/>
  <c r="M1104" i="10"/>
  <c r="K1104" i="10"/>
  <c r="I1104" i="10"/>
  <c r="H1104" i="10"/>
  <c r="F1104" i="10"/>
  <c r="E1104" i="10"/>
  <c r="D1104" i="10"/>
  <c r="C1104" i="10"/>
  <c r="B1104" i="10"/>
  <c r="Q1103" i="10"/>
  <c r="O1103" i="10"/>
  <c r="P1103" i="10" s="1"/>
  <c r="M1103" i="10"/>
  <c r="K1103" i="10"/>
  <c r="I1103" i="10"/>
  <c r="H1103" i="10"/>
  <c r="F1103" i="10"/>
  <c r="E1103" i="10"/>
  <c r="D1103" i="10"/>
  <c r="C1103" i="10"/>
  <c r="B1103" i="10"/>
  <c r="Q1102" i="10"/>
  <c r="O1102" i="10"/>
  <c r="P1102" i="10" s="1"/>
  <c r="M1102" i="10"/>
  <c r="K1102" i="10"/>
  <c r="I1102" i="10"/>
  <c r="H1102" i="10"/>
  <c r="F1102" i="10"/>
  <c r="E1102" i="10"/>
  <c r="D1102" i="10"/>
  <c r="C1102" i="10"/>
  <c r="B1102" i="10"/>
  <c r="Q1101" i="10"/>
  <c r="O1101" i="10"/>
  <c r="P1101" i="10" s="1"/>
  <c r="M1101" i="10"/>
  <c r="K1101" i="10"/>
  <c r="I1101" i="10"/>
  <c r="H1101" i="10"/>
  <c r="F1101" i="10"/>
  <c r="E1101" i="10"/>
  <c r="D1101" i="10"/>
  <c r="C1101" i="10"/>
  <c r="B1101" i="10"/>
  <c r="Q1100" i="10"/>
  <c r="O1100" i="10"/>
  <c r="P1100" i="10" s="1"/>
  <c r="M1100" i="10"/>
  <c r="K1100" i="10"/>
  <c r="I1100" i="10"/>
  <c r="H1100" i="10"/>
  <c r="F1100" i="10"/>
  <c r="E1100" i="10"/>
  <c r="D1100" i="10"/>
  <c r="C1100" i="10"/>
  <c r="B1100" i="10"/>
  <c r="Q1099" i="10"/>
  <c r="O1099" i="10"/>
  <c r="P1099" i="10" s="1"/>
  <c r="M1099" i="10"/>
  <c r="K1099" i="10"/>
  <c r="I1099" i="10"/>
  <c r="H1099" i="10"/>
  <c r="F1099" i="10"/>
  <c r="E1099" i="10"/>
  <c r="D1099" i="10"/>
  <c r="C1099" i="10"/>
  <c r="B1099" i="10"/>
  <c r="Q1098" i="10"/>
  <c r="O1098" i="10"/>
  <c r="P1098" i="10" s="1"/>
  <c r="M1098" i="10"/>
  <c r="K1098" i="10"/>
  <c r="I1098" i="10"/>
  <c r="H1098" i="10"/>
  <c r="F1098" i="10"/>
  <c r="E1098" i="10"/>
  <c r="D1098" i="10"/>
  <c r="C1098" i="10"/>
  <c r="B1098" i="10"/>
  <c r="Q1097" i="10"/>
  <c r="O1097" i="10"/>
  <c r="P1097" i="10" s="1"/>
  <c r="M1097" i="10"/>
  <c r="K1097" i="10"/>
  <c r="I1097" i="10"/>
  <c r="H1097" i="10"/>
  <c r="F1097" i="10"/>
  <c r="E1097" i="10"/>
  <c r="D1097" i="10"/>
  <c r="C1097" i="10"/>
  <c r="B1097" i="10"/>
  <c r="Q1096" i="10"/>
  <c r="O1096" i="10"/>
  <c r="P1096" i="10" s="1"/>
  <c r="M1096" i="10"/>
  <c r="K1096" i="10"/>
  <c r="I1096" i="10"/>
  <c r="H1096" i="10"/>
  <c r="F1096" i="10"/>
  <c r="E1096" i="10"/>
  <c r="D1096" i="10"/>
  <c r="C1096" i="10"/>
  <c r="B1096" i="10"/>
  <c r="Q1095" i="10"/>
  <c r="O1095" i="10"/>
  <c r="P1095" i="10" s="1"/>
  <c r="M1095" i="10"/>
  <c r="K1095" i="10"/>
  <c r="I1095" i="10"/>
  <c r="H1095" i="10"/>
  <c r="F1095" i="10"/>
  <c r="E1095" i="10"/>
  <c r="D1095" i="10"/>
  <c r="C1095" i="10"/>
  <c r="B1095" i="10"/>
  <c r="Q1094" i="10"/>
  <c r="O1094" i="10"/>
  <c r="P1094" i="10" s="1"/>
  <c r="M1094" i="10"/>
  <c r="K1094" i="10"/>
  <c r="I1094" i="10"/>
  <c r="H1094" i="10"/>
  <c r="F1094" i="10"/>
  <c r="E1094" i="10"/>
  <c r="D1094" i="10"/>
  <c r="C1094" i="10"/>
  <c r="B1094" i="10"/>
  <c r="Q1093" i="10"/>
  <c r="O1093" i="10"/>
  <c r="P1093" i="10" s="1"/>
  <c r="M1093" i="10"/>
  <c r="K1093" i="10"/>
  <c r="I1093" i="10"/>
  <c r="H1093" i="10"/>
  <c r="F1093" i="10"/>
  <c r="E1093" i="10"/>
  <c r="D1093" i="10"/>
  <c r="C1093" i="10"/>
  <c r="B1093" i="10"/>
  <c r="Q1092" i="10"/>
  <c r="O1092" i="10"/>
  <c r="P1092" i="10" s="1"/>
  <c r="M1092" i="10"/>
  <c r="K1092" i="10"/>
  <c r="I1092" i="10"/>
  <c r="H1092" i="10"/>
  <c r="F1092" i="10"/>
  <c r="E1092" i="10"/>
  <c r="D1092" i="10"/>
  <c r="C1092" i="10"/>
  <c r="B1092" i="10"/>
  <c r="Q1091" i="10"/>
  <c r="O1091" i="10"/>
  <c r="P1091" i="10" s="1"/>
  <c r="M1091" i="10"/>
  <c r="K1091" i="10"/>
  <c r="I1091" i="10"/>
  <c r="H1091" i="10"/>
  <c r="F1091" i="10"/>
  <c r="E1091" i="10"/>
  <c r="D1091" i="10"/>
  <c r="C1091" i="10"/>
  <c r="B1091" i="10"/>
  <c r="Q1090" i="10"/>
  <c r="O1090" i="10"/>
  <c r="P1090" i="10" s="1"/>
  <c r="M1090" i="10"/>
  <c r="K1090" i="10"/>
  <c r="I1090" i="10"/>
  <c r="H1090" i="10"/>
  <c r="F1090" i="10"/>
  <c r="E1090" i="10"/>
  <c r="D1090" i="10"/>
  <c r="C1090" i="10"/>
  <c r="B1090" i="10"/>
  <c r="Q1089" i="10"/>
  <c r="O1089" i="10"/>
  <c r="P1089" i="10" s="1"/>
  <c r="M1089" i="10"/>
  <c r="K1089" i="10"/>
  <c r="I1089" i="10"/>
  <c r="H1089" i="10"/>
  <c r="F1089" i="10"/>
  <c r="E1089" i="10"/>
  <c r="D1089" i="10"/>
  <c r="C1089" i="10"/>
  <c r="B1089" i="10"/>
  <c r="Q1088" i="10"/>
  <c r="O1088" i="10"/>
  <c r="P1088" i="10" s="1"/>
  <c r="M1088" i="10"/>
  <c r="K1088" i="10"/>
  <c r="I1088" i="10"/>
  <c r="H1088" i="10"/>
  <c r="F1088" i="10"/>
  <c r="E1088" i="10"/>
  <c r="D1088" i="10"/>
  <c r="C1088" i="10"/>
  <c r="B1088" i="10"/>
  <c r="Q1087" i="10"/>
  <c r="O1087" i="10"/>
  <c r="P1087" i="10" s="1"/>
  <c r="M1087" i="10"/>
  <c r="K1087" i="10"/>
  <c r="I1087" i="10"/>
  <c r="H1087" i="10"/>
  <c r="F1087" i="10"/>
  <c r="E1087" i="10"/>
  <c r="D1087" i="10"/>
  <c r="C1087" i="10"/>
  <c r="B1087" i="10"/>
  <c r="Q1086" i="10"/>
  <c r="O1086" i="10"/>
  <c r="P1086" i="10" s="1"/>
  <c r="M1086" i="10"/>
  <c r="K1086" i="10"/>
  <c r="I1086" i="10"/>
  <c r="H1086" i="10"/>
  <c r="F1086" i="10"/>
  <c r="E1086" i="10"/>
  <c r="D1086" i="10"/>
  <c r="C1086" i="10"/>
  <c r="B1086" i="10"/>
  <c r="Q1085" i="10"/>
  <c r="O1085" i="10"/>
  <c r="P1085" i="10" s="1"/>
  <c r="M1085" i="10"/>
  <c r="K1085" i="10"/>
  <c r="I1085" i="10"/>
  <c r="H1085" i="10"/>
  <c r="F1085" i="10"/>
  <c r="E1085" i="10"/>
  <c r="D1085" i="10"/>
  <c r="C1085" i="10"/>
  <c r="B1085" i="10"/>
  <c r="Q1084" i="10"/>
  <c r="O1084" i="10"/>
  <c r="P1084" i="10" s="1"/>
  <c r="M1084" i="10"/>
  <c r="K1084" i="10"/>
  <c r="I1084" i="10"/>
  <c r="H1084" i="10"/>
  <c r="F1084" i="10"/>
  <c r="E1084" i="10"/>
  <c r="D1084" i="10"/>
  <c r="C1084" i="10"/>
  <c r="B1084" i="10"/>
  <c r="Q1083" i="10"/>
  <c r="O1083" i="10"/>
  <c r="P1083" i="10" s="1"/>
  <c r="M1083" i="10"/>
  <c r="K1083" i="10"/>
  <c r="I1083" i="10"/>
  <c r="H1083" i="10"/>
  <c r="F1083" i="10"/>
  <c r="E1083" i="10"/>
  <c r="D1083" i="10"/>
  <c r="C1083" i="10"/>
  <c r="B1083" i="10"/>
  <c r="Q1082" i="10"/>
  <c r="O1082" i="10"/>
  <c r="P1082" i="10" s="1"/>
  <c r="M1082" i="10"/>
  <c r="K1082" i="10"/>
  <c r="I1082" i="10"/>
  <c r="H1082" i="10"/>
  <c r="F1082" i="10"/>
  <c r="E1082" i="10"/>
  <c r="D1082" i="10"/>
  <c r="C1082" i="10"/>
  <c r="B1082" i="10"/>
  <c r="Q1081" i="10"/>
  <c r="O1081" i="10"/>
  <c r="P1081" i="10" s="1"/>
  <c r="M1081" i="10"/>
  <c r="K1081" i="10"/>
  <c r="I1081" i="10"/>
  <c r="H1081" i="10"/>
  <c r="F1081" i="10"/>
  <c r="E1081" i="10"/>
  <c r="D1081" i="10"/>
  <c r="C1081" i="10"/>
  <c r="B1081" i="10"/>
  <c r="Q1080" i="10"/>
  <c r="O1080" i="10"/>
  <c r="P1080" i="10" s="1"/>
  <c r="M1080" i="10"/>
  <c r="K1080" i="10"/>
  <c r="I1080" i="10"/>
  <c r="H1080" i="10"/>
  <c r="F1080" i="10"/>
  <c r="E1080" i="10"/>
  <c r="D1080" i="10"/>
  <c r="C1080" i="10"/>
  <c r="B1080" i="10"/>
  <c r="Q1079" i="10"/>
  <c r="O1079" i="10"/>
  <c r="P1079" i="10" s="1"/>
  <c r="M1079" i="10"/>
  <c r="K1079" i="10"/>
  <c r="I1079" i="10"/>
  <c r="H1079" i="10"/>
  <c r="F1079" i="10"/>
  <c r="E1079" i="10"/>
  <c r="D1079" i="10"/>
  <c r="C1079" i="10"/>
  <c r="B1079" i="10"/>
  <c r="Q1078" i="10"/>
  <c r="O1078" i="10"/>
  <c r="P1078" i="10" s="1"/>
  <c r="M1078" i="10"/>
  <c r="K1078" i="10"/>
  <c r="I1078" i="10"/>
  <c r="H1078" i="10"/>
  <c r="F1078" i="10"/>
  <c r="E1078" i="10"/>
  <c r="D1078" i="10"/>
  <c r="C1078" i="10"/>
  <c r="B1078" i="10"/>
  <c r="Q1077" i="10"/>
  <c r="O1077" i="10"/>
  <c r="P1077" i="10" s="1"/>
  <c r="M1077" i="10"/>
  <c r="K1077" i="10"/>
  <c r="I1077" i="10"/>
  <c r="H1077" i="10"/>
  <c r="F1077" i="10"/>
  <c r="E1077" i="10"/>
  <c r="D1077" i="10"/>
  <c r="C1077" i="10"/>
  <c r="B1077" i="10"/>
  <c r="Q1076" i="10"/>
  <c r="O1076" i="10"/>
  <c r="P1076" i="10" s="1"/>
  <c r="M1076" i="10"/>
  <c r="K1076" i="10"/>
  <c r="I1076" i="10"/>
  <c r="H1076" i="10"/>
  <c r="F1076" i="10"/>
  <c r="E1076" i="10"/>
  <c r="D1076" i="10"/>
  <c r="C1076" i="10"/>
  <c r="B1076" i="10"/>
  <c r="Q1075" i="10"/>
  <c r="O1075" i="10"/>
  <c r="P1075" i="10" s="1"/>
  <c r="M1075" i="10"/>
  <c r="K1075" i="10"/>
  <c r="I1075" i="10"/>
  <c r="H1075" i="10"/>
  <c r="F1075" i="10"/>
  <c r="E1075" i="10"/>
  <c r="D1075" i="10"/>
  <c r="C1075" i="10"/>
  <c r="B1075" i="10"/>
  <c r="Q1074" i="10"/>
  <c r="O1074" i="10"/>
  <c r="P1074" i="10" s="1"/>
  <c r="M1074" i="10"/>
  <c r="K1074" i="10"/>
  <c r="I1074" i="10"/>
  <c r="H1074" i="10"/>
  <c r="F1074" i="10"/>
  <c r="E1074" i="10"/>
  <c r="D1074" i="10"/>
  <c r="C1074" i="10"/>
  <c r="B1074" i="10"/>
  <c r="Q1073" i="10"/>
  <c r="O1073" i="10"/>
  <c r="P1073" i="10" s="1"/>
  <c r="M1073" i="10"/>
  <c r="K1073" i="10"/>
  <c r="I1073" i="10"/>
  <c r="H1073" i="10"/>
  <c r="F1073" i="10"/>
  <c r="E1073" i="10"/>
  <c r="D1073" i="10"/>
  <c r="C1073" i="10"/>
  <c r="B1073" i="10"/>
  <c r="Q1072" i="10"/>
  <c r="O1072" i="10"/>
  <c r="P1072" i="10" s="1"/>
  <c r="M1072" i="10"/>
  <c r="K1072" i="10"/>
  <c r="I1072" i="10"/>
  <c r="H1072" i="10"/>
  <c r="F1072" i="10"/>
  <c r="E1072" i="10"/>
  <c r="D1072" i="10"/>
  <c r="C1072" i="10"/>
  <c r="B1072" i="10"/>
  <c r="Q1071" i="10"/>
  <c r="O1071" i="10"/>
  <c r="P1071" i="10" s="1"/>
  <c r="M1071" i="10"/>
  <c r="K1071" i="10"/>
  <c r="I1071" i="10"/>
  <c r="H1071" i="10"/>
  <c r="F1071" i="10"/>
  <c r="E1071" i="10"/>
  <c r="D1071" i="10"/>
  <c r="C1071" i="10"/>
  <c r="B1071" i="10"/>
  <c r="Q1070" i="10"/>
  <c r="O1070" i="10"/>
  <c r="P1070" i="10" s="1"/>
  <c r="M1070" i="10"/>
  <c r="K1070" i="10"/>
  <c r="I1070" i="10"/>
  <c r="H1070" i="10"/>
  <c r="F1070" i="10"/>
  <c r="E1070" i="10"/>
  <c r="D1070" i="10"/>
  <c r="C1070" i="10"/>
  <c r="B1070" i="10"/>
  <c r="Q1069" i="10"/>
  <c r="O1069" i="10"/>
  <c r="P1069" i="10" s="1"/>
  <c r="M1069" i="10"/>
  <c r="K1069" i="10"/>
  <c r="I1069" i="10"/>
  <c r="H1069" i="10"/>
  <c r="F1069" i="10"/>
  <c r="E1069" i="10"/>
  <c r="D1069" i="10"/>
  <c r="C1069" i="10"/>
  <c r="B1069" i="10"/>
  <c r="Q1068" i="10"/>
  <c r="O1068" i="10"/>
  <c r="P1068" i="10" s="1"/>
  <c r="M1068" i="10"/>
  <c r="K1068" i="10"/>
  <c r="I1068" i="10"/>
  <c r="H1068" i="10"/>
  <c r="F1068" i="10"/>
  <c r="E1068" i="10"/>
  <c r="D1068" i="10"/>
  <c r="C1068" i="10"/>
  <c r="B1068" i="10"/>
  <c r="Q1067" i="10"/>
  <c r="O1067" i="10"/>
  <c r="P1067" i="10" s="1"/>
  <c r="M1067" i="10"/>
  <c r="K1067" i="10"/>
  <c r="I1067" i="10"/>
  <c r="H1067" i="10"/>
  <c r="F1067" i="10"/>
  <c r="E1067" i="10"/>
  <c r="D1067" i="10"/>
  <c r="C1067" i="10"/>
  <c r="B1067" i="10"/>
  <c r="Q1066" i="10"/>
  <c r="O1066" i="10"/>
  <c r="P1066" i="10" s="1"/>
  <c r="M1066" i="10"/>
  <c r="K1066" i="10"/>
  <c r="I1066" i="10"/>
  <c r="H1066" i="10"/>
  <c r="F1066" i="10"/>
  <c r="E1066" i="10"/>
  <c r="D1066" i="10"/>
  <c r="C1066" i="10"/>
  <c r="B1066" i="10"/>
  <c r="Q1065" i="10"/>
  <c r="O1065" i="10"/>
  <c r="P1065" i="10" s="1"/>
  <c r="M1065" i="10"/>
  <c r="K1065" i="10"/>
  <c r="I1065" i="10"/>
  <c r="H1065" i="10"/>
  <c r="F1065" i="10"/>
  <c r="E1065" i="10"/>
  <c r="D1065" i="10"/>
  <c r="C1065" i="10"/>
  <c r="B1065" i="10"/>
  <c r="Q1064" i="10"/>
  <c r="O1064" i="10"/>
  <c r="P1064" i="10" s="1"/>
  <c r="M1064" i="10"/>
  <c r="K1064" i="10"/>
  <c r="I1064" i="10"/>
  <c r="H1064" i="10"/>
  <c r="F1064" i="10"/>
  <c r="E1064" i="10"/>
  <c r="D1064" i="10"/>
  <c r="C1064" i="10"/>
  <c r="B1064" i="10"/>
  <c r="Q1063" i="10"/>
  <c r="O1063" i="10"/>
  <c r="P1063" i="10" s="1"/>
  <c r="M1063" i="10"/>
  <c r="K1063" i="10"/>
  <c r="I1063" i="10"/>
  <c r="H1063" i="10"/>
  <c r="F1063" i="10"/>
  <c r="E1063" i="10"/>
  <c r="D1063" i="10"/>
  <c r="C1063" i="10"/>
  <c r="B1063" i="10"/>
  <c r="Q1062" i="10"/>
  <c r="O1062" i="10"/>
  <c r="P1062" i="10" s="1"/>
  <c r="M1062" i="10"/>
  <c r="K1062" i="10"/>
  <c r="I1062" i="10"/>
  <c r="H1062" i="10"/>
  <c r="F1062" i="10"/>
  <c r="E1062" i="10"/>
  <c r="D1062" i="10"/>
  <c r="C1062" i="10"/>
  <c r="B1062" i="10"/>
  <c r="Q1061" i="10"/>
  <c r="O1061" i="10"/>
  <c r="P1061" i="10" s="1"/>
  <c r="M1061" i="10"/>
  <c r="K1061" i="10"/>
  <c r="I1061" i="10"/>
  <c r="H1061" i="10"/>
  <c r="F1061" i="10"/>
  <c r="E1061" i="10"/>
  <c r="D1061" i="10"/>
  <c r="C1061" i="10"/>
  <c r="B1061" i="10"/>
  <c r="Q1060" i="10"/>
  <c r="O1060" i="10"/>
  <c r="P1060" i="10" s="1"/>
  <c r="M1060" i="10"/>
  <c r="K1060" i="10"/>
  <c r="I1060" i="10"/>
  <c r="H1060" i="10"/>
  <c r="F1060" i="10"/>
  <c r="E1060" i="10"/>
  <c r="D1060" i="10"/>
  <c r="C1060" i="10"/>
  <c r="B1060" i="10"/>
  <c r="Q1059" i="10"/>
  <c r="O1059" i="10"/>
  <c r="P1059" i="10" s="1"/>
  <c r="M1059" i="10"/>
  <c r="K1059" i="10"/>
  <c r="I1059" i="10"/>
  <c r="H1059" i="10"/>
  <c r="F1059" i="10"/>
  <c r="E1059" i="10"/>
  <c r="D1059" i="10"/>
  <c r="C1059" i="10"/>
  <c r="B1059" i="10"/>
  <c r="Q1058" i="10"/>
  <c r="O1058" i="10"/>
  <c r="P1058" i="10" s="1"/>
  <c r="M1058" i="10"/>
  <c r="K1058" i="10"/>
  <c r="I1058" i="10"/>
  <c r="H1058" i="10"/>
  <c r="F1058" i="10"/>
  <c r="E1058" i="10"/>
  <c r="D1058" i="10"/>
  <c r="C1058" i="10"/>
  <c r="B1058" i="10"/>
  <c r="Q1057" i="10"/>
  <c r="O1057" i="10"/>
  <c r="P1057" i="10" s="1"/>
  <c r="M1057" i="10"/>
  <c r="K1057" i="10"/>
  <c r="I1057" i="10"/>
  <c r="H1057" i="10"/>
  <c r="F1057" i="10"/>
  <c r="E1057" i="10"/>
  <c r="D1057" i="10"/>
  <c r="C1057" i="10"/>
  <c r="B1057" i="10"/>
  <c r="Q1056" i="10"/>
  <c r="O1056" i="10"/>
  <c r="P1056" i="10" s="1"/>
  <c r="M1056" i="10"/>
  <c r="K1056" i="10"/>
  <c r="I1056" i="10"/>
  <c r="H1056" i="10"/>
  <c r="F1056" i="10"/>
  <c r="E1056" i="10"/>
  <c r="D1056" i="10"/>
  <c r="C1056" i="10"/>
  <c r="B1056" i="10"/>
  <c r="Q1055" i="10"/>
  <c r="O1055" i="10"/>
  <c r="P1055" i="10" s="1"/>
  <c r="M1055" i="10"/>
  <c r="K1055" i="10"/>
  <c r="I1055" i="10"/>
  <c r="H1055" i="10"/>
  <c r="F1055" i="10"/>
  <c r="E1055" i="10"/>
  <c r="D1055" i="10"/>
  <c r="C1055" i="10"/>
  <c r="B1055" i="10"/>
  <c r="Q1054" i="10"/>
  <c r="O1054" i="10"/>
  <c r="P1054" i="10" s="1"/>
  <c r="M1054" i="10"/>
  <c r="K1054" i="10"/>
  <c r="I1054" i="10"/>
  <c r="H1054" i="10"/>
  <c r="F1054" i="10"/>
  <c r="E1054" i="10"/>
  <c r="D1054" i="10"/>
  <c r="C1054" i="10"/>
  <c r="B1054" i="10"/>
  <c r="Q1053" i="10"/>
  <c r="O1053" i="10"/>
  <c r="P1053" i="10" s="1"/>
  <c r="M1053" i="10"/>
  <c r="K1053" i="10"/>
  <c r="I1053" i="10"/>
  <c r="H1053" i="10"/>
  <c r="F1053" i="10"/>
  <c r="E1053" i="10"/>
  <c r="D1053" i="10"/>
  <c r="C1053" i="10"/>
  <c r="B1053" i="10"/>
  <c r="Q1052" i="10"/>
  <c r="O1052" i="10"/>
  <c r="P1052" i="10" s="1"/>
  <c r="M1052" i="10"/>
  <c r="K1052" i="10"/>
  <c r="I1052" i="10"/>
  <c r="H1052" i="10"/>
  <c r="F1052" i="10"/>
  <c r="E1052" i="10"/>
  <c r="D1052" i="10"/>
  <c r="C1052" i="10"/>
  <c r="B1052" i="10"/>
  <c r="Q1051" i="10"/>
  <c r="O1051" i="10"/>
  <c r="P1051" i="10" s="1"/>
  <c r="M1051" i="10"/>
  <c r="K1051" i="10"/>
  <c r="I1051" i="10"/>
  <c r="H1051" i="10"/>
  <c r="F1051" i="10"/>
  <c r="E1051" i="10"/>
  <c r="D1051" i="10"/>
  <c r="C1051" i="10"/>
  <c r="B1051" i="10"/>
  <c r="Q1050" i="10"/>
  <c r="O1050" i="10"/>
  <c r="P1050" i="10" s="1"/>
  <c r="M1050" i="10"/>
  <c r="K1050" i="10"/>
  <c r="I1050" i="10"/>
  <c r="H1050" i="10"/>
  <c r="F1050" i="10"/>
  <c r="E1050" i="10"/>
  <c r="D1050" i="10"/>
  <c r="C1050" i="10"/>
  <c r="B1050" i="10"/>
  <c r="Q1049" i="10"/>
  <c r="O1049" i="10"/>
  <c r="P1049" i="10" s="1"/>
  <c r="M1049" i="10"/>
  <c r="K1049" i="10"/>
  <c r="I1049" i="10"/>
  <c r="H1049" i="10"/>
  <c r="F1049" i="10"/>
  <c r="E1049" i="10"/>
  <c r="D1049" i="10"/>
  <c r="C1049" i="10"/>
  <c r="B1049" i="10"/>
  <c r="Q1048" i="10"/>
  <c r="O1048" i="10"/>
  <c r="P1048" i="10" s="1"/>
  <c r="M1048" i="10"/>
  <c r="K1048" i="10"/>
  <c r="I1048" i="10"/>
  <c r="H1048" i="10"/>
  <c r="F1048" i="10"/>
  <c r="E1048" i="10"/>
  <c r="D1048" i="10"/>
  <c r="C1048" i="10"/>
  <c r="B1048" i="10"/>
  <c r="Q1047" i="10"/>
  <c r="O1047" i="10"/>
  <c r="P1047" i="10" s="1"/>
  <c r="M1047" i="10"/>
  <c r="K1047" i="10"/>
  <c r="I1047" i="10"/>
  <c r="H1047" i="10"/>
  <c r="F1047" i="10"/>
  <c r="E1047" i="10"/>
  <c r="D1047" i="10"/>
  <c r="C1047" i="10"/>
  <c r="B1047" i="10"/>
  <c r="Q1046" i="10"/>
  <c r="O1046" i="10"/>
  <c r="P1046" i="10" s="1"/>
  <c r="M1046" i="10"/>
  <c r="K1046" i="10"/>
  <c r="I1046" i="10"/>
  <c r="H1046" i="10"/>
  <c r="F1046" i="10"/>
  <c r="E1046" i="10"/>
  <c r="D1046" i="10"/>
  <c r="C1046" i="10"/>
  <c r="B1046" i="10"/>
  <c r="Q1045" i="10"/>
  <c r="O1045" i="10"/>
  <c r="P1045" i="10" s="1"/>
  <c r="M1045" i="10"/>
  <c r="K1045" i="10"/>
  <c r="I1045" i="10"/>
  <c r="H1045" i="10"/>
  <c r="F1045" i="10"/>
  <c r="E1045" i="10"/>
  <c r="D1045" i="10"/>
  <c r="C1045" i="10"/>
  <c r="B1045" i="10"/>
  <c r="Q1044" i="10"/>
  <c r="O1044" i="10"/>
  <c r="P1044" i="10" s="1"/>
  <c r="M1044" i="10"/>
  <c r="K1044" i="10"/>
  <c r="I1044" i="10"/>
  <c r="H1044" i="10"/>
  <c r="F1044" i="10"/>
  <c r="E1044" i="10"/>
  <c r="D1044" i="10"/>
  <c r="C1044" i="10"/>
  <c r="B1044" i="10"/>
  <c r="Q1043" i="10"/>
  <c r="O1043" i="10"/>
  <c r="P1043" i="10" s="1"/>
  <c r="M1043" i="10"/>
  <c r="K1043" i="10"/>
  <c r="I1043" i="10"/>
  <c r="H1043" i="10"/>
  <c r="F1043" i="10"/>
  <c r="E1043" i="10"/>
  <c r="D1043" i="10"/>
  <c r="C1043" i="10"/>
  <c r="B1043" i="10"/>
  <c r="Q1042" i="10"/>
  <c r="O1042" i="10"/>
  <c r="P1042" i="10" s="1"/>
  <c r="M1042" i="10"/>
  <c r="K1042" i="10"/>
  <c r="I1042" i="10"/>
  <c r="H1042" i="10"/>
  <c r="F1042" i="10"/>
  <c r="E1042" i="10"/>
  <c r="D1042" i="10"/>
  <c r="C1042" i="10"/>
  <c r="B1042" i="10"/>
  <c r="Q1041" i="10"/>
  <c r="O1041" i="10"/>
  <c r="P1041" i="10" s="1"/>
  <c r="M1041" i="10"/>
  <c r="K1041" i="10"/>
  <c r="I1041" i="10"/>
  <c r="H1041" i="10"/>
  <c r="F1041" i="10"/>
  <c r="E1041" i="10"/>
  <c r="D1041" i="10"/>
  <c r="C1041" i="10"/>
  <c r="B1041" i="10"/>
  <c r="Q1040" i="10"/>
  <c r="O1040" i="10"/>
  <c r="P1040" i="10" s="1"/>
  <c r="M1040" i="10"/>
  <c r="K1040" i="10"/>
  <c r="I1040" i="10"/>
  <c r="H1040" i="10"/>
  <c r="F1040" i="10"/>
  <c r="E1040" i="10"/>
  <c r="D1040" i="10"/>
  <c r="C1040" i="10"/>
  <c r="B1040" i="10"/>
  <c r="Q1039" i="10"/>
  <c r="O1039" i="10"/>
  <c r="P1039" i="10" s="1"/>
  <c r="M1039" i="10"/>
  <c r="K1039" i="10"/>
  <c r="I1039" i="10"/>
  <c r="H1039" i="10"/>
  <c r="F1039" i="10"/>
  <c r="E1039" i="10"/>
  <c r="D1039" i="10"/>
  <c r="C1039" i="10"/>
  <c r="B1039" i="10"/>
  <c r="Q1038" i="10"/>
  <c r="O1038" i="10"/>
  <c r="P1038" i="10" s="1"/>
  <c r="M1038" i="10"/>
  <c r="K1038" i="10"/>
  <c r="I1038" i="10"/>
  <c r="H1038" i="10"/>
  <c r="F1038" i="10"/>
  <c r="E1038" i="10"/>
  <c r="D1038" i="10"/>
  <c r="C1038" i="10"/>
  <c r="B1038" i="10"/>
  <c r="Q1037" i="10"/>
  <c r="O1037" i="10"/>
  <c r="P1037" i="10" s="1"/>
  <c r="M1037" i="10"/>
  <c r="K1037" i="10"/>
  <c r="I1037" i="10"/>
  <c r="H1037" i="10"/>
  <c r="F1037" i="10"/>
  <c r="E1037" i="10"/>
  <c r="D1037" i="10"/>
  <c r="C1037" i="10"/>
  <c r="B1037" i="10"/>
  <c r="Q1036" i="10"/>
  <c r="O1036" i="10"/>
  <c r="P1036" i="10" s="1"/>
  <c r="M1036" i="10"/>
  <c r="K1036" i="10"/>
  <c r="I1036" i="10"/>
  <c r="H1036" i="10"/>
  <c r="F1036" i="10"/>
  <c r="E1036" i="10"/>
  <c r="D1036" i="10"/>
  <c r="C1036" i="10"/>
  <c r="B1036" i="10"/>
  <c r="Q1035" i="10"/>
  <c r="O1035" i="10"/>
  <c r="P1035" i="10" s="1"/>
  <c r="M1035" i="10"/>
  <c r="K1035" i="10"/>
  <c r="I1035" i="10"/>
  <c r="H1035" i="10"/>
  <c r="F1035" i="10"/>
  <c r="E1035" i="10"/>
  <c r="D1035" i="10"/>
  <c r="C1035" i="10"/>
  <c r="B1035" i="10"/>
  <c r="Q1034" i="10"/>
  <c r="O1034" i="10"/>
  <c r="P1034" i="10" s="1"/>
  <c r="M1034" i="10"/>
  <c r="K1034" i="10"/>
  <c r="I1034" i="10"/>
  <c r="H1034" i="10"/>
  <c r="F1034" i="10"/>
  <c r="E1034" i="10"/>
  <c r="D1034" i="10"/>
  <c r="C1034" i="10"/>
  <c r="B1034" i="10"/>
  <c r="Q1033" i="10"/>
  <c r="O1033" i="10"/>
  <c r="P1033" i="10" s="1"/>
  <c r="M1033" i="10"/>
  <c r="K1033" i="10"/>
  <c r="I1033" i="10"/>
  <c r="H1033" i="10"/>
  <c r="F1033" i="10"/>
  <c r="E1033" i="10"/>
  <c r="D1033" i="10"/>
  <c r="C1033" i="10"/>
  <c r="B1033" i="10"/>
  <c r="Q1032" i="10"/>
  <c r="O1032" i="10"/>
  <c r="P1032" i="10" s="1"/>
  <c r="M1032" i="10"/>
  <c r="K1032" i="10"/>
  <c r="I1032" i="10"/>
  <c r="H1032" i="10"/>
  <c r="F1032" i="10"/>
  <c r="E1032" i="10"/>
  <c r="D1032" i="10"/>
  <c r="C1032" i="10"/>
  <c r="B1032" i="10"/>
  <c r="Q1031" i="10"/>
  <c r="O1031" i="10"/>
  <c r="P1031" i="10" s="1"/>
  <c r="M1031" i="10"/>
  <c r="K1031" i="10"/>
  <c r="I1031" i="10"/>
  <c r="H1031" i="10"/>
  <c r="F1031" i="10"/>
  <c r="E1031" i="10"/>
  <c r="D1031" i="10"/>
  <c r="C1031" i="10"/>
  <c r="B1031" i="10"/>
  <c r="Q1030" i="10"/>
  <c r="O1030" i="10"/>
  <c r="P1030" i="10" s="1"/>
  <c r="M1030" i="10"/>
  <c r="K1030" i="10"/>
  <c r="I1030" i="10"/>
  <c r="H1030" i="10"/>
  <c r="F1030" i="10"/>
  <c r="E1030" i="10"/>
  <c r="D1030" i="10"/>
  <c r="C1030" i="10"/>
  <c r="B1030" i="10"/>
  <c r="Q1029" i="10"/>
  <c r="O1029" i="10"/>
  <c r="P1029" i="10" s="1"/>
  <c r="M1029" i="10"/>
  <c r="K1029" i="10"/>
  <c r="I1029" i="10"/>
  <c r="H1029" i="10"/>
  <c r="F1029" i="10"/>
  <c r="E1029" i="10"/>
  <c r="D1029" i="10"/>
  <c r="C1029" i="10"/>
  <c r="B1029" i="10"/>
  <c r="Q1028" i="10"/>
  <c r="O1028" i="10"/>
  <c r="P1028" i="10" s="1"/>
  <c r="M1028" i="10"/>
  <c r="K1028" i="10"/>
  <c r="I1028" i="10"/>
  <c r="H1028" i="10"/>
  <c r="F1028" i="10"/>
  <c r="E1028" i="10"/>
  <c r="D1028" i="10"/>
  <c r="C1028" i="10"/>
  <c r="B1028" i="10"/>
  <c r="Q1027" i="10"/>
  <c r="O1027" i="10"/>
  <c r="P1027" i="10" s="1"/>
  <c r="M1027" i="10"/>
  <c r="K1027" i="10"/>
  <c r="I1027" i="10"/>
  <c r="H1027" i="10"/>
  <c r="F1027" i="10"/>
  <c r="E1027" i="10"/>
  <c r="D1027" i="10"/>
  <c r="C1027" i="10"/>
  <c r="B1027" i="10"/>
  <c r="Q1026" i="10"/>
  <c r="O1026" i="10"/>
  <c r="P1026" i="10" s="1"/>
  <c r="M1026" i="10"/>
  <c r="K1026" i="10"/>
  <c r="I1026" i="10"/>
  <c r="H1026" i="10"/>
  <c r="F1026" i="10"/>
  <c r="E1026" i="10"/>
  <c r="D1026" i="10"/>
  <c r="C1026" i="10"/>
  <c r="B1026" i="10"/>
  <c r="Q1025" i="10"/>
  <c r="O1025" i="10"/>
  <c r="P1025" i="10" s="1"/>
  <c r="M1025" i="10"/>
  <c r="K1025" i="10"/>
  <c r="I1025" i="10"/>
  <c r="H1025" i="10"/>
  <c r="F1025" i="10"/>
  <c r="E1025" i="10"/>
  <c r="D1025" i="10"/>
  <c r="C1025" i="10"/>
  <c r="B1025" i="10"/>
  <c r="Q1024" i="10"/>
  <c r="O1024" i="10"/>
  <c r="P1024" i="10" s="1"/>
  <c r="M1024" i="10"/>
  <c r="K1024" i="10"/>
  <c r="I1024" i="10"/>
  <c r="H1024" i="10"/>
  <c r="F1024" i="10"/>
  <c r="E1024" i="10"/>
  <c r="D1024" i="10"/>
  <c r="C1024" i="10"/>
  <c r="B1024" i="10"/>
  <c r="Q1023" i="10"/>
  <c r="O1023" i="10"/>
  <c r="P1023" i="10" s="1"/>
  <c r="M1023" i="10"/>
  <c r="K1023" i="10"/>
  <c r="I1023" i="10"/>
  <c r="H1023" i="10"/>
  <c r="F1023" i="10"/>
  <c r="E1023" i="10"/>
  <c r="D1023" i="10"/>
  <c r="C1023" i="10"/>
  <c r="B1023" i="10"/>
  <c r="Q1022" i="10"/>
  <c r="O1022" i="10"/>
  <c r="P1022" i="10" s="1"/>
  <c r="M1022" i="10"/>
  <c r="K1022" i="10"/>
  <c r="I1022" i="10"/>
  <c r="H1022" i="10"/>
  <c r="F1022" i="10"/>
  <c r="E1022" i="10"/>
  <c r="D1022" i="10"/>
  <c r="C1022" i="10"/>
  <c r="B1022" i="10"/>
  <c r="Q1021" i="10"/>
  <c r="O1021" i="10"/>
  <c r="P1021" i="10" s="1"/>
  <c r="M1021" i="10"/>
  <c r="K1021" i="10"/>
  <c r="I1021" i="10"/>
  <c r="H1021" i="10"/>
  <c r="F1021" i="10"/>
  <c r="E1021" i="10"/>
  <c r="D1021" i="10"/>
  <c r="C1021" i="10"/>
  <c r="B1021" i="10"/>
  <c r="Q1020" i="10"/>
  <c r="O1020" i="10"/>
  <c r="P1020" i="10" s="1"/>
  <c r="M1020" i="10"/>
  <c r="K1020" i="10"/>
  <c r="I1020" i="10"/>
  <c r="H1020" i="10"/>
  <c r="F1020" i="10"/>
  <c r="E1020" i="10"/>
  <c r="D1020" i="10"/>
  <c r="C1020" i="10"/>
  <c r="B1020" i="10"/>
  <c r="Q1019" i="10"/>
  <c r="O1019" i="10"/>
  <c r="P1019" i="10" s="1"/>
  <c r="M1019" i="10"/>
  <c r="K1019" i="10"/>
  <c r="I1019" i="10"/>
  <c r="H1019" i="10"/>
  <c r="F1019" i="10"/>
  <c r="E1019" i="10"/>
  <c r="D1019" i="10"/>
  <c r="C1019" i="10"/>
  <c r="B1019" i="10"/>
  <c r="Q1018" i="10"/>
  <c r="O1018" i="10"/>
  <c r="P1018" i="10" s="1"/>
  <c r="M1018" i="10"/>
  <c r="K1018" i="10"/>
  <c r="I1018" i="10"/>
  <c r="H1018" i="10"/>
  <c r="F1018" i="10"/>
  <c r="E1018" i="10"/>
  <c r="D1018" i="10"/>
  <c r="C1018" i="10"/>
  <c r="B1018" i="10"/>
  <c r="Q1017" i="10"/>
  <c r="O1017" i="10"/>
  <c r="P1017" i="10" s="1"/>
  <c r="M1017" i="10"/>
  <c r="K1017" i="10"/>
  <c r="I1017" i="10"/>
  <c r="H1017" i="10"/>
  <c r="F1017" i="10"/>
  <c r="E1017" i="10"/>
  <c r="D1017" i="10"/>
  <c r="C1017" i="10"/>
  <c r="B1017" i="10"/>
  <c r="Q1016" i="10"/>
  <c r="O1016" i="10"/>
  <c r="P1016" i="10" s="1"/>
  <c r="M1016" i="10"/>
  <c r="K1016" i="10"/>
  <c r="I1016" i="10"/>
  <c r="H1016" i="10"/>
  <c r="F1016" i="10"/>
  <c r="E1016" i="10"/>
  <c r="D1016" i="10"/>
  <c r="C1016" i="10"/>
  <c r="B1016" i="10"/>
  <c r="Q1015" i="10"/>
  <c r="P1015" i="10"/>
  <c r="M1015" i="10"/>
  <c r="K1015" i="10"/>
  <c r="H1015" i="10"/>
  <c r="F1015" i="10"/>
  <c r="E1015" i="10"/>
  <c r="D1015" i="10"/>
  <c r="C1015" i="10"/>
  <c r="B1015" i="10"/>
  <c r="Q1014" i="10"/>
  <c r="O1014" i="10"/>
  <c r="P1014" i="10" s="1"/>
  <c r="M1014" i="10"/>
  <c r="K1014" i="10"/>
  <c r="H1014" i="10"/>
  <c r="F1014" i="10"/>
  <c r="E1014" i="10"/>
  <c r="D1014" i="10"/>
  <c r="C1014" i="10"/>
  <c r="B1014" i="10"/>
  <c r="Q1013" i="10"/>
  <c r="O1013" i="10"/>
  <c r="P1013" i="10" s="1"/>
  <c r="M1013" i="10"/>
  <c r="K1013" i="10"/>
  <c r="H1013" i="10"/>
  <c r="F1013" i="10"/>
  <c r="E1013" i="10"/>
  <c r="D1013" i="10"/>
  <c r="C1013" i="10"/>
  <c r="B1013" i="10"/>
  <c r="Q1012" i="10"/>
  <c r="O1012" i="10"/>
  <c r="P1012" i="10" s="1"/>
  <c r="M1012" i="10"/>
  <c r="K1012" i="10"/>
  <c r="H1012" i="10"/>
  <c r="F1012" i="10"/>
  <c r="E1012" i="10"/>
  <c r="D1012" i="10"/>
  <c r="C1012" i="10"/>
  <c r="B1012" i="10"/>
  <c r="Q1011" i="10"/>
  <c r="O1011" i="10"/>
  <c r="P1011" i="10" s="1"/>
  <c r="M1011" i="10"/>
  <c r="K1011" i="10"/>
  <c r="H1011" i="10"/>
  <c r="F1011" i="10"/>
  <c r="E1011" i="10"/>
  <c r="D1011" i="10"/>
  <c r="C1011" i="10"/>
  <c r="B1011" i="10"/>
  <c r="Q1010" i="10"/>
  <c r="O1010" i="10"/>
  <c r="P1010" i="10" s="1"/>
  <c r="M1010" i="10"/>
  <c r="K1010" i="10"/>
  <c r="H1010" i="10"/>
  <c r="F1010" i="10"/>
  <c r="E1010" i="10"/>
  <c r="D1010" i="10"/>
  <c r="C1010" i="10"/>
  <c r="B1010" i="10"/>
  <c r="Q1009" i="10"/>
  <c r="O1009" i="10"/>
  <c r="P1009" i="10" s="1"/>
  <c r="M1009" i="10"/>
  <c r="K1009" i="10"/>
  <c r="H1009" i="10"/>
  <c r="F1009" i="10"/>
  <c r="E1009" i="10"/>
  <c r="D1009" i="10"/>
  <c r="C1009" i="10"/>
  <c r="B1009" i="10"/>
  <c r="Q1008" i="10"/>
  <c r="O1008" i="10"/>
  <c r="P1008" i="10" s="1"/>
  <c r="M1008" i="10"/>
  <c r="K1008" i="10"/>
  <c r="H1008" i="10"/>
  <c r="F1008" i="10"/>
  <c r="E1008" i="10"/>
  <c r="D1008" i="10"/>
  <c r="C1008" i="10"/>
  <c r="B1008" i="10"/>
  <c r="F1007" i="10"/>
  <c r="E1007" i="10"/>
  <c r="D1007" i="10"/>
  <c r="C1007" i="10"/>
  <c r="B1007" i="10"/>
  <c r="F1006" i="10"/>
  <c r="E1006" i="10"/>
  <c r="D1006" i="10"/>
  <c r="C1006" i="10"/>
  <c r="B1006" i="10"/>
  <c r="F1005" i="10"/>
  <c r="E1005" i="10"/>
  <c r="D1005" i="10"/>
  <c r="C1005" i="10"/>
  <c r="B1005" i="10"/>
  <c r="F1004" i="10"/>
  <c r="E1004" i="10"/>
  <c r="D1004" i="10"/>
  <c r="C1004" i="10"/>
  <c r="B1004" i="10"/>
  <c r="F1003" i="10"/>
  <c r="E1003" i="10"/>
  <c r="D1003" i="10"/>
  <c r="C1003" i="10"/>
  <c r="B1003" i="10"/>
  <c r="F1002" i="10"/>
  <c r="E1002" i="10"/>
  <c r="D1002" i="10"/>
  <c r="C1002" i="10"/>
  <c r="B1002" i="10"/>
  <c r="F1001" i="10"/>
  <c r="E1001" i="10"/>
  <c r="D1001" i="10"/>
  <c r="C1001" i="10"/>
  <c r="B1001" i="10"/>
  <c r="F1000" i="10"/>
  <c r="E1000" i="10"/>
  <c r="D1000" i="10"/>
  <c r="C1000" i="10"/>
  <c r="B1000" i="10"/>
  <c r="F999" i="10"/>
  <c r="E999" i="10"/>
  <c r="D999" i="10"/>
  <c r="C999" i="10"/>
  <c r="B999" i="10"/>
  <c r="F998" i="10"/>
  <c r="E998" i="10"/>
  <c r="D998" i="10"/>
  <c r="C998" i="10"/>
  <c r="B998" i="10"/>
  <c r="F997" i="10"/>
  <c r="E997" i="10"/>
  <c r="D997" i="10"/>
  <c r="C997" i="10"/>
  <c r="B997" i="10"/>
  <c r="F996" i="10"/>
  <c r="E996" i="10"/>
  <c r="D996" i="10"/>
  <c r="C996" i="10"/>
  <c r="B996" i="10"/>
  <c r="F995" i="10"/>
  <c r="E995" i="10"/>
  <c r="D995" i="10"/>
  <c r="C995" i="10"/>
  <c r="B995" i="10"/>
  <c r="F994" i="10"/>
  <c r="E994" i="10"/>
  <c r="D994" i="10"/>
  <c r="C994" i="10"/>
  <c r="B994" i="10"/>
  <c r="F993" i="10"/>
  <c r="E993" i="10"/>
  <c r="D993" i="10"/>
  <c r="C993" i="10"/>
  <c r="B993" i="10"/>
  <c r="F992" i="10"/>
  <c r="E992" i="10"/>
  <c r="D992" i="10"/>
  <c r="C992" i="10"/>
  <c r="B992" i="10"/>
  <c r="F991" i="10"/>
  <c r="E991" i="10"/>
  <c r="D991" i="10"/>
  <c r="C991" i="10"/>
  <c r="B991" i="10"/>
  <c r="F990" i="10"/>
  <c r="E990" i="10"/>
  <c r="D990" i="10"/>
  <c r="C990" i="10"/>
  <c r="B990" i="10"/>
  <c r="F989" i="10"/>
  <c r="E989" i="10"/>
  <c r="D989" i="10"/>
  <c r="C989" i="10"/>
  <c r="B989" i="10"/>
  <c r="F884" i="10"/>
  <c r="E884" i="10"/>
  <c r="D884" i="10"/>
  <c r="C884" i="10"/>
  <c r="B884" i="10"/>
  <c r="F883" i="10"/>
  <c r="E883" i="10"/>
  <c r="D883" i="10"/>
  <c r="C883" i="10"/>
  <c r="B883" i="10"/>
  <c r="F882" i="10"/>
  <c r="E882" i="10"/>
  <c r="D882" i="10"/>
  <c r="C882" i="10"/>
  <c r="B882" i="10"/>
  <c r="F881" i="10"/>
  <c r="E881" i="10"/>
  <c r="D881" i="10"/>
  <c r="C881" i="10"/>
  <c r="B881" i="10"/>
  <c r="F880" i="10"/>
  <c r="E880" i="10"/>
  <c r="D880" i="10"/>
  <c r="C880" i="10"/>
  <c r="B880" i="10"/>
  <c r="F879" i="10"/>
  <c r="E879" i="10"/>
  <c r="D879" i="10"/>
  <c r="C879" i="10"/>
  <c r="B879" i="10"/>
  <c r="F878" i="10"/>
  <c r="E878" i="10"/>
  <c r="D878" i="10"/>
  <c r="C878" i="10"/>
  <c r="B878" i="10"/>
  <c r="F877" i="10"/>
  <c r="E877" i="10"/>
  <c r="D877" i="10"/>
  <c r="C877" i="10"/>
  <c r="B877" i="10"/>
  <c r="F876" i="10"/>
  <c r="E876" i="10"/>
  <c r="D876" i="10"/>
  <c r="C876" i="10"/>
  <c r="B876" i="10"/>
  <c r="F875" i="10"/>
  <c r="E875" i="10"/>
  <c r="D875" i="10"/>
  <c r="C875" i="10"/>
  <c r="B875" i="10"/>
  <c r="F874" i="10"/>
  <c r="E874" i="10"/>
  <c r="D874" i="10"/>
  <c r="C874" i="10"/>
  <c r="B874" i="10"/>
  <c r="F873" i="10"/>
  <c r="E873" i="10"/>
  <c r="D873" i="10"/>
  <c r="C873" i="10"/>
  <c r="B873" i="10"/>
  <c r="F872" i="10"/>
  <c r="E872" i="10"/>
  <c r="D872" i="10"/>
  <c r="C872" i="10"/>
  <c r="B872" i="10"/>
  <c r="F871" i="10"/>
  <c r="E871" i="10"/>
  <c r="D871" i="10"/>
  <c r="C871" i="10"/>
  <c r="B871" i="10"/>
  <c r="F870" i="10"/>
  <c r="E870" i="10"/>
  <c r="D870" i="10"/>
  <c r="C870" i="10"/>
  <c r="B870" i="10"/>
  <c r="F869" i="10"/>
  <c r="E869" i="10"/>
  <c r="D869" i="10"/>
  <c r="C869" i="10"/>
  <c r="B869" i="10"/>
  <c r="F868" i="10"/>
  <c r="E868" i="10"/>
  <c r="D868" i="10"/>
  <c r="C868" i="10"/>
  <c r="B868" i="10"/>
  <c r="F867" i="10"/>
  <c r="E867" i="10"/>
  <c r="D867" i="10"/>
  <c r="C867" i="10"/>
  <c r="B867" i="10"/>
  <c r="F866" i="10"/>
  <c r="E866" i="10"/>
  <c r="D866" i="10"/>
  <c r="C866" i="10"/>
  <c r="B866" i="10"/>
  <c r="F865" i="10"/>
  <c r="E865" i="10"/>
  <c r="D865" i="10"/>
  <c r="C865" i="10"/>
  <c r="B865" i="10"/>
  <c r="F864" i="10"/>
  <c r="E864" i="10"/>
  <c r="D864" i="10"/>
  <c r="C864" i="10"/>
  <c r="B864" i="10"/>
  <c r="F863" i="10"/>
  <c r="E863" i="10"/>
  <c r="D863" i="10"/>
  <c r="C863" i="10"/>
  <c r="B863" i="10"/>
  <c r="F862" i="10"/>
  <c r="E862" i="10"/>
  <c r="D862" i="10"/>
  <c r="C862" i="10"/>
  <c r="B862" i="10"/>
  <c r="F861" i="10"/>
  <c r="E861" i="10"/>
  <c r="D861" i="10"/>
  <c r="C861" i="10"/>
  <c r="B861" i="10"/>
  <c r="F860" i="10"/>
  <c r="E860" i="10"/>
  <c r="D860" i="10"/>
  <c r="C860" i="10"/>
  <c r="B860" i="10"/>
  <c r="F859" i="10"/>
  <c r="E859" i="10"/>
  <c r="D859" i="10"/>
  <c r="C859" i="10"/>
  <c r="B859" i="10"/>
  <c r="F858" i="10"/>
  <c r="E858" i="10"/>
  <c r="D858" i="10"/>
  <c r="C858" i="10"/>
  <c r="B858" i="10"/>
  <c r="F857" i="10"/>
  <c r="E857" i="10"/>
  <c r="D857" i="10"/>
  <c r="C857" i="10"/>
  <c r="B857" i="10"/>
  <c r="F856" i="10"/>
  <c r="E856" i="10"/>
  <c r="D856" i="10"/>
  <c r="C856" i="10"/>
  <c r="B856" i="10"/>
  <c r="F855" i="10"/>
  <c r="E855" i="10"/>
  <c r="D855" i="10"/>
  <c r="C855" i="10"/>
  <c r="B855" i="10"/>
  <c r="F854" i="10"/>
  <c r="E854" i="10"/>
  <c r="D854" i="10"/>
  <c r="C854" i="10"/>
  <c r="B854" i="10"/>
  <c r="F853" i="10"/>
  <c r="E853" i="10"/>
  <c r="D853" i="10"/>
  <c r="C853" i="10"/>
  <c r="B853" i="10"/>
  <c r="F852" i="10"/>
  <c r="E852" i="10"/>
  <c r="D852" i="10"/>
  <c r="C852" i="10"/>
  <c r="B852" i="10"/>
  <c r="F851" i="10"/>
  <c r="E851" i="10"/>
  <c r="D851" i="10"/>
  <c r="C851" i="10"/>
  <c r="B851" i="10"/>
  <c r="F850" i="10"/>
  <c r="E850" i="10"/>
  <c r="D850" i="10"/>
  <c r="C850" i="10"/>
  <c r="B850" i="10"/>
  <c r="F849" i="10"/>
  <c r="E849" i="10"/>
  <c r="D849" i="10"/>
  <c r="C849" i="10"/>
  <c r="B849" i="10"/>
  <c r="F848" i="10"/>
  <c r="E848" i="10"/>
  <c r="D848" i="10"/>
  <c r="C848" i="10"/>
  <c r="B848" i="10"/>
  <c r="F847" i="10"/>
  <c r="E847" i="10"/>
  <c r="D847" i="10"/>
  <c r="C847" i="10"/>
  <c r="B847" i="10"/>
  <c r="F846" i="10"/>
  <c r="E846" i="10"/>
  <c r="D846" i="10"/>
  <c r="C846" i="10"/>
  <c r="B846" i="10"/>
  <c r="F845" i="10"/>
  <c r="E845" i="10"/>
  <c r="D845" i="10"/>
  <c r="C845" i="10"/>
  <c r="B845" i="10"/>
  <c r="F844" i="10"/>
  <c r="E844" i="10"/>
  <c r="D844" i="10"/>
  <c r="C844" i="10"/>
  <c r="B844" i="10"/>
  <c r="F843" i="10"/>
  <c r="E843" i="10"/>
  <c r="D843" i="10"/>
  <c r="C843" i="10"/>
  <c r="B843" i="10"/>
  <c r="F842" i="10"/>
  <c r="E842" i="10"/>
  <c r="D842" i="10"/>
  <c r="C842" i="10"/>
  <c r="B842" i="10"/>
  <c r="F841" i="10"/>
  <c r="E841" i="10"/>
  <c r="D841" i="10"/>
  <c r="C841" i="10"/>
  <c r="B841" i="10"/>
  <c r="F840" i="10"/>
  <c r="E840" i="10"/>
  <c r="D840" i="10"/>
  <c r="C840" i="10"/>
  <c r="B840" i="10"/>
  <c r="F839" i="10"/>
  <c r="E839" i="10"/>
  <c r="D839" i="10"/>
  <c r="C839" i="10"/>
  <c r="B839" i="10"/>
  <c r="F838" i="10"/>
  <c r="E838" i="10"/>
  <c r="D838" i="10"/>
  <c r="C838" i="10"/>
  <c r="B838" i="10"/>
  <c r="F837" i="10"/>
  <c r="E837" i="10"/>
  <c r="D837" i="10"/>
  <c r="C837" i="10"/>
  <c r="B837" i="10"/>
  <c r="F836" i="10"/>
  <c r="E836" i="10"/>
  <c r="D836" i="10"/>
  <c r="C836" i="10"/>
  <c r="B836" i="10"/>
  <c r="F835" i="10"/>
  <c r="E835" i="10"/>
  <c r="D835" i="10"/>
  <c r="C835" i="10"/>
  <c r="B835" i="10"/>
  <c r="F834" i="10"/>
  <c r="E834" i="10"/>
  <c r="D834" i="10"/>
  <c r="C834" i="10"/>
  <c r="B834" i="10"/>
  <c r="F833" i="10"/>
  <c r="E833" i="10"/>
  <c r="D833" i="10"/>
  <c r="C833" i="10"/>
  <c r="B833" i="10"/>
  <c r="F832" i="10"/>
  <c r="E832" i="10"/>
  <c r="D832" i="10"/>
  <c r="C832" i="10"/>
  <c r="B832" i="10"/>
  <c r="F831" i="10"/>
  <c r="E831" i="10"/>
  <c r="D831" i="10"/>
  <c r="C831" i="10"/>
  <c r="B831" i="10"/>
  <c r="F830" i="10"/>
  <c r="E830" i="10"/>
  <c r="D830" i="10"/>
  <c r="C830" i="10"/>
  <c r="B830" i="10"/>
  <c r="F829" i="10"/>
  <c r="E829" i="10"/>
  <c r="D829" i="10"/>
  <c r="C829" i="10"/>
  <c r="B829" i="10"/>
  <c r="F828" i="10"/>
  <c r="E828" i="10"/>
  <c r="D828" i="10"/>
  <c r="C828" i="10"/>
  <c r="B828" i="10"/>
  <c r="F827" i="10"/>
  <c r="E827" i="10"/>
  <c r="D827" i="10"/>
  <c r="C827" i="10"/>
  <c r="B827" i="10"/>
  <c r="F826" i="10"/>
  <c r="E826" i="10"/>
  <c r="D826" i="10"/>
  <c r="C826" i="10"/>
  <c r="B826" i="10"/>
  <c r="F825" i="10"/>
  <c r="E825" i="10"/>
  <c r="D825" i="10"/>
  <c r="C825" i="10"/>
  <c r="B825" i="10"/>
  <c r="F824" i="10"/>
  <c r="E824" i="10"/>
  <c r="D824" i="10"/>
  <c r="C824" i="10"/>
  <c r="B824" i="10"/>
  <c r="F823" i="10"/>
  <c r="E823" i="10"/>
  <c r="D823" i="10"/>
  <c r="C823" i="10"/>
  <c r="B823" i="10"/>
  <c r="F822" i="10"/>
  <c r="E822" i="10"/>
  <c r="D822" i="10"/>
  <c r="C822" i="10"/>
  <c r="B822" i="10"/>
  <c r="F821" i="10"/>
  <c r="E821" i="10"/>
  <c r="D821" i="10"/>
  <c r="C821" i="10"/>
  <c r="B821" i="10"/>
  <c r="F820" i="10"/>
  <c r="E820" i="10"/>
  <c r="D820" i="10"/>
  <c r="C820" i="10"/>
  <c r="B820" i="10"/>
  <c r="F819" i="10"/>
  <c r="E819" i="10"/>
  <c r="D819" i="10"/>
  <c r="C819" i="10"/>
  <c r="B819" i="10"/>
  <c r="F818" i="10"/>
  <c r="E818" i="10"/>
  <c r="D818" i="10"/>
  <c r="C818" i="10"/>
  <c r="B818" i="10"/>
  <c r="F817" i="10"/>
  <c r="E817" i="10"/>
  <c r="D817" i="10"/>
  <c r="C817" i="10"/>
  <c r="B817" i="10"/>
  <c r="F816" i="10"/>
  <c r="E816" i="10"/>
  <c r="D816" i="10"/>
  <c r="C816" i="10"/>
  <c r="B816" i="10"/>
  <c r="F815" i="10"/>
  <c r="E815" i="10"/>
  <c r="D815" i="10"/>
  <c r="C815" i="10"/>
  <c r="B815" i="10"/>
  <c r="F814" i="10"/>
  <c r="E814" i="10"/>
  <c r="D814" i="10"/>
  <c r="C814" i="10"/>
  <c r="B814" i="10"/>
  <c r="F813" i="10"/>
  <c r="E813" i="10"/>
  <c r="D813" i="10"/>
  <c r="C813" i="10"/>
  <c r="B813" i="10"/>
  <c r="F812" i="10"/>
  <c r="E812" i="10"/>
  <c r="D812" i="10"/>
  <c r="C812" i="10"/>
  <c r="B812" i="10"/>
  <c r="F811" i="10"/>
  <c r="E811" i="10"/>
  <c r="D811" i="10"/>
  <c r="C811" i="10"/>
  <c r="B811" i="10"/>
  <c r="F810" i="10"/>
  <c r="E810" i="10"/>
  <c r="D810" i="10"/>
  <c r="C810" i="10"/>
  <c r="B810" i="10"/>
  <c r="F809" i="10"/>
  <c r="E809" i="10"/>
  <c r="D809" i="10"/>
  <c r="C809" i="10"/>
  <c r="B809" i="10"/>
  <c r="F808" i="10"/>
  <c r="E808" i="10"/>
  <c r="D808" i="10"/>
  <c r="C808" i="10"/>
  <c r="B808" i="10"/>
  <c r="F807" i="10"/>
  <c r="E807" i="10"/>
  <c r="D807" i="10"/>
  <c r="C807" i="10"/>
  <c r="B807" i="10"/>
  <c r="F806" i="10"/>
  <c r="E806" i="10"/>
  <c r="D806" i="10"/>
  <c r="C806" i="10"/>
  <c r="B806" i="10"/>
  <c r="F805" i="10"/>
  <c r="E805" i="10"/>
  <c r="D805" i="10"/>
  <c r="C805" i="10"/>
  <c r="B805" i="10"/>
  <c r="F804" i="10"/>
  <c r="E804" i="10"/>
  <c r="D804" i="10"/>
  <c r="C804" i="10"/>
  <c r="B804" i="10"/>
  <c r="F803" i="10"/>
  <c r="E803" i="10"/>
  <c r="D803" i="10"/>
  <c r="C803" i="10"/>
  <c r="B803" i="10"/>
  <c r="F802" i="10"/>
  <c r="E802" i="10"/>
  <c r="D802" i="10"/>
  <c r="C802" i="10"/>
  <c r="B802" i="10"/>
  <c r="F801" i="10"/>
  <c r="E801" i="10"/>
  <c r="D801" i="10"/>
  <c r="C801" i="10"/>
  <c r="B801" i="10"/>
  <c r="F800" i="10"/>
  <c r="E800" i="10"/>
  <c r="D800" i="10"/>
  <c r="C800" i="10"/>
  <c r="B800" i="10"/>
  <c r="F799" i="10"/>
  <c r="E799" i="10"/>
  <c r="D799" i="10"/>
  <c r="C799" i="10"/>
  <c r="B799" i="10"/>
  <c r="F798" i="10"/>
  <c r="E798" i="10"/>
  <c r="D798" i="10"/>
  <c r="C798" i="10"/>
  <c r="B798" i="10"/>
  <c r="F797" i="10"/>
  <c r="E797" i="10"/>
  <c r="D797" i="10"/>
  <c r="C797" i="10"/>
  <c r="B797" i="10"/>
  <c r="F796" i="10"/>
  <c r="E796" i="10"/>
  <c r="D796" i="10"/>
  <c r="C796" i="10"/>
  <c r="B796" i="10"/>
  <c r="F795" i="10"/>
  <c r="E795" i="10"/>
  <c r="D795" i="10"/>
  <c r="C795" i="10"/>
  <c r="B795" i="10"/>
  <c r="F794" i="10"/>
  <c r="E794" i="10"/>
  <c r="D794" i="10"/>
  <c r="C794" i="10"/>
  <c r="B794" i="10"/>
  <c r="F793" i="10"/>
  <c r="E793" i="10"/>
  <c r="D793" i="10"/>
  <c r="C793" i="10"/>
  <c r="B793" i="10"/>
  <c r="F792" i="10"/>
  <c r="E792" i="10"/>
  <c r="D792" i="10"/>
  <c r="C792" i="10"/>
  <c r="B792" i="10"/>
  <c r="F791" i="10"/>
  <c r="E791" i="10"/>
  <c r="D791" i="10"/>
  <c r="C791" i="10"/>
  <c r="B791" i="10"/>
  <c r="F790" i="10"/>
  <c r="E790" i="10"/>
  <c r="D790" i="10"/>
  <c r="C790" i="10"/>
  <c r="B790" i="10"/>
  <c r="F789" i="10"/>
  <c r="E789" i="10"/>
  <c r="D789" i="10"/>
  <c r="C789" i="10"/>
  <c r="B789" i="10"/>
  <c r="F788" i="10"/>
  <c r="E788" i="10"/>
  <c r="D788" i="10"/>
  <c r="C788" i="10"/>
  <c r="B788" i="10"/>
  <c r="F787" i="10"/>
  <c r="E787" i="10"/>
  <c r="D787" i="10"/>
  <c r="C787" i="10"/>
  <c r="B787" i="10"/>
  <c r="F786" i="10"/>
  <c r="E786" i="10"/>
  <c r="D786" i="10"/>
  <c r="C786" i="10"/>
  <c r="B786" i="10"/>
  <c r="F785" i="10"/>
  <c r="E785" i="10"/>
  <c r="D785" i="10"/>
  <c r="C785" i="10"/>
  <c r="B785" i="10"/>
  <c r="F784" i="10"/>
  <c r="E784" i="10"/>
  <c r="D784" i="10"/>
  <c r="C784" i="10"/>
  <c r="B784" i="10"/>
  <c r="F783" i="10"/>
  <c r="E783" i="10"/>
  <c r="D783" i="10"/>
  <c r="C783" i="10"/>
  <c r="B783" i="10"/>
  <c r="F782" i="10"/>
  <c r="E782" i="10"/>
  <c r="D782" i="10"/>
  <c r="C782" i="10"/>
  <c r="B782" i="10"/>
  <c r="F781" i="10"/>
  <c r="E781" i="10"/>
  <c r="D781" i="10"/>
  <c r="C781" i="10"/>
  <c r="B781" i="10"/>
  <c r="F780" i="10"/>
  <c r="E780" i="10"/>
  <c r="D780" i="10"/>
  <c r="C780" i="10"/>
  <c r="B780" i="10"/>
  <c r="F779" i="10"/>
  <c r="E779" i="10"/>
  <c r="D779" i="10"/>
  <c r="C779" i="10"/>
  <c r="B779" i="10"/>
  <c r="F778" i="10"/>
  <c r="E778" i="10"/>
  <c r="D778" i="10"/>
  <c r="C778" i="10"/>
  <c r="B778" i="10"/>
  <c r="F777" i="10"/>
  <c r="E777" i="10"/>
  <c r="D777" i="10"/>
  <c r="C777" i="10"/>
  <c r="B777" i="10"/>
  <c r="F776" i="10"/>
  <c r="E776" i="10"/>
  <c r="D776" i="10"/>
  <c r="C776" i="10"/>
  <c r="B776" i="10"/>
  <c r="F775" i="10"/>
  <c r="E775" i="10"/>
  <c r="D775" i="10"/>
  <c r="C775" i="10"/>
  <c r="B775" i="10"/>
  <c r="F774" i="10"/>
  <c r="E774" i="10"/>
  <c r="D774" i="10"/>
  <c r="C774" i="10"/>
  <c r="B774" i="10"/>
  <c r="F773" i="10"/>
  <c r="E773" i="10"/>
  <c r="D773" i="10"/>
  <c r="C773" i="10"/>
  <c r="B773" i="10"/>
  <c r="F772" i="10"/>
  <c r="E772" i="10"/>
  <c r="D772" i="10"/>
  <c r="C772" i="10"/>
  <c r="B772" i="10"/>
  <c r="F771" i="10"/>
  <c r="E771" i="10"/>
  <c r="D771" i="10"/>
  <c r="C771" i="10"/>
  <c r="B771" i="10"/>
  <c r="F770" i="10"/>
  <c r="E770" i="10"/>
  <c r="D770" i="10"/>
  <c r="C770" i="10"/>
  <c r="B770" i="10"/>
  <c r="F769" i="10"/>
  <c r="E769" i="10"/>
  <c r="D769" i="10"/>
  <c r="C769" i="10"/>
  <c r="B769" i="10"/>
  <c r="F768" i="10"/>
  <c r="E768" i="10"/>
  <c r="D768" i="10"/>
  <c r="C768" i="10"/>
  <c r="B768" i="10"/>
  <c r="F767" i="10"/>
  <c r="E767" i="10"/>
  <c r="D767" i="10"/>
  <c r="C767" i="10"/>
  <c r="B767" i="10"/>
  <c r="F766" i="10"/>
  <c r="E766" i="10"/>
  <c r="D766" i="10"/>
  <c r="C766" i="10"/>
  <c r="B766" i="10"/>
  <c r="F765" i="10"/>
  <c r="E765" i="10"/>
  <c r="D765" i="10"/>
  <c r="C765" i="10"/>
  <c r="B765" i="10"/>
  <c r="F764" i="10"/>
  <c r="E764" i="10"/>
  <c r="D764" i="10"/>
  <c r="C764" i="10"/>
  <c r="B764" i="10"/>
  <c r="F763" i="10"/>
  <c r="E763" i="10"/>
  <c r="D763" i="10"/>
  <c r="C763" i="10"/>
  <c r="B763" i="10"/>
  <c r="F762" i="10"/>
  <c r="E762" i="10"/>
  <c r="D762" i="10"/>
  <c r="C762" i="10"/>
  <c r="B762" i="10"/>
  <c r="F761" i="10"/>
  <c r="E761" i="10"/>
  <c r="D761" i="10"/>
  <c r="C761" i="10"/>
  <c r="B761" i="10"/>
  <c r="F760" i="10"/>
  <c r="E760" i="10"/>
  <c r="D760" i="10"/>
  <c r="C760" i="10"/>
  <c r="B760" i="10"/>
  <c r="F759" i="10"/>
  <c r="E759" i="10"/>
  <c r="D759" i="10"/>
  <c r="C759" i="10"/>
  <c r="B759" i="10"/>
  <c r="F758" i="10"/>
  <c r="E758" i="10"/>
  <c r="D758" i="10"/>
  <c r="C758" i="10"/>
  <c r="B758" i="10"/>
  <c r="F757" i="10"/>
  <c r="E757" i="10"/>
  <c r="D757" i="10"/>
  <c r="C757" i="10"/>
  <c r="B757" i="10"/>
  <c r="F756" i="10"/>
  <c r="E756" i="10"/>
  <c r="D756" i="10"/>
  <c r="C756" i="10"/>
  <c r="B756" i="10"/>
  <c r="F755" i="10"/>
  <c r="E755" i="10"/>
  <c r="D755" i="10"/>
  <c r="C755" i="10"/>
  <c r="B755" i="10"/>
  <c r="F754" i="10"/>
  <c r="E754" i="10"/>
  <c r="D754" i="10"/>
  <c r="C754" i="10"/>
  <c r="B754" i="10"/>
  <c r="F753" i="10"/>
  <c r="E753" i="10"/>
  <c r="D753" i="10"/>
  <c r="C753" i="10"/>
  <c r="B753" i="10"/>
  <c r="F752" i="10"/>
  <c r="E752" i="10"/>
  <c r="D752" i="10"/>
  <c r="C752" i="10"/>
  <c r="B752" i="10"/>
  <c r="F751" i="10"/>
  <c r="E751" i="10"/>
  <c r="D751" i="10"/>
  <c r="C751" i="10"/>
  <c r="B751" i="10"/>
  <c r="F750" i="10"/>
  <c r="E750" i="10"/>
  <c r="D750" i="10"/>
  <c r="C750" i="10"/>
  <c r="B750" i="10"/>
  <c r="F749" i="10"/>
  <c r="E749" i="10"/>
  <c r="D749" i="10"/>
  <c r="C749" i="10"/>
  <c r="B749" i="10"/>
  <c r="F748" i="10"/>
  <c r="E748" i="10"/>
  <c r="D748" i="10"/>
  <c r="C748" i="10"/>
  <c r="B748" i="10"/>
  <c r="F747" i="10"/>
  <c r="E747" i="10"/>
  <c r="D747" i="10"/>
  <c r="C747" i="10"/>
  <c r="B747" i="10"/>
  <c r="F746" i="10"/>
  <c r="E746" i="10"/>
  <c r="D746" i="10"/>
  <c r="C746" i="10"/>
  <c r="B746" i="10"/>
  <c r="F745" i="10"/>
  <c r="E745" i="10"/>
  <c r="D745" i="10"/>
  <c r="C745" i="10"/>
  <c r="B745" i="10"/>
  <c r="F744" i="10"/>
  <c r="E744" i="10"/>
  <c r="D744" i="10"/>
  <c r="C744" i="10"/>
  <c r="B744" i="10"/>
  <c r="F743" i="10"/>
  <c r="E743" i="10"/>
  <c r="D743" i="10"/>
  <c r="C743" i="10"/>
  <c r="B743" i="10"/>
  <c r="F742" i="10"/>
  <c r="E742" i="10"/>
  <c r="D742" i="10"/>
  <c r="C742" i="10"/>
  <c r="B742" i="10"/>
  <c r="F741" i="10"/>
  <c r="E741" i="10"/>
  <c r="D741" i="10"/>
  <c r="C741" i="10"/>
  <c r="B741" i="10"/>
  <c r="F740" i="10"/>
  <c r="E740" i="10"/>
  <c r="D740" i="10"/>
  <c r="C740" i="10"/>
  <c r="B740" i="10"/>
  <c r="F739" i="10"/>
  <c r="E739" i="10"/>
  <c r="D739" i="10"/>
  <c r="C739" i="10"/>
  <c r="B739" i="10"/>
  <c r="F738" i="10"/>
  <c r="E738" i="10"/>
  <c r="D738" i="10"/>
  <c r="C738" i="10"/>
  <c r="B738" i="10"/>
  <c r="F737" i="10"/>
  <c r="E737" i="10"/>
  <c r="D737" i="10"/>
  <c r="C737" i="10"/>
  <c r="B737" i="10"/>
  <c r="F736" i="10"/>
  <c r="E736" i="10"/>
  <c r="D736" i="10"/>
  <c r="C736" i="10"/>
  <c r="B736" i="10"/>
  <c r="F735" i="10"/>
  <c r="E735" i="10"/>
  <c r="D735" i="10"/>
  <c r="C735" i="10"/>
  <c r="B735" i="10"/>
  <c r="F734" i="10"/>
  <c r="E734" i="10"/>
  <c r="D734" i="10"/>
  <c r="C734" i="10"/>
  <c r="B734" i="10"/>
  <c r="F733" i="10"/>
  <c r="E733" i="10"/>
  <c r="D733" i="10"/>
  <c r="C733" i="10"/>
  <c r="B733" i="10"/>
  <c r="F732" i="10"/>
  <c r="E732" i="10"/>
  <c r="D732" i="10"/>
  <c r="C732" i="10"/>
  <c r="B732" i="10"/>
  <c r="F731" i="10"/>
  <c r="E731" i="10"/>
  <c r="D731" i="10"/>
  <c r="C731" i="10"/>
  <c r="B731" i="10"/>
  <c r="F730" i="10"/>
  <c r="E730" i="10"/>
  <c r="D730" i="10"/>
  <c r="C730" i="10"/>
  <c r="B730" i="10"/>
  <c r="F729" i="10"/>
  <c r="E729" i="10"/>
  <c r="D729" i="10"/>
  <c r="C729" i="10"/>
  <c r="B729" i="10"/>
  <c r="F728" i="10"/>
  <c r="E728" i="10"/>
  <c r="D728" i="10"/>
  <c r="C728" i="10"/>
  <c r="B728" i="10"/>
  <c r="F727" i="10"/>
  <c r="E727" i="10"/>
  <c r="D727" i="10"/>
  <c r="C727" i="10"/>
  <c r="B727" i="10"/>
  <c r="F726" i="10"/>
  <c r="E726" i="10"/>
  <c r="D726" i="10"/>
  <c r="C726" i="10"/>
  <c r="B726" i="10"/>
  <c r="F725" i="10"/>
  <c r="E725" i="10"/>
  <c r="D725" i="10"/>
  <c r="C725" i="10"/>
  <c r="B725" i="10"/>
  <c r="F724" i="10"/>
  <c r="E724" i="10"/>
  <c r="D724" i="10"/>
  <c r="C724" i="10"/>
  <c r="B724" i="10"/>
  <c r="F723" i="10"/>
  <c r="E723" i="10"/>
  <c r="D723" i="10"/>
  <c r="C723" i="10"/>
  <c r="B723" i="10"/>
  <c r="F722" i="10"/>
  <c r="E722" i="10"/>
  <c r="D722" i="10"/>
  <c r="C722" i="10"/>
  <c r="B722" i="10"/>
  <c r="F721" i="10"/>
  <c r="E721" i="10"/>
  <c r="D721" i="10"/>
  <c r="C721" i="10"/>
  <c r="B721" i="10"/>
  <c r="F720" i="10"/>
  <c r="E720" i="10"/>
  <c r="D720" i="10"/>
  <c r="C720" i="10"/>
  <c r="B720" i="10"/>
  <c r="F719" i="10"/>
  <c r="E719" i="10"/>
  <c r="D719" i="10"/>
  <c r="C719" i="10"/>
  <c r="B719" i="10"/>
  <c r="F718" i="10"/>
  <c r="E718" i="10"/>
  <c r="D718" i="10"/>
  <c r="C718" i="10"/>
  <c r="B718" i="10"/>
  <c r="F717" i="10"/>
  <c r="E717" i="10"/>
  <c r="D717" i="10"/>
  <c r="C717" i="10"/>
  <c r="B717" i="10"/>
  <c r="F716" i="10"/>
  <c r="E716" i="10"/>
  <c r="D716" i="10"/>
  <c r="C716" i="10"/>
  <c r="B716" i="10"/>
  <c r="F715" i="10"/>
  <c r="E715" i="10"/>
  <c r="D715" i="10"/>
  <c r="C715" i="10"/>
  <c r="B715" i="10"/>
  <c r="F714" i="10"/>
  <c r="E714" i="10"/>
  <c r="D714" i="10"/>
  <c r="C714" i="10"/>
  <c r="B714" i="10"/>
  <c r="F713" i="10"/>
  <c r="E713" i="10"/>
  <c r="D713" i="10"/>
  <c r="C713" i="10"/>
  <c r="B713" i="10"/>
  <c r="F712" i="10"/>
  <c r="E712" i="10"/>
  <c r="D712" i="10"/>
  <c r="C712" i="10"/>
  <c r="B712" i="10"/>
  <c r="F711" i="10"/>
  <c r="E711" i="10"/>
  <c r="D711" i="10"/>
  <c r="C711" i="10"/>
  <c r="B711" i="10"/>
  <c r="F710" i="10"/>
  <c r="E710" i="10"/>
  <c r="D710" i="10"/>
  <c r="C710" i="10"/>
  <c r="B710" i="10"/>
  <c r="F709" i="10"/>
  <c r="E709" i="10"/>
  <c r="D709" i="10"/>
  <c r="C709" i="10"/>
  <c r="B709" i="10"/>
  <c r="F708" i="10"/>
  <c r="E708" i="10"/>
  <c r="D708" i="10"/>
  <c r="C708" i="10"/>
  <c r="B708" i="10"/>
  <c r="F707" i="10"/>
  <c r="E707" i="10"/>
  <c r="D707" i="10"/>
  <c r="C707" i="10"/>
  <c r="B707" i="10"/>
  <c r="F706" i="10"/>
  <c r="E706" i="10"/>
  <c r="D706" i="10"/>
  <c r="C706" i="10"/>
  <c r="B706" i="10"/>
  <c r="F705" i="10"/>
  <c r="E705" i="10"/>
  <c r="D705" i="10"/>
  <c r="C705" i="10"/>
  <c r="B705" i="10"/>
  <c r="F704" i="10"/>
  <c r="E704" i="10"/>
  <c r="D704" i="10"/>
  <c r="C704" i="10"/>
  <c r="B704" i="10"/>
  <c r="F703" i="10"/>
  <c r="E703" i="10"/>
  <c r="D703" i="10"/>
  <c r="C703" i="10"/>
  <c r="B703" i="10"/>
  <c r="F702" i="10"/>
  <c r="E702" i="10"/>
  <c r="D702" i="10"/>
  <c r="C702" i="10"/>
  <c r="B702" i="10"/>
  <c r="F701" i="10"/>
  <c r="E701" i="10"/>
  <c r="D701" i="10"/>
  <c r="C701" i="10"/>
  <c r="B701" i="10"/>
  <c r="F700" i="10"/>
  <c r="E700" i="10"/>
  <c r="D700" i="10"/>
  <c r="C700" i="10"/>
  <c r="B700" i="10"/>
  <c r="F699" i="10"/>
  <c r="E699" i="10"/>
  <c r="D699" i="10"/>
  <c r="C699" i="10"/>
  <c r="B699" i="10"/>
  <c r="F698" i="10"/>
  <c r="E698" i="10"/>
  <c r="D698" i="10"/>
  <c r="C698" i="10"/>
  <c r="B698" i="10"/>
  <c r="F697" i="10"/>
  <c r="E697" i="10"/>
  <c r="D697" i="10"/>
  <c r="C697" i="10"/>
  <c r="B697" i="10"/>
  <c r="F696" i="10"/>
  <c r="E696" i="10"/>
  <c r="D696" i="10"/>
  <c r="C696" i="10"/>
  <c r="B696" i="10"/>
  <c r="F695" i="10"/>
  <c r="E695" i="10"/>
  <c r="D695" i="10"/>
  <c r="C695" i="10"/>
  <c r="B695" i="10"/>
  <c r="F694" i="10"/>
  <c r="E694" i="10"/>
  <c r="D694" i="10"/>
  <c r="C694" i="10"/>
  <c r="B694" i="10"/>
  <c r="F693" i="10"/>
  <c r="E693" i="10"/>
  <c r="D693" i="10"/>
  <c r="C693" i="10"/>
  <c r="B693" i="10"/>
  <c r="F692" i="10"/>
  <c r="E692" i="10"/>
  <c r="D692" i="10"/>
  <c r="C692" i="10"/>
  <c r="B692" i="10"/>
  <c r="F691" i="10"/>
  <c r="E691" i="10"/>
  <c r="D691" i="10"/>
  <c r="C691" i="10"/>
  <c r="B691" i="10"/>
  <c r="F690" i="10"/>
  <c r="E690" i="10"/>
  <c r="D690" i="10"/>
  <c r="C690" i="10"/>
  <c r="B690" i="10"/>
  <c r="F689" i="10"/>
  <c r="E689" i="10"/>
  <c r="D689" i="10"/>
  <c r="C689" i="10"/>
  <c r="B689" i="10"/>
  <c r="F688" i="10"/>
  <c r="E688" i="10"/>
  <c r="D688" i="10"/>
  <c r="C688" i="10"/>
  <c r="B688" i="10"/>
  <c r="F687" i="10"/>
  <c r="E687" i="10"/>
  <c r="D687" i="10"/>
  <c r="C687" i="10"/>
  <c r="B687" i="10"/>
  <c r="F686" i="10"/>
  <c r="E686" i="10"/>
  <c r="D686" i="10"/>
  <c r="C686" i="10"/>
  <c r="B686" i="10"/>
  <c r="F685" i="10"/>
  <c r="E685" i="10"/>
  <c r="D685" i="10"/>
  <c r="C685" i="10"/>
  <c r="B685" i="10"/>
  <c r="F684" i="10"/>
  <c r="E684" i="10"/>
  <c r="D684" i="10"/>
  <c r="C684" i="10"/>
  <c r="B684" i="10"/>
  <c r="F683" i="10"/>
  <c r="E683" i="10"/>
  <c r="D683" i="10"/>
  <c r="C683" i="10"/>
  <c r="B683" i="10"/>
  <c r="F682" i="10"/>
  <c r="E682" i="10"/>
  <c r="D682" i="10"/>
  <c r="C682" i="10"/>
  <c r="B682" i="10"/>
  <c r="F681" i="10"/>
  <c r="E681" i="10"/>
  <c r="D681" i="10"/>
  <c r="C681" i="10"/>
  <c r="B681" i="10"/>
  <c r="F680" i="10"/>
  <c r="E680" i="10"/>
  <c r="D680" i="10"/>
  <c r="C680" i="10"/>
  <c r="B680" i="10"/>
  <c r="F679" i="10"/>
  <c r="E679" i="10"/>
  <c r="D679" i="10"/>
  <c r="C679" i="10"/>
  <c r="B679" i="10"/>
  <c r="F678" i="10"/>
  <c r="E678" i="10"/>
  <c r="D678" i="10"/>
  <c r="C678" i="10"/>
  <c r="B678" i="10"/>
  <c r="F677" i="10"/>
  <c r="E677" i="10"/>
  <c r="D677" i="10"/>
  <c r="C677" i="10"/>
  <c r="B677" i="10"/>
  <c r="F676" i="10"/>
  <c r="E676" i="10"/>
  <c r="D676" i="10"/>
  <c r="C676" i="10"/>
  <c r="B676" i="10"/>
  <c r="F675" i="10"/>
  <c r="E675" i="10"/>
  <c r="D675" i="10"/>
  <c r="C675" i="10"/>
  <c r="B675" i="10"/>
  <c r="F674" i="10"/>
  <c r="E674" i="10"/>
  <c r="D674" i="10"/>
  <c r="C674" i="10"/>
  <c r="B674" i="10"/>
  <c r="F673" i="10"/>
  <c r="E673" i="10"/>
  <c r="D673" i="10"/>
  <c r="C673" i="10"/>
  <c r="B673" i="10"/>
  <c r="F672" i="10"/>
  <c r="E672" i="10"/>
  <c r="D672" i="10"/>
  <c r="C672" i="10"/>
  <c r="B672" i="10"/>
  <c r="F671" i="10"/>
  <c r="E671" i="10"/>
  <c r="D671" i="10"/>
  <c r="C671" i="10"/>
  <c r="B671" i="10"/>
  <c r="F670" i="10"/>
  <c r="E670" i="10"/>
  <c r="D670" i="10"/>
  <c r="C670" i="10"/>
  <c r="B670" i="10"/>
  <c r="F669" i="10"/>
  <c r="E669" i="10"/>
  <c r="D669" i="10"/>
  <c r="C669" i="10"/>
  <c r="B669" i="10"/>
  <c r="F668" i="10"/>
  <c r="E668" i="10"/>
  <c r="D668" i="10"/>
  <c r="C668" i="10"/>
  <c r="B668" i="10"/>
  <c r="F667" i="10"/>
  <c r="E667" i="10"/>
  <c r="D667" i="10"/>
  <c r="C667" i="10"/>
  <c r="B667" i="10"/>
  <c r="F666" i="10"/>
  <c r="E666" i="10"/>
  <c r="D666" i="10"/>
  <c r="C666" i="10"/>
  <c r="B666" i="10"/>
  <c r="F665" i="10"/>
  <c r="E665" i="10"/>
  <c r="D665" i="10"/>
  <c r="C665" i="10"/>
  <c r="B665" i="10"/>
  <c r="F664" i="10"/>
  <c r="E664" i="10"/>
  <c r="D664" i="10"/>
  <c r="C664" i="10"/>
  <c r="B664" i="10"/>
  <c r="F663" i="10"/>
  <c r="E663" i="10"/>
  <c r="D663" i="10"/>
  <c r="C663" i="10"/>
  <c r="B663" i="10"/>
  <c r="F662" i="10"/>
  <c r="E662" i="10"/>
  <c r="D662" i="10"/>
  <c r="C662" i="10"/>
  <c r="B662" i="10"/>
  <c r="F661" i="10"/>
  <c r="E661" i="10"/>
  <c r="D661" i="10"/>
  <c r="C661" i="10"/>
  <c r="B661" i="10"/>
  <c r="F660" i="10"/>
  <c r="E660" i="10"/>
  <c r="D660" i="10"/>
  <c r="C660" i="10"/>
  <c r="B660" i="10"/>
  <c r="F659" i="10"/>
  <c r="E659" i="10"/>
  <c r="D659" i="10"/>
  <c r="C659" i="10"/>
  <c r="B659" i="10"/>
  <c r="F658" i="10"/>
  <c r="E658" i="10"/>
  <c r="D658" i="10"/>
  <c r="C658" i="10"/>
  <c r="B658" i="10"/>
  <c r="F657" i="10"/>
  <c r="E657" i="10"/>
  <c r="D657" i="10"/>
  <c r="C657" i="10"/>
  <c r="B657" i="10"/>
  <c r="F656" i="10"/>
  <c r="E656" i="10"/>
  <c r="D656" i="10"/>
  <c r="C656" i="10"/>
  <c r="B656" i="10"/>
  <c r="F655" i="10"/>
  <c r="E655" i="10"/>
  <c r="D655" i="10"/>
  <c r="C655" i="10"/>
  <c r="B655" i="10"/>
  <c r="F654" i="10"/>
  <c r="E654" i="10"/>
  <c r="D654" i="10"/>
  <c r="C654" i="10"/>
  <c r="B654" i="10"/>
  <c r="F653" i="10"/>
  <c r="E653" i="10"/>
  <c r="D653" i="10"/>
  <c r="C653" i="10"/>
  <c r="B653" i="10"/>
  <c r="F652" i="10"/>
  <c r="E652" i="10"/>
  <c r="D652" i="10"/>
  <c r="C652" i="10"/>
  <c r="B652" i="10"/>
  <c r="F651" i="10"/>
  <c r="E651" i="10"/>
  <c r="D651" i="10"/>
  <c r="C651" i="10"/>
  <c r="B651" i="10"/>
  <c r="F650" i="10"/>
  <c r="E650" i="10"/>
  <c r="D650" i="10"/>
  <c r="C650" i="10"/>
  <c r="B650" i="10"/>
  <c r="F649" i="10"/>
  <c r="E649" i="10"/>
  <c r="D649" i="10"/>
  <c r="C649" i="10"/>
  <c r="B649" i="10"/>
  <c r="F648" i="10"/>
  <c r="E648" i="10"/>
  <c r="D648" i="10"/>
  <c r="C648" i="10"/>
  <c r="B648" i="10"/>
  <c r="F647" i="10"/>
  <c r="E647" i="10"/>
  <c r="D647" i="10"/>
  <c r="C647" i="10"/>
  <c r="B647" i="10"/>
  <c r="F646" i="10"/>
  <c r="E646" i="10"/>
  <c r="D646" i="10"/>
  <c r="C646" i="10"/>
  <c r="B646" i="10"/>
  <c r="F645" i="10"/>
  <c r="E645" i="10"/>
  <c r="D645" i="10"/>
  <c r="C645" i="10"/>
  <c r="B645" i="10"/>
  <c r="F644" i="10"/>
  <c r="E644" i="10"/>
  <c r="D644" i="10"/>
  <c r="C644" i="10"/>
  <c r="B644" i="10"/>
  <c r="F643" i="10"/>
  <c r="E643" i="10"/>
  <c r="D643" i="10"/>
  <c r="C643" i="10"/>
  <c r="B643" i="10"/>
  <c r="F642" i="10"/>
  <c r="E642" i="10"/>
  <c r="D642" i="10"/>
  <c r="C642" i="10"/>
  <c r="B642" i="10"/>
  <c r="F641" i="10"/>
  <c r="E641" i="10"/>
  <c r="D641" i="10"/>
  <c r="C641" i="10"/>
  <c r="B641" i="10"/>
  <c r="F640" i="10"/>
  <c r="E640" i="10"/>
  <c r="D640" i="10"/>
  <c r="C640" i="10"/>
  <c r="B640" i="10"/>
  <c r="F639" i="10"/>
  <c r="E639" i="10"/>
  <c r="D639" i="10"/>
  <c r="C639" i="10"/>
  <c r="B639" i="10"/>
  <c r="F638" i="10"/>
  <c r="E638" i="10"/>
  <c r="D638" i="10"/>
  <c r="C638" i="10"/>
  <c r="B638" i="10"/>
  <c r="F637" i="10"/>
  <c r="E637" i="10"/>
  <c r="D637" i="10"/>
  <c r="C637" i="10"/>
  <c r="B637" i="10"/>
  <c r="F636" i="10"/>
  <c r="E636" i="10"/>
  <c r="D636" i="10"/>
  <c r="C636" i="10"/>
  <c r="B636" i="10"/>
  <c r="F635" i="10"/>
  <c r="E635" i="10"/>
  <c r="D635" i="10"/>
  <c r="C635" i="10"/>
  <c r="B635" i="10"/>
  <c r="F634" i="10"/>
  <c r="E634" i="10"/>
  <c r="D634" i="10"/>
  <c r="C634" i="10"/>
  <c r="B634" i="10"/>
  <c r="F633" i="10"/>
  <c r="E633" i="10"/>
  <c r="D633" i="10"/>
  <c r="C633" i="10"/>
  <c r="B633" i="10"/>
  <c r="F632" i="10"/>
  <c r="E632" i="10"/>
  <c r="D632" i="10"/>
  <c r="C632" i="10"/>
  <c r="B632" i="10"/>
  <c r="F631" i="10"/>
  <c r="E631" i="10"/>
  <c r="D631" i="10"/>
  <c r="C631" i="10"/>
  <c r="B631" i="10"/>
  <c r="F630" i="10"/>
  <c r="E630" i="10"/>
  <c r="D630" i="10"/>
  <c r="C630" i="10"/>
  <c r="B630" i="10"/>
  <c r="F629" i="10"/>
  <c r="E629" i="10"/>
  <c r="D629" i="10"/>
  <c r="C629" i="10"/>
  <c r="B629" i="10"/>
  <c r="F628" i="10"/>
  <c r="E628" i="10"/>
  <c r="D628" i="10"/>
  <c r="C628" i="10"/>
  <c r="B628" i="10"/>
  <c r="F627" i="10"/>
  <c r="E627" i="10"/>
  <c r="D627" i="10"/>
  <c r="C627" i="10"/>
  <c r="B627" i="10"/>
  <c r="F626" i="10"/>
  <c r="E626" i="10"/>
  <c r="D626" i="10"/>
  <c r="C626" i="10"/>
  <c r="B626" i="10"/>
  <c r="F625" i="10"/>
  <c r="E625" i="10"/>
  <c r="D625" i="10"/>
  <c r="C625" i="10"/>
  <c r="B625" i="10"/>
  <c r="F624" i="10"/>
  <c r="E624" i="10"/>
  <c r="D624" i="10"/>
  <c r="C624" i="10"/>
  <c r="B624" i="10"/>
  <c r="F623" i="10"/>
  <c r="E623" i="10"/>
  <c r="D623" i="10"/>
  <c r="C623" i="10"/>
  <c r="B623" i="10"/>
  <c r="F622" i="10"/>
  <c r="E622" i="10"/>
  <c r="D622" i="10"/>
  <c r="C622" i="10"/>
  <c r="B622" i="10"/>
  <c r="F621" i="10"/>
  <c r="E621" i="10"/>
  <c r="D621" i="10"/>
  <c r="C621" i="10"/>
  <c r="B621" i="10"/>
  <c r="F620" i="10"/>
  <c r="E620" i="10"/>
  <c r="D620" i="10"/>
  <c r="C620" i="10"/>
  <c r="B620" i="10"/>
  <c r="F619" i="10"/>
  <c r="E619" i="10"/>
  <c r="D619" i="10"/>
  <c r="C619" i="10"/>
  <c r="B619" i="10"/>
  <c r="F618" i="10"/>
  <c r="E618" i="10"/>
  <c r="D618" i="10"/>
  <c r="C618" i="10"/>
  <c r="B618" i="10"/>
  <c r="F617" i="10"/>
  <c r="E617" i="10"/>
  <c r="D617" i="10"/>
  <c r="C617" i="10"/>
  <c r="B617" i="10"/>
  <c r="F616" i="10"/>
  <c r="E616" i="10"/>
  <c r="D616" i="10"/>
  <c r="C616" i="10"/>
  <c r="B616" i="10"/>
  <c r="F615" i="10"/>
  <c r="E615" i="10"/>
  <c r="D615" i="10"/>
  <c r="C615" i="10"/>
  <c r="B615" i="10"/>
  <c r="F614" i="10"/>
  <c r="E614" i="10"/>
  <c r="D614" i="10"/>
  <c r="C614" i="10"/>
  <c r="B614" i="10"/>
  <c r="F613" i="10"/>
  <c r="E613" i="10"/>
  <c r="D613" i="10"/>
  <c r="C613" i="10"/>
  <c r="B613" i="10"/>
  <c r="F612" i="10"/>
  <c r="E612" i="10"/>
  <c r="D612" i="10"/>
  <c r="C612" i="10"/>
  <c r="B612" i="10"/>
  <c r="F611" i="10"/>
  <c r="E611" i="10"/>
  <c r="D611" i="10"/>
  <c r="C611" i="10"/>
  <c r="B611" i="10"/>
  <c r="F610" i="10"/>
  <c r="E610" i="10"/>
  <c r="D610" i="10"/>
  <c r="C610" i="10"/>
  <c r="B610" i="10"/>
  <c r="F609" i="10"/>
  <c r="E609" i="10"/>
  <c r="D609" i="10"/>
  <c r="C609" i="10"/>
  <c r="B609" i="10"/>
  <c r="F608" i="10"/>
  <c r="E608" i="10"/>
  <c r="D608" i="10"/>
  <c r="C608" i="10"/>
  <c r="B608" i="10"/>
  <c r="F607" i="10"/>
  <c r="E607" i="10"/>
  <c r="D607" i="10"/>
  <c r="C607" i="10"/>
  <c r="B607" i="10"/>
  <c r="F606" i="10"/>
  <c r="E606" i="10"/>
  <c r="D606" i="10"/>
  <c r="C606" i="10"/>
  <c r="B606" i="10"/>
  <c r="F605" i="10"/>
  <c r="E605" i="10"/>
  <c r="D605" i="10"/>
  <c r="C605" i="10"/>
  <c r="B605" i="10"/>
  <c r="F604" i="10"/>
  <c r="E604" i="10"/>
  <c r="D604" i="10"/>
  <c r="C604" i="10"/>
  <c r="B604" i="10"/>
  <c r="F603" i="10"/>
  <c r="E603" i="10"/>
  <c r="D603" i="10"/>
  <c r="C603" i="10"/>
  <c r="B603" i="10"/>
  <c r="F602" i="10"/>
  <c r="E602" i="10"/>
  <c r="D602" i="10"/>
  <c r="C602" i="10"/>
  <c r="B602" i="10"/>
  <c r="F601" i="10"/>
  <c r="E601" i="10"/>
  <c r="D601" i="10"/>
  <c r="C601" i="10"/>
  <c r="B601" i="10"/>
  <c r="F600" i="10"/>
  <c r="E600" i="10"/>
  <c r="D600" i="10"/>
  <c r="C600" i="10"/>
  <c r="B600" i="10"/>
  <c r="F599" i="10"/>
  <c r="E599" i="10"/>
  <c r="D599" i="10"/>
  <c r="C599" i="10"/>
  <c r="B599" i="10"/>
  <c r="F598" i="10"/>
  <c r="E598" i="10"/>
  <c r="D598" i="10"/>
  <c r="C598" i="10"/>
  <c r="B598" i="10"/>
  <c r="F597" i="10"/>
  <c r="E597" i="10"/>
  <c r="D597" i="10"/>
  <c r="C597" i="10"/>
  <c r="B597" i="10"/>
  <c r="F596" i="10"/>
  <c r="E596" i="10"/>
  <c r="D596" i="10"/>
  <c r="C596" i="10"/>
  <c r="B596" i="10"/>
  <c r="F595" i="10"/>
  <c r="E595" i="10"/>
  <c r="D595" i="10"/>
  <c r="C595" i="10"/>
  <c r="B595" i="10"/>
  <c r="F594" i="10"/>
  <c r="E594" i="10"/>
  <c r="D594" i="10"/>
  <c r="C594" i="10"/>
  <c r="B594" i="10"/>
  <c r="F593" i="10"/>
  <c r="E593" i="10"/>
  <c r="D593" i="10"/>
  <c r="C593" i="10"/>
  <c r="B593" i="10"/>
  <c r="F592" i="10"/>
  <c r="E592" i="10"/>
  <c r="D592" i="10"/>
  <c r="C592" i="10"/>
  <c r="B592" i="10"/>
  <c r="F591" i="10"/>
  <c r="E591" i="10"/>
  <c r="D591" i="10"/>
  <c r="C591" i="10"/>
  <c r="B591" i="10"/>
  <c r="F590" i="10"/>
  <c r="E590" i="10"/>
  <c r="D590" i="10"/>
  <c r="C590" i="10"/>
  <c r="B590" i="10"/>
  <c r="F589" i="10"/>
  <c r="E589" i="10"/>
  <c r="D589" i="10"/>
  <c r="C589" i="10"/>
  <c r="B589" i="10"/>
  <c r="F588" i="10"/>
  <c r="E588" i="10"/>
  <c r="D588" i="10"/>
  <c r="C588" i="10"/>
  <c r="B588" i="10"/>
  <c r="F587" i="10"/>
  <c r="E587" i="10"/>
  <c r="D587" i="10"/>
  <c r="C587" i="10"/>
  <c r="B587" i="10"/>
  <c r="F586" i="10"/>
  <c r="E586" i="10"/>
  <c r="D586" i="10"/>
  <c r="C586" i="10"/>
  <c r="B586" i="10"/>
  <c r="F585" i="10"/>
  <c r="E585" i="10"/>
  <c r="D585" i="10"/>
  <c r="C585" i="10"/>
  <c r="B585" i="10"/>
  <c r="F584" i="10"/>
  <c r="E584" i="10"/>
  <c r="D584" i="10"/>
  <c r="C584" i="10"/>
  <c r="B584" i="10"/>
  <c r="F583" i="10"/>
  <c r="E583" i="10"/>
  <c r="D583" i="10"/>
  <c r="C583" i="10"/>
  <c r="B583" i="10"/>
  <c r="F582" i="10"/>
  <c r="E582" i="10"/>
  <c r="D582" i="10"/>
  <c r="C582" i="10"/>
  <c r="B582" i="10"/>
  <c r="F581" i="10"/>
  <c r="E581" i="10"/>
  <c r="D581" i="10"/>
  <c r="C581" i="10"/>
  <c r="B581" i="10"/>
  <c r="F580" i="10"/>
  <c r="E580" i="10"/>
  <c r="D580" i="10"/>
  <c r="C580" i="10"/>
  <c r="B580" i="10"/>
  <c r="F579" i="10"/>
  <c r="E579" i="10"/>
  <c r="D579" i="10"/>
  <c r="C579" i="10"/>
  <c r="B579" i="10"/>
  <c r="F578" i="10"/>
  <c r="E578" i="10"/>
  <c r="D578" i="10"/>
  <c r="C578" i="10"/>
  <c r="B578" i="10"/>
  <c r="F577" i="10"/>
  <c r="E577" i="10"/>
  <c r="D577" i="10"/>
  <c r="C577" i="10"/>
  <c r="B577" i="10"/>
  <c r="F576" i="10"/>
  <c r="E576" i="10"/>
  <c r="D576" i="10"/>
  <c r="C576" i="10"/>
  <c r="B576" i="10"/>
  <c r="F575" i="10"/>
  <c r="E575" i="10"/>
  <c r="D575" i="10"/>
  <c r="C575" i="10"/>
  <c r="B575" i="10"/>
  <c r="F574" i="10"/>
  <c r="E574" i="10"/>
  <c r="D574" i="10"/>
  <c r="C574" i="10"/>
  <c r="B574" i="10"/>
  <c r="F573" i="10"/>
  <c r="E573" i="10"/>
  <c r="D573" i="10"/>
  <c r="C573" i="10"/>
  <c r="B573" i="10"/>
  <c r="F572" i="10"/>
  <c r="E572" i="10"/>
  <c r="D572" i="10"/>
  <c r="C572" i="10"/>
  <c r="B572" i="10"/>
  <c r="F571" i="10"/>
  <c r="E571" i="10"/>
  <c r="D571" i="10"/>
  <c r="C571" i="10"/>
  <c r="B571" i="10"/>
  <c r="F570" i="10"/>
  <c r="E570" i="10"/>
  <c r="D570" i="10"/>
  <c r="C570" i="10"/>
  <c r="B570" i="10"/>
  <c r="F569" i="10"/>
  <c r="E569" i="10"/>
  <c r="D569" i="10"/>
  <c r="C569" i="10"/>
  <c r="B569" i="10"/>
  <c r="F568" i="10"/>
  <c r="E568" i="10"/>
  <c r="D568" i="10"/>
  <c r="C568" i="10"/>
  <c r="B568" i="10"/>
  <c r="F567" i="10"/>
  <c r="E567" i="10"/>
  <c r="D567" i="10"/>
  <c r="C567" i="10"/>
  <c r="B567" i="10"/>
  <c r="F566" i="10"/>
  <c r="E566" i="10"/>
  <c r="D566" i="10"/>
  <c r="C566" i="10"/>
  <c r="B566" i="10"/>
  <c r="F565" i="10"/>
  <c r="E565" i="10"/>
  <c r="D565" i="10"/>
  <c r="C565" i="10"/>
  <c r="B565" i="10"/>
  <c r="F564" i="10"/>
  <c r="E564" i="10"/>
  <c r="D564" i="10"/>
  <c r="C564" i="10"/>
  <c r="B564" i="10"/>
  <c r="F563" i="10"/>
  <c r="E563" i="10"/>
  <c r="D563" i="10"/>
  <c r="C563" i="10"/>
  <c r="B563" i="10"/>
  <c r="F562" i="10"/>
  <c r="E562" i="10"/>
  <c r="D562" i="10"/>
  <c r="C562" i="10"/>
  <c r="B562" i="10"/>
  <c r="F561" i="10"/>
  <c r="E561" i="10"/>
  <c r="D561" i="10"/>
  <c r="C561" i="10"/>
  <c r="B561" i="10"/>
  <c r="F560" i="10"/>
  <c r="E560" i="10"/>
  <c r="D560" i="10"/>
  <c r="C560" i="10"/>
  <c r="B560" i="10"/>
  <c r="F559" i="10"/>
  <c r="E559" i="10"/>
  <c r="D559" i="10"/>
  <c r="C559" i="10"/>
  <c r="B559" i="10"/>
  <c r="F558" i="10"/>
  <c r="E558" i="10"/>
  <c r="D558" i="10"/>
  <c r="C558" i="10"/>
  <c r="B558" i="10"/>
  <c r="F557" i="10"/>
  <c r="E557" i="10"/>
  <c r="D557" i="10"/>
  <c r="C557" i="10"/>
  <c r="B557" i="10"/>
  <c r="F556" i="10"/>
  <c r="E556" i="10"/>
  <c r="D556" i="10"/>
  <c r="C556" i="10"/>
  <c r="B556" i="10"/>
  <c r="F555" i="10"/>
  <c r="E555" i="10"/>
  <c r="D555" i="10"/>
  <c r="C555" i="10"/>
  <c r="B555" i="10"/>
  <c r="F554" i="10"/>
  <c r="E554" i="10"/>
  <c r="D554" i="10"/>
  <c r="C554" i="10"/>
  <c r="B554" i="10"/>
  <c r="F553" i="10"/>
  <c r="E553" i="10"/>
  <c r="D553" i="10"/>
  <c r="C553" i="10"/>
  <c r="B553" i="10"/>
  <c r="F552" i="10"/>
  <c r="E552" i="10"/>
  <c r="D552" i="10"/>
  <c r="C552" i="10"/>
  <c r="B552" i="10"/>
  <c r="F551" i="10"/>
  <c r="E551" i="10"/>
  <c r="D551" i="10"/>
  <c r="C551" i="10"/>
  <c r="B551" i="10"/>
  <c r="F550" i="10"/>
  <c r="E550" i="10"/>
  <c r="D550" i="10"/>
  <c r="C550" i="10"/>
  <c r="B550" i="10"/>
  <c r="F549" i="10"/>
  <c r="E549" i="10"/>
  <c r="D549" i="10"/>
  <c r="C549" i="10"/>
  <c r="B549" i="10"/>
  <c r="F548" i="10"/>
  <c r="E548" i="10"/>
  <c r="D548" i="10"/>
  <c r="C548" i="10"/>
  <c r="B548" i="10"/>
  <c r="F547" i="10"/>
  <c r="E547" i="10"/>
  <c r="D547" i="10"/>
  <c r="C547" i="10"/>
  <c r="B547" i="10"/>
  <c r="F546" i="10"/>
  <c r="E546" i="10"/>
  <c r="D546" i="10"/>
  <c r="C546" i="10"/>
  <c r="B546" i="10"/>
  <c r="F545" i="10"/>
  <c r="E545" i="10"/>
  <c r="D545" i="10"/>
  <c r="C545" i="10"/>
  <c r="B545" i="10"/>
  <c r="F544" i="10"/>
  <c r="E544" i="10"/>
  <c r="D544" i="10"/>
  <c r="C544" i="10"/>
  <c r="B544" i="10"/>
  <c r="F543" i="10"/>
  <c r="E543" i="10"/>
  <c r="D543" i="10"/>
  <c r="C543" i="10"/>
  <c r="B543" i="10"/>
  <c r="F542" i="10"/>
  <c r="E542" i="10"/>
  <c r="D542" i="10"/>
  <c r="C542" i="10"/>
  <c r="B542" i="10"/>
  <c r="F541" i="10"/>
  <c r="E541" i="10"/>
  <c r="D541" i="10"/>
  <c r="C541" i="10"/>
  <c r="B541" i="10"/>
  <c r="F540" i="10"/>
  <c r="E540" i="10"/>
  <c r="D540" i="10"/>
  <c r="C540" i="10"/>
  <c r="B540" i="10"/>
  <c r="F539" i="10"/>
  <c r="E539" i="10"/>
  <c r="D539" i="10"/>
  <c r="C539" i="10"/>
  <c r="B539" i="10"/>
  <c r="F538" i="10"/>
  <c r="E538" i="10"/>
  <c r="D538" i="10"/>
  <c r="C538" i="10"/>
  <c r="B538" i="10"/>
  <c r="F537" i="10"/>
  <c r="E537" i="10"/>
  <c r="D537" i="10"/>
  <c r="C537" i="10"/>
  <c r="B537" i="10"/>
  <c r="F536" i="10"/>
  <c r="E536" i="10"/>
  <c r="D536" i="10"/>
  <c r="C536" i="10"/>
  <c r="B536" i="10"/>
  <c r="F535" i="10"/>
  <c r="E535" i="10"/>
  <c r="D535" i="10"/>
  <c r="C535" i="10"/>
  <c r="B535" i="10"/>
  <c r="F534" i="10"/>
  <c r="E534" i="10"/>
  <c r="D534" i="10"/>
  <c r="C534" i="10"/>
  <c r="B534" i="10"/>
  <c r="F533" i="10"/>
  <c r="E533" i="10"/>
  <c r="D533" i="10"/>
  <c r="C533" i="10"/>
  <c r="B533" i="10"/>
  <c r="F532" i="10"/>
  <c r="E532" i="10"/>
  <c r="D532" i="10"/>
  <c r="C532" i="10"/>
  <c r="B532" i="10"/>
  <c r="F531" i="10"/>
  <c r="E531" i="10"/>
  <c r="D531" i="10"/>
  <c r="C531" i="10"/>
  <c r="B531" i="10"/>
  <c r="F530" i="10"/>
  <c r="E530" i="10"/>
  <c r="D530" i="10"/>
  <c r="C530" i="10"/>
  <c r="B530" i="10"/>
  <c r="F529" i="10"/>
  <c r="E529" i="10"/>
  <c r="D529" i="10"/>
  <c r="C529" i="10"/>
  <c r="B529" i="10"/>
  <c r="F528" i="10"/>
  <c r="E528" i="10"/>
  <c r="D528" i="10"/>
  <c r="C528" i="10"/>
  <c r="B528" i="10"/>
  <c r="F527" i="10"/>
  <c r="E527" i="10"/>
  <c r="D527" i="10"/>
  <c r="C527" i="10"/>
  <c r="B527" i="10"/>
  <c r="F526" i="10"/>
  <c r="E526" i="10"/>
  <c r="D526" i="10"/>
  <c r="C526" i="10"/>
  <c r="B526" i="10"/>
  <c r="F525" i="10"/>
  <c r="E525" i="10"/>
  <c r="D525" i="10"/>
  <c r="C525" i="10"/>
  <c r="B525" i="10"/>
  <c r="F524" i="10"/>
  <c r="E524" i="10"/>
  <c r="D524" i="10"/>
  <c r="C524" i="10"/>
  <c r="B524" i="10"/>
  <c r="F523" i="10"/>
  <c r="E523" i="10"/>
  <c r="D523" i="10"/>
  <c r="C523" i="10"/>
  <c r="B523" i="10"/>
  <c r="F522" i="10"/>
  <c r="E522" i="10"/>
  <c r="D522" i="10"/>
  <c r="C522" i="10"/>
  <c r="B522" i="10"/>
  <c r="F521" i="10"/>
  <c r="E521" i="10"/>
  <c r="D521" i="10"/>
  <c r="C521" i="10"/>
  <c r="B521" i="10"/>
  <c r="F520" i="10"/>
  <c r="E520" i="10"/>
  <c r="D520" i="10"/>
  <c r="C520" i="10"/>
  <c r="B520" i="10"/>
  <c r="F519" i="10"/>
  <c r="E519" i="10"/>
  <c r="D519" i="10"/>
  <c r="C519" i="10"/>
  <c r="B519" i="10"/>
  <c r="F518" i="10"/>
  <c r="E518" i="10"/>
  <c r="D518" i="10"/>
  <c r="C518" i="10"/>
  <c r="B518" i="10"/>
  <c r="F517" i="10"/>
  <c r="E517" i="10"/>
  <c r="D517" i="10"/>
  <c r="C517" i="10"/>
  <c r="B517" i="10"/>
  <c r="F516" i="10"/>
  <c r="E516" i="10"/>
  <c r="D516" i="10"/>
  <c r="C516" i="10"/>
  <c r="B516" i="10"/>
  <c r="F515" i="10"/>
  <c r="E515" i="10"/>
  <c r="D515" i="10"/>
  <c r="C515" i="10"/>
  <c r="B515" i="10"/>
  <c r="F514" i="10"/>
  <c r="E514" i="10"/>
  <c r="D514" i="10"/>
  <c r="C514" i="10"/>
  <c r="B514" i="10"/>
  <c r="F513" i="10"/>
  <c r="E513" i="10"/>
  <c r="D513" i="10"/>
  <c r="C513" i="10"/>
  <c r="B513" i="10"/>
  <c r="F512" i="10"/>
  <c r="E512" i="10"/>
  <c r="D512" i="10"/>
  <c r="C512" i="10"/>
  <c r="B512" i="10"/>
  <c r="F511" i="10"/>
  <c r="E511" i="10"/>
  <c r="D511" i="10"/>
  <c r="C511" i="10"/>
  <c r="B511" i="10"/>
  <c r="F510" i="10"/>
  <c r="E510" i="10"/>
  <c r="D510" i="10"/>
  <c r="C510" i="10"/>
  <c r="B510" i="10"/>
  <c r="F509" i="10"/>
  <c r="E509" i="10"/>
  <c r="D509" i="10"/>
  <c r="C509" i="10"/>
  <c r="B509" i="10"/>
  <c r="F508" i="10"/>
  <c r="E508" i="10"/>
  <c r="D508" i="10"/>
  <c r="C508" i="10"/>
  <c r="B508" i="10"/>
  <c r="F507" i="10"/>
  <c r="E507" i="10"/>
  <c r="D507" i="10"/>
  <c r="C507" i="10"/>
  <c r="B507" i="10"/>
  <c r="F506" i="10"/>
  <c r="E506" i="10"/>
  <c r="D506" i="10"/>
  <c r="C506" i="10"/>
  <c r="B506" i="10"/>
  <c r="F505" i="10"/>
  <c r="E505" i="10"/>
  <c r="D505" i="10"/>
  <c r="C505" i="10"/>
  <c r="B505" i="10"/>
  <c r="F504" i="10"/>
  <c r="E504" i="10"/>
  <c r="D504" i="10"/>
  <c r="C504" i="10"/>
  <c r="B504" i="10"/>
  <c r="F503" i="10"/>
  <c r="E503" i="10"/>
  <c r="D503" i="10"/>
  <c r="C503" i="10"/>
  <c r="B503" i="10"/>
  <c r="F502" i="10"/>
  <c r="E502" i="10"/>
  <c r="D502" i="10"/>
  <c r="C502" i="10"/>
  <c r="B502" i="10"/>
  <c r="F501" i="10"/>
  <c r="E501" i="10"/>
  <c r="D501" i="10"/>
  <c r="C501" i="10"/>
  <c r="B501" i="10"/>
  <c r="F500" i="10"/>
  <c r="E500" i="10"/>
  <c r="D500" i="10"/>
  <c r="C500" i="10"/>
  <c r="B500" i="10"/>
  <c r="F499" i="10"/>
  <c r="E499" i="10"/>
  <c r="D499" i="10"/>
  <c r="C499" i="10"/>
  <c r="B499" i="10"/>
  <c r="F498" i="10"/>
  <c r="E498" i="10"/>
  <c r="D498" i="10"/>
  <c r="C498" i="10"/>
  <c r="B498" i="10"/>
  <c r="F497" i="10"/>
  <c r="E497" i="10"/>
  <c r="D497" i="10"/>
  <c r="C497" i="10"/>
  <c r="B497" i="10"/>
  <c r="F496" i="10"/>
  <c r="E496" i="10"/>
  <c r="D496" i="10"/>
  <c r="C496" i="10"/>
  <c r="B496" i="10"/>
  <c r="F495" i="10"/>
  <c r="E495" i="10"/>
  <c r="D495" i="10"/>
  <c r="C495" i="10"/>
  <c r="B495" i="10"/>
  <c r="F494" i="10"/>
  <c r="E494" i="10"/>
  <c r="D494" i="10"/>
  <c r="C494" i="10"/>
  <c r="B494" i="10"/>
  <c r="F493" i="10"/>
  <c r="E493" i="10"/>
  <c r="D493" i="10"/>
  <c r="C493" i="10"/>
  <c r="B493" i="10"/>
  <c r="F492" i="10"/>
  <c r="E492" i="10"/>
  <c r="D492" i="10"/>
  <c r="C492" i="10"/>
  <c r="B492" i="10"/>
  <c r="F491" i="10"/>
  <c r="E491" i="10"/>
  <c r="D491" i="10"/>
  <c r="C491" i="10"/>
  <c r="B491" i="10"/>
  <c r="F490" i="10"/>
  <c r="E490" i="10"/>
  <c r="D490" i="10"/>
  <c r="C490" i="10"/>
  <c r="B490" i="10"/>
  <c r="F489" i="10"/>
  <c r="E489" i="10"/>
  <c r="D489" i="10"/>
  <c r="C489" i="10"/>
  <c r="B489" i="10"/>
  <c r="F488" i="10"/>
  <c r="E488" i="10"/>
  <c r="D488" i="10"/>
  <c r="C488" i="10"/>
  <c r="B488" i="10"/>
  <c r="F487" i="10"/>
  <c r="E487" i="10"/>
  <c r="D487" i="10"/>
  <c r="C487" i="10"/>
  <c r="B487" i="10"/>
  <c r="F486" i="10"/>
  <c r="E486" i="10"/>
  <c r="D486" i="10"/>
  <c r="C486" i="10"/>
  <c r="B486" i="10"/>
  <c r="F485" i="10"/>
  <c r="E485" i="10"/>
  <c r="D485" i="10"/>
  <c r="C485" i="10"/>
  <c r="B485" i="10"/>
  <c r="F484" i="10"/>
  <c r="E484" i="10"/>
  <c r="D484" i="10"/>
  <c r="C484" i="10"/>
  <c r="B484" i="10"/>
  <c r="F483" i="10"/>
  <c r="E483" i="10"/>
  <c r="D483" i="10"/>
  <c r="C483" i="10"/>
  <c r="B483" i="10"/>
  <c r="F482" i="10"/>
  <c r="E482" i="10"/>
  <c r="D482" i="10"/>
  <c r="C482" i="10"/>
  <c r="B482" i="10"/>
  <c r="F481" i="10"/>
  <c r="E481" i="10"/>
  <c r="D481" i="10"/>
  <c r="C481" i="10"/>
  <c r="B481" i="10"/>
  <c r="F480" i="10"/>
  <c r="E480" i="10"/>
  <c r="D480" i="10"/>
  <c r="C480" i="10"/>
  <c r="B480" i="10"/>
  <c r="F479" i="10"/>
  <c r="E479" i="10"/>
  <c r="D479" i="10"/>
  <c r="C479" i="10"/>
  <c r="B479" i="10"/>
  <c r="F478" i="10"/>
  <c r="E478" i="10"/>
  <c r="D478" i="10"/>
  <c r="C478" i="10"/>
  <c r="B478" i="10"/>
  <c r="F477" i="10"/>
  <c r="E477" i="10"/>
  <c r="D477" i="10"/>
  <c r="C477" i="10"/>
  <c r="B477" i="10"/>
  <c r="F476" i="10"/>
  <c r="E476" i="10"/>
  <c r="D476" i="10"/>
  <c r="C476" i="10"/>
  <c r="B476" i="10"/>
  <c r="F475" i="10"/>
  <c r="E475" i="10"/>
  <c r="D475" i="10"/>
  <c r="C475" i="10"/>
  <c r="B475" i="10"/>
  <c r="F474" i="10"/>
  <c r="E474" i="10"/>
  <c r="D474" i="10"/>
  <c r="C474" i="10"/>
  <c r="B474" i="10"/>
  <c r="F473" i="10"/>
  <c r="E473" i="10"/>
  <c r="D473" i="10"/>
  <c r="C473" i="10"/>
  <c r="B473" i="10"/>
  <c r="F472" i="10"/>
  <c r="E472" i="10"/>
  <c r="D472" i="10"/>
  <c r="C472" i="10"/>
  <c r="B472" i="10"/>
  <c r="F471" i="10"/>
  <c r="E471" i="10"/>
  <c r="D471" i="10"/>
  <c r="C471" i="10"/>
  <c r="B471" i="10"/>
  <c r="F470" i="10"/>
  <c r="E470" i="10"/>
  <c r="D470" i="10"/>
  <c r="C470" i="10"/>
  <c r="B470" i="10"/>
  <c r="F469" i="10"/>
  <c r="E469" i="10"/>
  <c r="D469" i="10"/>
  <c r="C469" i="10"/>
  <c r="B469" i="10"/>
  <c r="F468" i="10"/>
  <c r="E468" i="10"/>
  <c r="D468" i="10"/>
  <c r="C468" i="10"/>
  <c r="B468" i="10"/>
  <c r="F467" i="10"/>
  <c r="E467" i="10"/>
  <c r="D467" i="10"/>
  <c r="C467" i="10"/>
  <c r="B467" i="10"/>
  <c r="F466" i="10"/>
  <c r="E466" i="10"/>
  <c r="D466" i="10"/>
  <c r="C466" i="10"/>
  <c r="B466" i="10"/>
  <c r="F465" i="10"/>
  <c r="E465" i="10"/>
  <c r="D465" i="10"/>
  <c r="C465" i="10"/>
  <c r="B465" i="10"/>
  <c r="F464" i="10"/>
  <c r="E464" i="10"/>
  <c r="D464" i="10"/>
  <c r="C464" i="10"/>
  <c r="B464" i="10"/>
  <c r="F463" i="10"/>
  <c r="E463" i="10"/>
  <c r="D463" i="10"/>
  <c r="C463" i="10"/>
  <c r="B463" i="10"/>
  <c r="F462" i="10"/>
  <c r="E462" i="10"/>
  <c r="D462" i="10"/>
  <c r="C462" i="10"/>
  <c r="B462" i="10"/>
  <c r="F461" i="10"/>
  <c r="E461" i="10"/>
  <c r="D461" i="10"/>
  <c r="C461" i="10"/>
  <c r="B461" i="10"/>
  <c r="F460" i="10"/>
  <c r="E460" i="10"/>
  <c r="D460" i="10"/>
  <c r="C460" i="10"/>
  <c r="B460" i="10"/>
  <c r="F459" i="10"/>
  <c r="E459" i="10"/>
  <c r="D459" i="10"/>
  <c r="C459" i="10"/>
  <c r="B459" i="10"/>
  <c r="F458" i="10"/>
  <c r="E458" i="10"/>
  <c r="D458" i="10"/>
  <c r="C458" i="10"/>
  <c r="B458" i="10"/>
  <c r="F457" i="10"/>
  <c r="E457" i="10"/>
  <c r="D457" i="10"/>
  <c r="C457" i="10"/>
  <c r="B457" i="10"/>
  <c r="F456" i="10"/>
  <c r="E456" i="10"/>
  <c r="D456" i="10"/>
  <c r="C456" i="10"/>
  <c r="B456" i="10"/>
  <c r="F455" i="10"/>
  <c r="E455" i="10"/>
  <c r="D455" i="10"/>
  <c r="C455" i="10"/>
  <c r="B455" i="10"/>
  <c r="F454" i="10"/>
  <c r="E454" i="10"/>
  <c r="D454" i="10"/>
  <c r="C454" i="10"/>
  <c r="B454" i="10"/>
  <c r="F453" i="10"/>
  <c r="E453" i="10"/>
  <c r="D453" i="10"/>
  <c r="C453" i="10"/>
  <c r="B453" i="10"/>
  <c r="F452" i="10"/>
  <c r="E452" i="10"/>
  <c r="D452" i="10"/>
  <c r="C452" i="10"/>
  <c r="B452" i="10"/>
  <c r="F451" i="10"/>
  <c r="E451" i="10"/>
  <c r="D451" i="10"/>
  <c r="C451" i="10"/>
  <c r="B451" i="10"/>
  <c r="F450" i="10"/>
  <c r="E450" i="10"/>
  <c r="D450" i="10"/>
  <c r="C450" i="10"/>
  <c r="B450" i="10"/>
  <c r="F449" i="10"/>
  <c r="E449" i="10"/>
  <c r="D449" i="10"/>
  <c r="C449" i="10"/>
  <c r="B449" i="10"/>
  <c r="F448" i="10"/>
  <c r="E448" i="10"/>
  <c r="D448" i="10"/>
  <c r="C448" i="10"/>
  <c r="B448" i="10"/>
  <c r="F447" i="10"/>
  <c r="E447" i="10"/>
  <c r="D447" i="10"/>
  <c r="C447" i="10"/>
  <c r="B447" i="10"/>
  <c r="F446" i="10"/>
  <c r="E446" i="10"/>
  <c r="D446" i="10"/>
  <c r="C446" i="10"/>
  <c r="B446" i="10"/>
  <c r="F445" i="10"/>
  <c r="E445" i="10"/>
  <c r="D445" i="10"/>
  <c r="C445" i="10"/>
  <c r="B445" i="10"/>
  <c r="F444" i="10"/>
  <c r="E444" i="10"/>
  <c r="D444" i="10"/>
  <c r="C444" i="10"/>
  <c r="B444" i="10"/>
  <c r="F443" i="10"/>
  <c r="E443" i="10"/>
  <c r="D443" i="10"/>
  <c r="C443" i="10"/>
  <c r="B443" i="10"/>
  <c r="F442" i="10"/>
  <c r="E442" i="10"/>
  <c r="D442" i="10"/>
  <c r="C442" i="10"/>
  <c r="B442" i="10"/>
  <c r="F441" i="10"/>
  <c r="E441" i="10"/>
  <c r="D441" i="10"/>
  <c r="C441" i="10"/>
  <c r="B441" i="10"/>
  <c r="F440" i="10"/>
  <c r="E440" i="10"/>
  <c r="D440" i="10"/>
  <c r="C440" i="10"/>
  <c r="B440" i="10"/>
  <c r="F439" i="10"/>
  <c r="E439" i="10"/>
  <c r="D439" i="10"/>
  <c r="C439" i="10"/>
  <c r="B439" i="10"/>
  <c r="F438" i="10"/>
  <c r="E438" i="10"/>
  <c r="D438" i="10"/>
  <c r="C438" i="10"/>
  <c r="B438" i="10"/>
  <c r="F437" i="10"/>
  <c r="E437" i="10"/>
  <c r="D437" i="10"/>
  <c r="C437" i="10"/>
  <c r="B437" i="10"/>
  <c r="F436" i="10"/>
  <c r="E436" i="10"/>
  <c r="D436" i="10"/>
  <c r="C436" i="10"/>
  <c r="B436" i="10"/>
  <c r="F435" i="10"/>
  <c r="E435" i="10"/>
  <c r="D435" i="10"/>
  <c r="C435" i="10"/>
  <c r="B435" i="10"/>
  <c r="F434" i="10"/>
  <c r="E434" i="10"/>
  <c r="D434" i="10"/>
  <c r="C434" i="10"/>
  <c r="B434" i="10"/>
  <c r="F433" i="10"/>
  <c r="E433" i="10"/>
  <c r="D433" i="10"/>
  <c r="C433" i="10"/>
  <c r="B433" i="10"/>
  <c r="F432" i="10"/>
  <c r="E432" i="10"/>
  <c r="D432" i="10"/>
  <c r="C432" i="10"/>
  <c r="B432" i="10"/>
  <c r="F431" i="10"/>
  <c r="E431" i="10"/>
  <c r="D431" i="10"/>
  <c r="C431" i="10"/>
  <c r="B431" i="10"/>
  <c r="F430" i="10"/>
  <c r="E430" i="10"/>
  <c r="D430" i="10"/>
  <c r="C430" i="10"/>
  <c r="B430" i="10"/>
  <c r="F429" i="10"/>
  <c r="E429" i="10"/>
  <c r="D429" i="10"/>
  <c r="C429" i="10"/>
  <c r="B429" i="10"/>
  <c r="F428" i="10"/>
  <c r="E428" i="10"/>
  <c r="D428" i="10"/>
  <c r="C428" i="10"/>
  <c r="B428" i="10"/>
  <c r="F427" i="10"/>
  <c r="E427" i="10"/>
  <c r="D427" i="10"/>
  <c r="C427" i="10"/>
  <c r="B427" i="10"/>
  <c r="F426" i="10"/>
  <c r="E426" i="10"/>
  <c r="D426" i="10"/>
  <c r="C426" i="10"/>
  <c r="B426" i="10"/>
  <c r="F425" i="10"/>
  <c r="E425" i="10"/>
  <c r="D425" i="10"/>
  <c r="C425" i="10"/>
  <c r="B425" i="10"/>
  <c r="F424" i="10"/>
  <c r="E424" i="10"/>
  <c r="D424" i="10"/>
  <c r="C424" i="10"/>
  <c r="B424" i="10"/>
  <c r="F423" i="10"/>
  <c r="E423" i="10"/>
  <c r="D423" i="10"/>
  <c r="C423" i="10"/>
  <c r="B423" i="10"/>
  <c r="F422" i="10"/>
  <c r="E422" i="10"/>
  <c r="D422" i="10"/>
  <c r="C422" i="10"/>
  <c r="B422" i="10"/>
  <c r="F421" i="10"/>
  <c r="E421" i="10"/>
  <c r="D421" i="10"/>
  <c r="C421" i="10"/>
  <c r="B421" i="10"/>
  <c r="F420" i="10"/>
  <c r="E420" i="10"/>
  <c r="D420" i="10"/>
  <c r="C420" i="10"/>
  <c r="B420" i="10"/>
  <c r="F419" i="10"/>
  <c r="E419" i="10"/>
  <c r="D419" i="10"/>
  <c r="C419" i="10"/>
  <c r="B419" i="10"/>
  <c r="F418" i="10"/>
  <c r="E418" i="10"/>
  <c r="D418" i="10"/>
  <c r="C418" i="10"/>
  <c r="B418" i="10"/>
  <c r="F417" i="10"/>
  <c r="E417" i="10"/>
  <c r="D417" i="10"/>
  <c r="C417" i="10"/>
  <c r="B417" i="10"/>
  <c r="F416" i="10"/>
  <c r="E416" i="10"/>
  <c r="D416" i="10"/>
  <c r="C416" i="10"/>
  <c r="B416" i="10"/>
  <c r="F415" i="10"/>
  <c r="E415" i="10"/>
  <c r="D415" i="10"/>
  <c r="C415" i="10"/>
  <c r="B415" i="10"/>
  <c r="F414" i="10"/>
  <c r="E414" i="10"/>
  <c r="D414" i="10"/>
  <c r="C414" i="10"/>
  <c r="B414" i="10"/>
  <c r="F413" i="10"/>
  <c r="E413" i="10"/>
  <c r="D413" i="10"/>
  <c r="C413" i="10"/>
  <c r="B413" i="10"/>
  <c r="F412" i="10"/>
  <c r="E412" i="10"/>
  <c r="D412" i="10"/>
  <c r="C412" i="10"/>
  <c r="B412" i="10"/>
  <c r="F411" i="10"/>
  <c r="E411" i="10"/>
  <c r="D411" i="10"/>
  <c r="C411" i="10"/>
  <c r="B411" i="10"/>
  <c r="F410" i="10"/>
  <c r="E410" i="10"/>
  <c r="D410" i="10"/>
  <c r="C410" i="10"/>
  <c r="B410" i="10"/>
  <c r="F409" i="10"/>
  <c r="E409" i="10"/>
  <c r="D409" i="10"/>
  <c r="C409" i="10"/>
  <c r="B409" i="10"/>
  <c r="F408" i="10"/>
  <c r="E408" i="10"/>
  <c r="D408" i="10"/>
  <c r="C408" i="10"/>
  <c r="B408" i="10"/>
  <c r="F407" i="10"/>
  <c r="E407" i="10"/>
  <c r="D407" i="10"/>
  <c r="C407" i="10"/>
  <c r="B407" i="10"/>
  <c r="F406" i="10"/>
  <c r="E406" i="10"/>
  <c r="D406" i="10"/>
  <c r="C406" i="10"/>
  <c r="B406" i="10"/>
  <c r="F405" i="10"/>
  <c r="E405" i="10"/>
  <c r="D405" i="10"/>
  <c r="C405" i="10"/>
  <c r="B405" i="10"/>
  <c r="F404" i="10"/>
  <c r="E404" i="10"/>
  <c r="D404" i="10"/>
  <c r="C404" i="10"/>
  <c r="B404" i="10"/>
  <c r="F403" i="10"/>
  <c r="E403" i="10"/>
  <c r="D403" i="10"/>
  <c r="C403" i="10"/>
  <c r="B403" i="10"/>
  <c r="F402" i="10"/>
  <c r="E402" i="10"/>
  <c r="D402" i="10"/>
  <c r="C402" i="10"/>
  <c r="B402" i="10"/>
  <c r="F401" i="10"/>
  <c r="E401" i="10"/>
  <c r="D401" i="10"/>
  <c r="C401" i="10"/>
  <c r="B401" i="10"/>
  <c r="F400" i="10"/>
  <c r="E400" i="10"/>
  <c r="D400" i="10"/>
  <c r="C400" i="10"/>
  <c r="B400" i="10"/>
  <c r="F399" i="10"/>
  <c r="E399" i="10"/>
  <c r="D399" i="10"/>
  <c r="C399" i="10"/>
  <c r="B399" i="10"/>
  <c r="F398" i="10"/>
  <c r="E398" i="10"/>
  <c r="D398" i="10"/>
  <c r="C398" i="10"/>
  <c r="B398" i="10"/>
  <c r="F397" i="10"/>
  <c r="E397" i="10"/>
  <c r="D397" i="10"/>
  <c r="C397" i="10"/>
  <c r="B397" i="10"/>
  <c r="F396" i="10"/>
  <c r="E396" i="10"/>
  <c r="D396" i="10"/>
  <c r="C396" i="10"/>
  <c r="B396" i="10"/>
  <c r="F395" i="10"/>
  <c r="E395" i="10"/>
  <c r="D395" i="10"/>
  <c r="C395" i="10"/>
  <c r="B395" i="10"/>
  <c r="F394" i="10"/>
  <c r="E394" i="10"/>
  <c r="D394" i="10"/>
  <c r="C394" i="10"/>
  <c r="B394" i="10"/>
  <c r="F393" i="10"/>
  <c r="E393" i="10"/>
  <c r="D393" i="10"/>
  <c r="C393" i="10"/>
  <c r="B393" i="10"/>
  <c r="F392" i="10"/>
  <c r="E392" i="10"/>
  <c r="D392" i="10"/>
  <c r="C392" i="10"/>
  <c r="B392" i="10"/>
  <c r="F391" i="10"/>
  <c r="E391" i="10"/>
  <c r="D391" i="10"/>
  <c r="C391" i="10"/>
  <c r="B391" i="10"/>
  <c r="F390" i="10"/>
  <c r="E390" i="10"/>
  <c r="D390" i="10"/>
  <c r="C390" i="10"/>
  <c r="B390" i="10"/>
  <c r="F389" i="10"/>
  <c r="E389" i="10"/>
  <c r="D389" i="10"/>
  <c r="C389" i="10"/>
  <c r="B389" i="10"/>
  <c r="F388" i="10"/>
  <c r="E388" i="10"/>
  <c r="D388" i="10"/>
  <c r="C388" i="10"/>
  <c r="B388" i="10"/>
  <c r="F387" i="10"/>
  <c r="E387" i="10"/>
  <c r="D387" i="10"/>
  <c r="C387" i="10"/>
  <c r="B387" i="10"/>
  <c r="F386" i="10"/>
  <c r="E386" i="10"/>
  <c r="D386" i="10"/>
  <c r="C386" i="10"/>
  <c r="B386" i="10"/>
  <c r="F385" i="10"/>
  <c r="E385" i="10"/>
  <c r="D385" i="10"/>
  <c r="C385" i="10"/>
  <c r="B385" i="10"/>
  <c r="F384" i="10"/>
  <c r="E384" i="10"/>
  <c r="D384" i="10"/>
  <c r="C384" i="10"/>
  <c r="B384" i="10"/>
  <c r="F383" i="10"/>
  <c r="E383" i="10"/>
  <c r="D383" i="10"/>
  <c r="C383" i="10"/>
  <c r="B383" i="10"/>
  <c r="F382" i="10"/>
  <c r="E382" i="10"/>
  <c r="D382" i="10"/>
  <c r="C382" i="10"/>
  <c r="B382" i="10"/>
  <c r="F381" i="10"/>
  <c r="E381" i="10"/>
  <c r="D381" i="10"/>
  <c r="C381" i="10"/>
  <c r="B381" i="10"/>
  <c r="F380" i="10"/>
  <c r="E380" i="10"/>
  <c r="D380" i="10"/>
  <c r="C380" i="10"/>
  <c r="B380" i="10"/>
  <c r="F379" i="10"/>
  <c r="E379" i="10"/>
  <c r="D379" i="10"/>
  <c r="C379" i="10"/>
  <c r="B379" i="10"/>
  <c r="F378" i="10"/>
  <c r="E378" i="10"/>
  <c r="D378" i="10"/>
  <c r="C378" i="10"/>
  <c r="B378" i="10"/>
  <c r="F377" i="10"/>
  <c r="E377" i="10"/>
  <c r="D377" i="10"/>
  <c r="C377" i="10"/>
  <c r="B377" i="10"/>
  <c r="F376" i="10"/>
  <c r="E376" i="10"/>
  <c r="D376" i="10"/>
  <c r="C376" i="10"/>
  <c r="B376" i="10"/>
  <c r="F375" i="10"/>
  <c r="E375" i="10"/>
  <c r="D375" i="10"/>
  <c r="C375" i="10"/>
  <c r="B375" i="10"/>
  <c r="F374" i="10"/>
  <c r="E374" i="10"/>
  <c r="D374" i="10"/>
  <c r="C374" i="10"/>
  <c r="B374" i="10"/>
  <c r="F373" i="10"/>
  <c r="E373" i="10"/>
  <c r="D373" i="10"/>
  <c r="C373" i="10"/>
  <c r="B373" i="10"/>
  <c r="F372" i="10"/>
  <c r="E372" i="10"/>
  <c r="D372" i="10"/>
  <c r="C372" i="10"/>
  <c r="B372" i="10"/>
  <c r="F371" i="10"/>
  <c r="E371" i="10"/>
  <c r="D371" i="10"/>
  <c r="C371" i="10"/>
  <c r="B371" i="10"/>
  <c r="F370" i="10"/>
  <c r="E370" i="10"/>
  <c r="D370" i="10"/>
  <c r="C370" i="10"/>
  <c r="B370" i="10"/>
  <c r="F369" i="10"/>
  <c r="E369" i="10"/>
  <c r="D369" i="10"/>
  <c r="C369" i="10"/>
  <c r="B369" i="10"/>
  <c r="F368" i="10"/>
  <c r="E368" i="10"/>
  <c r="D368" i="10"/>
  <c r="C368" i="10"/>
  <c r="B368" i="10"/>
  <c r="F367" i="10"/>
  <c r="E367" i="10"/>
  <c r="D367" i="10"/>
  <c r="C367" i="10"/>
  <c r="B367" i="10"/>
  <c r="F366" i="10"/>
  <c r="E366" i="10"/>
  <c r="D366" i="10"/>
  <c r="C366" i="10"/>
  <c r="B366" i="10"/>
  <c r="F365" i="10"/>
  <c r="E365" i="10"/>
  <c r="D365" i="10"/>
  <c r="C365" i="10"/>
  <c r="B365" i="10"/>
  <c r="F364" i="10"/>
  <c r="E364" i="10"/>
  <c r="D364" i="10"/>
  <c r="C364" i="10"/>
  <c r="B364" i="10"/>
  <c r="F363" i="10"/>
  <c r="E363" i="10"/>
  <c r="D363" i="10"/>
  <c r="C363" i="10"/>
  <c r="B363" i="10"/>
  <c r="F362" i="10"/>
  <c r="E362" i="10"/>
  <c r="D362" i="10"/>
  <c r="C362" i="10"/>
  <c r="B362" i="10"/>
  <c r="F361" i="10"/>
  <c r="E361" i="10"/>
  <c r="D361" i="10"/>
  <c r="C361" i="10"/>
  <c r="B361" i="10"/>
  <c r="F360" i="10"/>
  <c r="E360" i="10"/>
  <c r="D360" i="10"/>
  <c r="C360" i="10"/>
  <c r="B360" i="10"/>
  <c r="F359" i="10"/>
  <c r="E359" i="10"/>
  <c r="D359" i="10"/>
  <c r="C359" i="10"/>
  <c r="B359" i="10"/>
  <c r="F358" i="10"/>
  <c r="E358" i="10"/>
  <c r="D358" i="10"/>
  <c r="C358" i="10"/>
  <c r="B358" i="10"/>
  <c r="F357" i="10"/>
  <c r="E357" i="10"/>
  <c r="D357" i="10"/>
  <c r="C357" i="10"/>
  <c r="B357" i="10"/>
  <c r="F356" i="10"/>
  <c r="E356" i="10"/>
  <c r="D356" i="10"/>
  <c r="C356" i="10"/>
  <c r="B356" i="10"/>
  <c r="F355" i="10"/>
  <c r="E355" i="10"/>
  <c r="D355" i="10"/>
  <c r="C355" i="10"/>
  <c r="B355" i="10"/>
  <c r="F354" i="10"/>
  <c r="E354" i="10"/>
  <c r="D354" i="10"/>
  <c r="C354" i="10"/>
  <c r="B354" i="10"/>
  <c r="F353" i="10"/>
  <c r="E353" i="10"/>
  <c r="D353" i="10"/>
  <c r="C353" i="10"/>
  <c r="B353" i="10"/>
  <c r="F352" i="10"/>
  <c r="E352" i="10"/>
  <c r="D352" i="10"/>
  <c r="C352" i="10"/>
  <c r="B352" i="10"/>
  <c r="F351" i="10"/>
  <c r="E351" i="10"/>
  <c r="D351" i="10"/>
  <c r="C351" i="10"/>
  <c r="B351" i="10"/>
  <c r="F350" i="10"/>
  <c r="E350" i="10"/>
  <c r="D350" i="10"/>
  <c r="C350" i="10"/>
  <c r="B350" i="10"/>
  <c r="F349" i="10"/>
  <c r="E349" i="10"/>
  <c r="D349" i="10"/>
  <c r="C349" i="10"/>
  <c r="B349" i="10"/>
  <c r="F348" i="10"/>
  <c r="E348" i="10"/>
  <c r="D348" i="10"/>
  <c r="C348" i="10"/>
  <c r="B348" i="10"/>
  <c r="F347" i="10"/>
  <c r="E347" i="10"/>
  <c r="D347" i="10"/>
  <c r="C347" i="10"/>
  <c r="B347" i="10"/>
  <c r="F346" i="10"/>
  <c r="E346" i="10"/>
  <c r="D346" i="10"/>
  <c r="C346" i="10"/>
  <c r="B346" i="10"/>
  <c r="F345" i="10"/>
  <c r="E345" i="10"/>
  <c r="D345" i="10"/>
  <c r="C345" i="10"/>
  <c r="B345" i="10"/>
  <c r="F344" i="10"/>
  <c r="E344" i="10"/>
  <c r="D344" i="10"/>
  <c r="C344" i="10"/>
  <c r="B344" i="10"/>
  <c r="F343" i="10"/>
  <c r="E343" i="10"/>
  <c r="D343" i="10"/>
  <c r="C343" i="10"/>
  <c r="B343" i="10"/>
  <c r="F342" i="10"/>
  <c r="E342" i="10"/>
  <c r="D342" i="10"/>
  <c r="C342" i="10"/>
  <c r="B342" i="10"/>
  <c r="F341" i="10"/>
  <c r="E341" i="10"/>
  <c r="D341" i="10"/>
  <c r="C341" i="10"/>
  <c r="B341" i="10"/>
  <c r="F340" i="10"/>
  <c r="E340" i="10"/>
  <c r="D340" i="10"/>
  <c r="C340" i="10"/>
  <c r="B340" i="10"/>
  <c r="F339" i="10"/>
  <c r="E339" i="10"/>
  <c r="D339" i="10"/>
  <c r="C339" i="10"/>
  <c r="B339" i="10"/>
  <c r="F338" i="10"/>
  <c r="E338" i="10"/>
  <c r="D338" i="10"/>
  <c r="C338" i="10"/>
  <c r="B338" i="10"/>
  <c r="F337" i="10"/>
  <c r="E337" i="10"/>
  <c r="D337" i="10"/>
  <c r="C337" i="10"/>
  <c r="B337" i="10"/>
  <c r="F336" i="10"/>
  <c r="E336" i="10"/>
  <c r="D336" i="10"/>
  <c r="C336" i="10"/>
  <c r="B336" i="10"/>
  <c r="F335" i="10"/>
  <c r="E335" i="10"/>
  <c r="D335" i="10"/>
  <c r="C335" i="10"/>
  <c r="B335" i="10"/>
  <c r="F334" i="10"/>
  <c r="E334" i="10"/>
  <c r="D334" i="10"/>
  <c r="C334" i="10"/>
  <c r="B334" i="10"/>
  <c r="F333" i="10"/>
  <c r="E333" i="10"/>
  <c r="D333" i="10"/>
  <c r="C333" i="10"/>
  <c r="B333" i="10"/>
  <c r="F332" i="10"/>
  <c r="E332" i="10"/>
  <c r="D332" i="10"/>
  <c r="C332" i="10"/>
  <c r="B332" i="10"/>
  <c r="F331" i="10"/>
  <c r="E331" i="10"/>
  <c r="D331" i="10"/>
  <c r="C331" i="10"/>
  <c r="B331" i="10"/>
  <c r="F330" i="10"/>
  <c r="E330" i="10"/>
  <c r="D330" i="10"/>
  <c r="C330" i="10"/>
  <c r="B330" i="10"/>
  <c r="F329" i="10"/>
  <c r="E329" i="10"/>
  <c r="D329" i="10"/>
  <c r="C329" i="10"/>
  <c r="B329" i="10"/>
  <c r="F328" i="10"/>
  <c r="E328" i="10"/>
  <c r="D328" i="10"/>
  <c r="C328" i="10"/>
  <c r="B328" i="10"/>
  <c r="F327" i="10"/>
  <c r="E327" i="10"/>
  <c r="D327" i="10"/>
  <c r="C327" i="10"/>
  <c r="B327" i="10"/>
  <c r="F326" i="10"/>
  <c r="E326" i="10"/>
  <c r="D326" i="10"/>
  <c r="C326" i="10"/>
  <c r="B326" i="10"/>
  <c r="F325" i="10"/>
  <c r="E325" i="10"/>
  <c r="D325" i="10"/>
  <c r="C325" i="10"/>
  <c r="B325" i="10"/>
  <c r="F324" i="10"/>
  <c r="E324" i="10"/>
  <c r="D324" i="10"/>
  <c r="C324" i="10"/>
  <c r="B324" i="10"/>
  <c r="F323" i="10"/>
  <c r="E323" i="10"/>
  <c r="D323" i="10"/>
  <c r="C323" i="10"/>
  <c r="B323" i="10"/>
  <c r="F322" i="10"/>
  <c r="E322" i="10"/>
  <c r="D322" i="10"/>
  <c r="C322" i="10"/>
  <c r="B322" i="10"/>
  <c r="F321" i="10"/>
  <c r="E321" i="10"/>
  <c r="D321" i="10"/>
  <c r="C321" i="10"/>
  <c r="B321" i="10"/>
  <c r="F320" i="10"/>
  <c r="E320" i="10"/>
  <c r="D320" i="10"/>
  <c r="C320" i="10"/>
  <c r="B320" i="10"/>
  <c r="F319" i="10"/>
  <c r="E319" i="10"/>
  <c r="D319" i="10"/>
  <c r="C319" i="10"/>
  <c r="B319" i="10"/>
  <c r="F318" i="10"/>
  <c r="E318" i="10"/>
  <c r="D318" i="10"/>
  <c r="C318" i="10"/>
  <c r="B318" i="10"/>
  <c r="F317" i="10"/>
  <c r="E317" i="10"/>
  <c r="D317" i="10"/>
  <c r="C317" i="10"/>
  <c r="B317" i="10"/>
  <c r="F316" i="10"/>
  <c r="E316" i="10"/>
  <c r="D316" i="10"/>
  <c r="C316" i="10"/>
  <c r="B316" i="10"/>
  <c r="F315" i="10"/>
  <c r="E315" i="10"/>
  <c r="D315" i="10"/>
  <c r="C315" i="10"/>
  <c r="B315" i="10"/>
  <c r="F314" i="10"/>
  <c r="E314" i="10"/>
  <c r="D314" i="10"/>
  <c r="C314" i="10"/>
  <c r="B314" i="10"/>
  <c r="F313" i="10"/>
  <c r="E313" i="10"/>
  <c r="D313" i="10"/>
  <c r="C313" i="10"/>
  <c r="B313" i="10"/>
  <c r="F312" i="10"/>
  <c r="E312" i="10"/>
  <c r="D312" i="10"/>
  <c r="C312" i="10"/>
  <c r="B312" i="10"/>
  <c r="F311" i="10"/>
  <c r="E311" i="10"/>
  <c r="D311" i="10"/>
  <c r="C311" i="10"/>
  <c r="B311" i="10"/>
  <c r="F310" i="10"/>
  <c r="E310" i="10"/>
  <c r="D310" i="10"/>
  <c r="C310" i="10"/>
  <c r="B310" i="10"/>
  <c r="F309" i="10"/>
  <c r="E309" i="10"/>
  <c r="D309" i="10"/>
  <c r="C309" i="10"/>
  <c r="B309" i="10"/>
  <c r="F308" i="10"/>
  <c r="E308" i="10"/>
  <c r="D308" i="10"/>
  <c r="C308" i="10"/>
  <c r="B308" i="10"/>
  <c r="F307" i="10"/>
  <c r="E307" i="10"/>
  <c r="D307" i="10"/>
  <c r="C307" i="10"/>
  <c r="B307" i="10"/>
  <c r="F306" i="10"/>
  <c r="E306" i="10"/>
  <c r="D306" i="10"/>
  <c r="C306" i="10"/>
  <c r="B306" i="10"/>
  <c r="F305" i="10"/>
  <c r="E305" i="10"/>
  <c r="D305" i="10"/>
  <c r="C305" i="10"/>
  <c r="B305" i="10"/>
  <c r="F304" i="10"/>
  <c r="E304" i="10"/>
  <c r="D304" i="10"/>
  <c r="C304" i="10"/>
  <c r="B304" i="10"/>
  <c r="F303" i="10"/>
  <c r="E303" i="10"/>
  <c r="D303" i="10"/>
  <c r="C303" i="10"/>
  <c r="B303" i="10"/>
  <c r="F302" i="10"/>
  <c r="E302" i="10"/>
  <c r="D302" i="10"/>
  <c r="C302" i="10"/>
  <c r="B302" i="10"/>
  <c r="F301" i="10"/>
  <c r="E301" i="10"/>
  <c r="D301" i="10"/>
  <c r="C301" i="10"/>
  <c r="B301" i="10"/>
  <c r="F300" i="10"/>
  <c r="E300" i="10"/>
  <c r="D300" i="10"/>
  <c r="C300" i="10"/>
  <c r="B300" i="10"/>
  <c r="F299" i="10"/>
  <c r="E299" i="10"/>
  <c r="D299" i="10"/>
  <c r="C299" i="10"/>
  <c r="B299" i="10"/>
  <c r="F298" i="10"/>
  <c r="E298" i="10"/>
  <c r="D298" i="10"/>
  <c r="C298" i="10"/>
  <c r="B298" i="10"/>
  <c r="F297" i="10"/>
  <c r="E297" i="10"/>
  <c r="D297" i="10"/>
  <c r="C297" i="10"/>
  <c r="B297" i="10"/>
  <c r="F296" i="10"/>
  <c r="E296" i="10"/>
  <c r="D296" i="10"/>
  <c r="C296" i="10"/>
  <c r="B296" i="10"/>
  <c r="F295" i="10"/>
  <c r="E295" i="10"/>
  <c r="D295" i="10"/>
  <c r="C295" i="10"/>
  <c r="B295" i="10"/>
  <c r="F294" i="10"/>
  <c r="E294" i="10"/>
  <c r="D294" i="10"/>
  <c r="C294" i="10"/>
  <c r="B294" i="10"/>
  <c r="F293" i="10"/>
  <c r="E293" i="10"/>
  <c r="D293" i="10"/>
  <c r="C293" i="10"/>
  <c r="B293" i="10"/>
  <c r="F292" i="10"/>
  <c r="E292" i="10"/>
  <c r="D292" i="10"/>
  <c r="C292" i="10"/>
  <c r="B292" i="10"/>
  <c r="F291" i="10"/>
  <c r="E291" i="10"/>
  <c r="D291" i="10"/>
  <c r="C291" i="10"/>
  <c r="B291" i="10"/>
  <c r="F290" i="10"/>
  <c r="E290" i="10"/>
  <c r="D290" i="10"/>
  <c r="C290" i="10"/>
  <c r="B290" i="10"/>
  <c r="F289" i="10"/>
  <c r="E289" i="10"/>
  <c r="D289" i="10"/>
  <c r="C289" i="10"/>
  <c r="B289" i="10"/>
  <c r="F288" i="10"/>
  <c r="E288" i="10"/>
  <c r="D288" i="10"/>
  <c r="C288" i="10"/>
  <c r="B288" i="10"/>
  <c r="F287" i="10"/>
  <c r="E287" i="10"/>
  <c r="D287" i="10"/>
  <c r="C287" i="10"/>
  <c r="B287" i="10"/>
  <c r="F286" i="10"/>
  <c r="E286" i="10"/>
  <c r="D286" i="10"/>
  <c r="C286" i="10"/>
  <c r="B286" i="10"/>
  <c r="F285" i="10"/>
  <c r="E285" i="10"/>
  <c r="D285" i="10"/>
  <c r="C285" i="10"/>
  <c r="B285" i="10"/>
  <c r="F284" i="10"/>
  <c r="E284" i="10"/>
  <c r="D284" i="10"/>
  <c r="C284" i="10"/>
  <c r="B284" i="10"/>
  <c r="F283" i="10"/>
  <c r="E283" i="10"/>
  <c r="D283" i="10"/>
  <c r="C283" i="10"/>
  <c r="B283" i="10"/>
  <c r="F282" i="10"/>
  <c r="E282" i="10"/>
  <c r="D282" i="10"/>
  <c r="C282" i="10"/>
  <c r="B282" i="10"/>
  <c r="F281" i="10"/>
  <c r="E281" i="10"/>
  <c r="D281" i="10"/>
  <c r="C281" i="10"/>
  <c r="B281" i="10"/>
  <c r="F280" i="10"/>
  <c r="E280" i="10"/>
  <c r="D280" i="10"/>
  <c r="C280" i="10"/>
  <c r="B280" i="10"/>
  <c r="F279" i="10"/>
  <c r="E279" i="10"/>
  <c r="D279" i="10"/>
  <c r="C279" i="10"/>
  <c r="B279" i="10"/>
  <c r="F278" i="10"/>
  <c r="E278" i="10"/>
  <c r="D278" i="10"/>
  <c r="C278" i="10"/>
  <c r="B278" i="10"/>
  <c r="F277" i="10"/>
  <c r="E277" i="10"/>
  <c r="D277" i="10"/>
  <c r="C277" i="10"/>
  <c r="B277" i="10"/>
  <c r="F276" i="10"/>
  <c r="E276" i="10"/>
  <c r="D276" i="10"/>
  <c r="C276" i="10"/>
  <c r="B276" i="10"/>
  <c r="F275" i="10"/>
  <c r="E275" i="10"/>
  <c r="D275" i="10"/>
  <c r="C275" i="10"/>
  <c r="B275" i="10"/>
  <c r="F274" i="10"/>
  <c r="E274" i="10"/>
  <c r="D274" i="10"/>
  <c r="C274" i="10"/>
  <c r="B274" i="10"/>
  <c r="F273" i="10"/>
  <c r="E273" i="10"/>
  <c r="D273" i="10"/>
  <c r="C273" i="10"/>
  <c r="B273" i="10"/>
  <c r="F272" i="10"/>
  <c r="E272" i="10"/>
  <c r="D272" i="10"/>
  <c r="C272" i="10"/>
  <c r="B272" i="10"/>
  <c r="F271" i="10"/>
  <c r="E271" i="10"/>
  <c r="D271" i="10"/>
  <c r="C271" i="10"/>
  <c r="B271" i="10"/>
  <c r="F270" i="10"/>
  <c r="E270" i="10"/>
  <c r="D270" i="10"/>
  <c r="C270" i="10"/>
  <c r="B270" i="10"/>
  <c r="F269" i="10"/>
  <c r="E269" i="10"/>
  <c r="D269" i="10"/>
  <c r="C269" i="10"/>
  <c r="B269" i="10"/>
  <c r="F268" i="10"/>
  <c r="E268" i="10"/>
  <c r="D268" i="10"/>
  <c r="C268" i="10"/>
  <c r="B268" i="10"/>
  <c r="F267" i="10"/>
  <c r="E267" i="10"/>
  <c r="D267" i="10"/>
  <c r="C267" i="10"/>
  <c r="B267" i="10"/>
  <c r="F266" i="10"/>
  <c r="E266" i="10"/>
  <c r="D266" i="10"/>
  <c r="C266" i="10"/>
  <c r="B266" i="10"/>
  <c r="F265" i="10"/>
  <c r="E265" i="10"/>
  <c r="D265" i="10"/>
  <c r="C265" i="10"/>
  <c r="B265" i="10"/>
  <c r="F264" i="10"/>
  <c r="E264" i="10"/>
  <c r="D264" i="10"/>
  <c r="C264" i="10"/>
  <c r="B264" i="10"/>
  <c r="F263" i="10"/>
  <c r="E263" i="10"/>
  <c r="D263" i="10"/>
  <c r="C263" i="10"/>
  <c r="B263" i="10"/>
  <c r="F262" i="10"/>
  <c r="E262" i="10"/>
  <c r="D262" i="10"/>
  <c r="C262" i="10"/>
  <c r="B262" i="10"/>
  <c r="F261" i="10"/>
  <c r="E261" i="10"/>
  <c r="D261" i="10"/>
  <c r="C261" i="10"/>
  <c r="B261" i="10"/>
  <c r="F260" i="10"/>
  <c r="E260" i="10"/>
  <c r="D260" i="10"/>
  <c r="C260" i="10"/>
  <c r="B260" i="10"/>
  <c r="F259" i="10"/>
  <c r="E259" i="10"/>
  <c r="D259" i="10"/>
  <c r="C259" i="10"/>
  <c r="B259" i="10"/>
  <c r="F258" i="10"/>
  <c r="E258" i="10"/>
  <c r="D258" i="10"/>
  <c r="C258" i="10"/>
  <c r="B258" i="10"/>
  <c r="F257" i="10"/>
  <c r="E257" i="10"/>
  <c r="D257" i="10"/>
  <c r="C257" i="10"/>
  <c r="B257" i="10"/>
  <c r="F256" i="10"/>
  <c r="E256" i="10"/>
  <c r="D256" i="10"/>
  <c r="C256" i="10"/>
  <c r="B256" i="10"/>
  <c r="F255" i="10"/>
  <c r="E255" i="10"/>
  <c r="D255" i="10"/>
  <c r="C255" i="10"/>
  <c r="B255" i="10"/>
  <c r="F254" i="10"/>
  <c r="E254" i="10"/>
  <c r="D254" i="10"/>
  <c r="C254" i="10"/>
  <c r="B254" i="10"/>
  <c r="F253" i="10"/>
  <c r="E253" i="10"/>
  <c r="D253" i="10"/>
  <c r="C253" i="10"/>
  <c r="B253" i="10"/>
  <c r="F252" i="10"/>
  <c r="E252" i="10"/>
  <c r="D252" i="10"/>
  <c r="C252" i="10"/>
  <c r="B252" i="10"/>
  <c r="F251" i="10"/>
  <c r="E251" i="10"/>
  <c r="D251" i="10"/>
  <c r="C251" i="10"/>
  <c r="B251" i="10"/>
  <c r="F250" i="10"/>
  <c r="E250" i="10"/>
  <c r="D250" i="10"/>
  <c r="C250" i="10"/>
  <c r="B250" i="10"/>
  <c r="F249" i="10"/>
  <c r="E249" i="10"/>
  <c r="D249" i="10"/>
  <c r="C249" i="10"/>
  <c r="B249" i="10"/>
  <c r="F248" i="10"/>
  <c r="E248" i="10"/>
  <c r="D248" i="10"/>
  <c r="C248" i="10"/>
  <c r="B248" i="10"/>
  <c r="F247" i="10"/>
  <c r="E247" i="10"/>
  <c r="D247" i="10"/>
  <c r="C247" i="10"/>
  <c r="B247" i="10"/>
  <c r="F246" i="10"/>
  <c r="E246" i="10"/>
  <c r="D246" i="10"/>
  <c r="C246" i="10"/>
  <c r="B246" i="10"/>
  <c r="F245" i="10"/>
  <c r="E245" i="10"/>
  <c r="D245" i="10"/>
  <c r="C245" i="10"/>
  <c r="B245" i="10"/>
  <c r="F244" i="10"/>
  <c r="E244" i="10"/>
  <c r="D244" i="10"/>
  <c r="C244" i="10"/>
  <c r="B244" i="10"/>
  <c r="F243" i="10"/>
  <c r="E243" i="10"/>
  <c r="D243" i="10"/>
  <c r="C243" i="10"/>
  <c r="B243" i="10"/>
  <c r="F242" i="10"/>
  <c r="E242" i="10"/>
  <c r="D242" i="10"/>
  <c r="C242" i="10"/>
  <c r="B242" i="10"/>
  <c r="F241" i="10"/>
  <c r="E241" i="10"/>
  <c r="D241" i="10"/>
  <c r="C241" i="10"/>
  <c r="B241" i="10"/>
  <c r="F240" i="10"/>
  <c r="E240" i="10"/>
  <c r="D240" i="10"/>
  <c r="C240" i="10"/>
  <c r="B240" i="10"/>
  <c r="F239" i="10"/>
  <c r="E239" i="10"/>
  <c r="D239" i="10"/>
  <c r="C239" i="10"/>
  <c r="B239" i="10"/>
  <c r="F238" i="10"/>
  <c r="E238" i="10"/>
  <c r="D238" i="10"/>
  <c r="C238" i="10"/>
  <c r="B238" i="10"/>
  <c r="F237" i="10"/>
  <c r="E237" i="10"/>
  <c r="D237" i="10"/>
  <c r="C237" i="10"/>
  <c r="B237" i="10"/>
  <c r="F236" i="10"/>
  <c r="E236" i="10"/>
  <c r="D236" i="10"/>
  <c r="C236" i="10"/>
  <c r="B236" i="10"/>
  <c r="F235" i="10"/>
  <c r="E235" i="10"/>
  <c r="D235" i="10"/>
  <c r="C235" i="10"/>
  <c r="B235" i="10"/>
  <c r="F234" i="10"/>
  <c r="E234" i="10"/>
  <c r="D234" i="10"/>
  <c r="C234" i="10"/>
  <c r="B234" i="10"/>
  <c r="F233" i="10"/>
  <c r="E233" i="10"/>
  <c r="D233" i="10"/>
  <c r="C233" i="10"/>
  <c r="B233" i="10"/>
  <c r="F232" i="10"/>
  <c r="E232" i="10"/>
  <c r="D232" i="10"/>
  <c r="C232" i="10"/>
  <c r="B232" i="10"/>
  <c r="F231" i="10"/>
  <c r="E231" i="10"/>
  <c r="D231" i="10"/>
  <c r="C231" i="10"/>
  <c r="B231" i="10"/>
  <c r="F230" i="10"/>
  <c r="E230" i="10"/>
  <c r="D230" i="10"/>
  <c r="C230" i="10"/>
  <c r="B230" i="10"/>
  <c r="F229" i="10"/>
  <c r="E229" i="10"/>
  <c r="D229" i="10"/>
  <c r="C229" i="10"/>
  <c r="B229" i="10"/>
  <c r="F228" i="10"/>
  <c r="E228" i="10"/>
  <c r="D228" i="10"/>
  <c r="C228" i="10"/>
  <c r="B228" i="10"/>
  <c r="F227" i="10"/>
  <c r="E227" i="10"/>
  <c r="D227" i="10"/>
  <c r="C227" i="10"/>
  <c r="B227" i="10"/>
  <c r="F226" i="10"/>
  <c r="E226" i="10"/>
  <c r="D226" i="10"/>
  <c r="C226" i="10"/>
  <c r="B226" i="10"/>
  <c r="F225" i="10"/>
  <c r="E225" i="10"/>
  <c r="D225" i="10"/>
  <c r="C225" i="10"/>
  <c r="B225" i="10"/>
  <c r="F224" i="10"/>
  <c r="E224" i="10"/>
  <c r="D224" i="10"/>
  <c r="C224" i="10"/>
  <c r="B224" i="10"/>
  <c r="F223" i="10"/>
  <c r="E223" i="10"/>
  <c r="D223" i="10"/>
  <c r="C223" i="10"/>
  <c r="B223" i="10"/>
  <c r="F222" i="10"/>
  <c r="E222" i="10"/>
  <c r="D222" i="10"/>
  <c r="C222" i="10"/>
  <c r="B222" i="10"/>
  <c r="F221" i="10"/>
  <c r="E221" i="10"/>
  <c r="D221" i="10"/>
  <c r="C221" i="10"/>
  <c r="B221" i="10"/>
  <c r="F220" i="10"/>
  <c r="E220" i="10"/>
  <c r="D220" i="10"/>
  <c r="C220" i="10"/>
  <c r="B220" i="10"/>
  <c r="F219" i="10"/>
  <c r="E219" i="10"/>
  <c r="D219" i="10"/>
  <c r="C219" i="10"/>
  <c r="B219" i="10"/>
  <c r="F218" i="10"/>
  <c r="E218" i="10"/>
  <c r="D218" i="10"/>
  <c r="C218" i="10"/>
  <c r="B218" i="10"/>
  <c r="F217" i="10"/>
  <c r="E217" i="10"/>
  <c r="D217" i="10"/>
  <c r="C217" i="10"/>
  <c r="B217" i="10"/>
  <c r="F216" i="10"/>
  <c r="E216" i="10"/>
  <c r="D216" i="10"/>
  <c r="C216" i="10"/>
  <c r="B216" i="10"/>
  <c r="F215" i="10"/>
  <c r="E215" i="10"/>
  <c r="D215" i="10"/>
  <c r="C215" i="10"/>
  <c r="B215" i="10"/>
  <c r="F214" i="10"/>
  <c r="E214" i="10"/>
  <c r="D214" i="10"/>
  <c r="C214" i="10"/>
  <c r="B214" i="10"/>
  <c r="F213" i="10"/>
  <c r="E213" i="10"/>
  <c r="D213" i="10"/>
  <c r="C213" i="10"/>
  <c r="B213" i="10"/>
  <c r="F212" i="10"/>
  <c r="E212" i="10"/>
  <c r="D212" i="10"/>
  <c r="C212" i="10"/>
  <c r="B212" i="10"/>
  <c r="F211" i="10"/>
  <c r="E211" i="10"/>
  <c r="D211" i="10"/>
  <c r="C211" i="10"/>
  <c r="B211" i="10"/>
  <c r="F210" i="10"/>
  <c r="E210" i="10"/>
  <c r="D210" i="10"/>
  <c r="C210" i="10"/>
  <c r="B210" i="10"/>
  <c r="F209" i="10"/>
  <c r="E209" i="10"/>
  <c r="D209" i="10"/>
  <c r="C209" i="10"/>
  <c r="B209" i="10"/>
  <c r="F208" i="10"/>
  <c r="E208" i="10"/>
  <c r="D208" i="10"/>
  <c r="C208" i="10"/>
  <c r="B208" i="10"/>
  <c r="F207" i="10"/>
  <c r="E207" i="10"/>
  <c r="D207" i="10"/>
  <c r="C207" i="10"/>
  <c r="B207" i="10"/>
  <c r="F206" i="10"/>
  <c r="E206" i="10"/>
  <c r="D206" i="10"/>
  <c r="C206" i="10"/>
  <c r="B206" i="10"/>
  <c r="F205" i="10"/>
  <c r="E205" i="10"/>
  <c r="D205" i="10"/>
  <c r="C205" i="10"/>
  <c r="B205" i="10"/>
  <c r="F204" i="10"/>
  <c r="E204" i="10"/>
  <c r="D204" i="10"/>
  <c r="C204" i="10"/>
  <c r="B204" i="10"/>
  <c r="F203" i="10"/>
  <c r="E203" i="10"/>
  <c r="D203" i="10"/>
  <c r="C203" i="10"/>
  <c r="B203" i="10"/>
  <c r="F202" i="10"/>
  <c r="E202" i="10"/>
  <c r="D202" i="10"/>
  <c r="C202" i="10"/>
  <c r="B202" i="10"/>
  <c r="F201" i="10"/>
  <c r="E201" i="10"/>
  <c r="D201" i="10"/>
  <c r="C201" i="10"/>
  <c r="B201" i="10"/>
  <c r="F200" i="10"/>
  <c r="E200" i="10"/>
  <c r="D200" i="10"/>
  <c r="C200" i="10"/>
  <c r="B200" i="10"/>
  <c r="F199" i="10"/>
  <c r="E199" i="10"/>
  <c r="D199" i="10"/>
  <c r="C199" i="10"/>
  <c r="B199" i="10"/>
  <c r="F198" i="10"/>
  <c r="E198" i="10"/>
  <c r="D198" i="10"/>
  <c r="C198" i="10"/>
  <c r="B198" i="10"/>
  <c r="F197" i="10"/>
  <c r="E197" i="10"/>
  <c r="D197" i="10"/>
  <c r="C197" i="10"/>
  <c r="B197" i="10"/>
  <c r="F196" i="10"/>
  <c r="E196" i="10"/>
  <c r="D196" i="10"/>
  <c r="C196" i="10"/>
  <c r="B196" i="10"/>
  <c r="F195" i="10"/>
  <c r="E195" i="10"/>
  <c r="D195" i="10"/>
  <c r="C195" i="10"/>
  <c r="B195" i="10"/>
  <c r="F194" i="10"/>
  <c r="E194" i="10"/>
  <c r="D194" i="10"/>
  <c r="C194" i="10"/>
  <c r="B194" i="10"/>
  <c r="F193" i="10"/>
  <c r="E193" i="10"/>
  <c r="D193" i="10"/>
  <c r="C193" i="10"/>
  <c r="B193" i="10"/>
  <c r="F192" i="10"/>
  <c r="E192" i="10"/>
  <c r="D192" i="10"/>
  <c r="C192" i="10"/>
  <c r="B192" i="10"/>
  <c r="F191" i="10"/>
  <c r="E191" i="10"/>
  <c r="D191" i="10"/>
  <c r="C191" i="10"/>
  <c r="B191" i="10"/>
  <c r="F190" i="10"/>
  <c r="E190" i="10"/>
  <c r="D190" i="10"/>
  <c r="C190" i="10"/>
  <c r="B190" i="10"/>
  <c r="F189" i="10"/>
  <c r="E189" i="10"/>
  <c r="D189" i="10"/>
  <c r="C189" i="10"/>
  <c r="B189" i="10"/>
  <c r="F188" i="10"/>
  <c r="E188" i="10"/>
  <c r="D188" i="10"/>
  <c r="C188" i="10"/>
  <c r="B188" i="10"/>
  <c r="F187" i="10"/>
  <c r="E187" i="10"/>
  <c r="D187" i="10"/>
  <c r="C187" i="10"/>
  <c r="B187" i="10"/>
  <c r="F186" i="10"/>
  <c r="E186" i="10"/>
  <c r="D186" i="10"/>
  <c r="C186" i="10"/>
  <c r="B186" i="10"/>
  <c r="F185" i="10"/>
  <c r="E185" i="10"/>
  <c r="D185" i="10"/>
  <c r="C185" i="10"/>
  <c r="B185" i="10"/>
  <c r="F184" i="10"/>
  <c r="E184" i="10"/>
  <c r="D184" i="10"/>
  <c r="C184" i="10"/>
  <c r="B184" i="10"/>
  <c r="F183" i="10"/>
  <c r="E183" i="10"/>
  <c r="D183" i="10"/>
  <c r="C183" i="10"/>
  <c r="B183" i="10"/>
  <c r="F182" i="10"/>
  <c r="E182" i="10"/>
  <c r="D182" i="10"/>
  <c r="C182" i="10"/>
  <c r="B182" i="10"/>
  <c r="F181" i="10"/>
  <c r="E181" i="10"/>
  <c r="D181" i="10"/>
  <c r="C181" i="10"/>
  <c r="B181" i="10"/>
  <c r="F180" i="10"/>
  <c r="E180" i="10"/>
  <c r="D180" i="10"/>
  <c r="C180" i="10"/>
  <c r="B180" i="10"/>
  <c r="F179" i="10"/>
  <c r="E179" i="10"/>
  <c r="D179" i="10"/>
  <c r="C179" i="10"/>
  <c r="B179" i="10"/>
  <c r="F178" i="10"/>
  <c r="E178" i="10"/>
  <c r="D178" i="10"/>
  <c r="C178" i="10"/>
  <c r="B178" i="10"/>
  <c r="F177" i="10"/>
  <c r="E177" i="10"/>
  <c r="D177" i="10"/>
  <c r="C177" i="10"/>
  <c r="B177" i="10"/>
  <c r="F176" i="10"/>
  <c r="E176" i="10"/>
  <c r="D176" i="10"/>
  <c r="C176" i="10"/>
  <c r="B176" i="10"/>
  <c r="F175" i="10"/>
  <c r="E175" i="10"/>
  <c r="D175" i="10"/>
  <c r="C175" i="10"/>
  <c r="B175" i="10"/>
  <c r="F174" i="10"/>
  <c r="E174" i="10"/>
  <c r="D174" i="10"/>
  <c r="C174" i="10"/>
  <c r="B174" i="10"/>
  <c r="F173" i="10"/>
  <c r="E173" i="10"/>
  <c r="D173" i="10"/>
  <c r="C173" i="10"/>
  <c r="B173" i="10"/>
  <c r="F172" i="10"/>
  <c r="E172" i="10"/>
  <c r="D172" i="10"/>
  <c r="C172" i="10"/>
  <c r="B172" i="10"/>
  <c r="F171" i="10"/>
  <c r="E171" i="10"/>
  <c r="D171" i="10"/>
  <c r="C171" i="10"/>
  <c r="B171" i="10"/>
  <c r="F170" i="10"/>
  <c r="E170" i="10"/>
  <c r="D170" i="10"/>
  <c r="C170" i="10"/>
  <c r="B170" i="10"/>
  <c r="F169" i="10"/>
  <c r="E169" i="10"/>
  <c r="D169" i="10"/>
  <c r="C169" i="10"/>
  <c r="B169" i="10"/>
  <c r="F168" i="10"/>
  <c r="E168" i="10"/>
  <c r="D168" i="10"/>
  <c r="C168" i="10"/>
  <c r="B168" i="10"/>
  <c r="F167" i="10"/>
  <c r="E167" i="10"/>
  <c r="D167" i="10"/>
  <c r="C167" i="10"/>
  <c r="B167" i="10"/>
  <c r="F166" i="10"/>
  <c r="E166" i="10"/>
  <c r="D166" i="10"/>
  <c r="C166" i="10"/>
  <c r="B166" i="10"/>
  <c r="F165" i="10"/>
  <c r="E165" i="10"/>
  <c r="D165" i="10"/>
  <c r="C165" i="10"/>
  <c r="B165" i="10"/>
  <c r="F164" i="10"/>
  <c r="E164" i="10"/>
  <c r="D164" i="10"/>
  <c r="C164" i="10"/>
  <c r="B164" i="10"/>
  <c r="F163" i="10"/>
  <c r="E163" i="10"/>
  <c r="D163" i="10"/>
  <c r="C163" i="10"/>
  <c r="B163" i="10"/>
  <c r="F162" i="10"/>
  <c r="E162" i="10"/>
  <c r="D162" i="10"/>
  <c r="C162" i="10"/>
  <c r="B162" i="10"/>
  <c r="F161" i="10"/>
  <c r="E161" i="10"/>
  <c r="D161" i="10"/>
  <c r="C161" i="10"/>
  <c r="B161" i="10"/>
  <c r="F160" i="10"/>
  <c r="E160" i="10"/>
  <c r="D160" i="10"/>
  <c r="C160" i="10"/>
  <c r="B160" i="10"/>
  <c r="F159" i="10"/>
  <c r="E159" i="10"/>
  <c r="D159" i="10"/>
  <c r="C159" i="10"/>
  <c r="B159" i="10"/>
  <c r="F158" i="10"/>
  <c r="E158" i="10"/>
  <c r="D158" i="10"/>
  <c r="C158" i="10"/>
  <c r="B158" i="10"/>
  <c r="F157" i="10"/>
  <c r="E157" i="10"/>
  <c r="D157" i="10"/>
  <c r="C157" i="10"/>
  <c r="B157" i="10"/>
  <c r="F156" i="10"/>
  <c r="E156" i="10"/>
  <c r="D156" i="10"/>
  <c r="C156" i="10"/>
  <c r="B156" i="10"/>
  <c r="F155" i="10"/>
  <c r="E155" i="10"/>
  <c r="D155" i="10"/>
  <c r="C155" i="10"/>
  <c r="B155" i="10"/>
  <c r="F154" i="10"/>
  <c r="E154" i="10"/>
  <c r="D154" i="10"/>
  <c r="C154" i="10"/>
  <c r="B154" i="10"/>
  <c r="F153" i="10"/>
  <c r="E153" i="10"/>
  <c r="D153" i="10"/>
  <c r="C153" i="10"/>
  <c r="B153" i="10"/>
  <c r="F152" i="10"/>
  <c r="E152" i="10"/>
  <c r="D152" i="10"/>
  <c r="C152" i="10"/>
  <c r="B152" i="10"/>
  <c r="F151" i="10"/>
  <c r="E151" i="10"/>
  <c r="D151" i="10"/>
  <c r="C151" i="10"/>
  <c r="B151" i="10"/>
  <c r="F150" i="10"/>
  <c r="E150" i="10"/>
  <c r="D150" i="10"/>
  <c r="C150" i="10"/>
  <c r="B150" i="10"/>
  <c r="F149" i="10"/>
  <c r="E149" i="10"/>
  <c r="D149" i="10"/>
  <c r="C149" i="10"/>
  <c r="B149" i="10"/>
  <c r="F148" i="10"/>
  <c r="E148" i="10"/>
  <c r="D148" i="10"/>
  <c r="C148" i="10"/>
  <c r="B148" i="10"/>
  <c r="F147" i="10"/>
  <c r="E147" i="10"/>
  <c r="D147" i="10"/>
  <c r="C147" i="10"/>
  <c r="B147" i="10"/>
  <c r="F146" i="10"/>
  <c r="E146" i="10"/>
  <c r="D146" i="10"/>
  <c r="C146" i="10"/>
  <c r="B146" i="10"/>
  <c r="F145" i="10"/>
  <c r="E145" i="10"/>
  <c r="D145" i="10"/>
  <c r="C145" i="10"/>
  <c r="B145" i="10"/>
  <c r="F144" i="10"/>
  <c r="E144" i="10"/>
  <c r="D144" i="10"/>
  <c r="C144" i="10"/>
  <c r="B144" i="10"/>
  <c r="F143" i="10"/>
  <c r="E143" i="10"/>
  <c r="D143" i="10"/>
  <c r="C143" i="10"/>
  <c r="B143" i="10"/>
  <c r="F142" i="10"/>
  <c r="E142" i="10"/>
  <c r="D142" i="10"/>
  <c r="C142" i="10"/>
  <c r="B142" i="10"/>
  <c r="F141" i="10"/>
  <c r="E141" i="10"/>
  <c r="D141" i="10"/>
  <c r="C141" i="10"/>
  <c r="B141" i="10"/>
  <c r="F140" i="10"/>
  <c r="E140" i="10"/>
  <c r="D140" i="10"/>
  <c r="C140" i="10"/>
  <c r="B140" i="10"/>
  <c r="F139" i="10"/>
  <c r="E139" i="10"/>
  <c r="D139" i="10"/>
  <c r="C139" i="10"/>
  <c r="B139" i="10"/>
  <c r="F138" i="10"/>
  <c r="E138" i="10"/>
  <c r="D138" i="10"/>
  <c r="C138" i="10"/>
  <c r="B138" i="10"/>
  <c r="F137" i="10"/>
  <c r="E137" i="10"/>
  <c r="D137" i="10"/>
  <c r="C137" i="10"/>
  <c r="B137" i="10"/>
  <c r="F136" i="10"/>
  <c r="E136" i="10"/>
  <c r="D136" i="10"/>
  <c r="C136" i="10"/>
  <c r="B136" i="10"/>
  <c r="F135" i="10"/>
  <c r="E135" i="10"/>
  <c r="D135" i="10"/>
  <c r="C135" i="10"/>
  <c r="B135" i="10"/>
  <c r="F134" i="10"/>
  <c r="E134" i="10"/>
  <c r="D134" i="10"/>
  <c r="C134" i="10"/>
  <c r="B134" i="10"/>
  <c r="F133" i="10"/>
  <c r="E133" i="10"/>
  <c r="D133" i="10"/>
  <c r="C133" i="10"/>
  <c r="B133" i="10"/>
  <c r="F132" i="10"/>
  <c r="E132" i="10"/>
  <c r="D132" i="10"/>
  <c r="C132" i="10"/>
  <c r="B132" i="10"/>
  <c r="F131" i="10"/>
  <c r="E131" i="10"/>
  <c r="D131" i="10"/>
  <c r="C131" i="10"/>
  <c r="B131" i="10"/>
  <c r="F130" i="10"/>
  <c r="E130" i="10"/>
  <c r="D130" i="10"/>
  <c r="C130" i="10"/>
  <c r="B130" i="10"/>
  <c r="F129" i="10"/>
  <c r="E129" i="10"/>
  <c r="D129" i="10"/>
  <c r="C129" i="10"/>
  <c r="B129" i="10"/>
  <c r="F128" i="10"/>
  <c r="E128" i="10"/>
  <c r="D128" i="10"/>
  <c r="C128" i="10"/>
  <c r="B128" i="10"/>
  <c r="F127" i="10"/>
  <c r="E127" i="10"/>
  <c r="D127" i="10"/>
  <c r="C127" i="10"/>
  <c r="B127" i="10"/>
  <c r="F126" i="10"/>
  <c r="E126" i="10"/>
  <c r="D126" i="10"/>
  <c r="C126" i="10"/>
  <c r="B126" i="10"/>
  <c r="F125" i="10"/>
  <c r="E125" i="10"/>
  <c r="D125" i="10"/>
  <c r="C125" i="10"/>
  <c r="B125" i="10"/>
  <c r="F124" i="10"/>
  <c r="E124" i="10"/>
  <c r="D124" i="10"/>
  <c r="C124" i="10"/>
  <c r="B124" i="10"/>
  <c r="F123" i="10"/>
  <c r="E123" i="10"/>
  <c r="D123" i="10"/>
  <c r="C123" i="10"/>
  <c r="B123" i="10"/>
  <c r="F122" i="10"/>
  <c r="E122" i="10"/>
  <c r="D122" i="10"/>
  <c r="C122" i="10"/>
  <c r="B122" i="10"/>
  <c r="F121" i="10"/>
  <c r="E121" i="10"/>
  <c r="D121" i="10"/>
  <c r="C121" i="10"/>
  <c r="B121" i="10"/>
  <c r="F120" i="10"/>
  <c r="E120" i="10"/>
  <c r="D120" i="10"/>
  <c r="C120" i="10"/>
  <c r="B120" i="10"/>
  <c r="F119" i="10"/>
  <c r="E119" i="10"/>
  <c r="D119" i="10"/>
  <c r="C119" i="10"/>
  <c r="B119" i="10"/>
  <c r="F118" i="10"/>
  <c r="E118" i="10"/>
  <c r="D118" i="10"/>
  <c r="C118" i="10"/>
  <c r="B118" i="10"/>
  <c r="F117" i="10"/>
  <c r="E117" i="10"/>
  <c r="D117" i="10"/>
  <c r="C117" i="10"/>
  <c r="B117" i="10"/>
  <c r="F116" i="10"/>
  <c r="E116" i="10"/>
  <c r="D116" i="10"/>
  <c r="C116" i="10"/>
  <c r="B116" i="10"/>
  <c r="F115" i="10"/>
  <c r="E115" i="10"/>
  <c r="D115" i="10"/>
  <c r="C115" i="10"/>
  <c r="B115" i="10"/>
  <c r="F114" i="10"/>
  <c r="E114" i="10"/>
  <c r="D114" i="10"/>
  <c r="C114" i="10"/>
  <c r="B114" i="10"/>
  <c r="F113" i="10"/>
  <c r="E113" i="10"/>
  <c r="D113" i="10"/>
  <c r="C113" i="10"/>
  <c r="B113" i="10"/>
  <c r="F112" i="10"/>
  <c r="E112" i="10"/>
  <c r="D112" i="10"/>
  <c r="C112" i="10"/>
  <c r="B112" i="10"/>
  <c r="F111" i="10"/>
  <c r="E111" i="10"/>
  <c r="D111" i="10"/>
  <c r="C111" i="10"/>
  <c r="B111" i="10"/>
  <c r="F110" i="10"/>
  <c r="E110" i="10"/>
  <c r="D110" i="10"/>
  <c r="C110" i="10"/>
  <c r="B110" i="10"/>
  <c r="F109" i="10"/>
  <c r="E109" i="10"/>
  <c r="D109" i="10"/>
  <c r="C109" i="10"/>
  <c r="B109" i="10"/>
  <c r="F108" i="10"/>
  <c r="E108" i="10"/>
  <c r="D108" i="10"/>
  <c r="C108" i="10"/>
  <c r="B108" i="10"/>
  <c r="F107" i="10"/>
  <c r="E107" i="10"/>
  <c r="D107" i="10"/>
  <c r="C107" i="10"/>
  <c r="B107" i="10"/>
  <c r="F106" i="10"/>
  <c r="E106" i="10"/>
  <c r="D106" i="10"/>
  <c r="C106" i="10"/>
  <c r="B106" i="10"/>
  <c r="F105" i="10"/>
  <c r="E105" i="10"/>
  <c r="D105" i="10"/>
  <c r="C105" i="10"/>
  <c r="B105" i="10"/>
  <c r="F104" i="10"/>
  <c r="E104" i="10"/>
  <c r="D104" i="10"/>
  <c r="C104" i="10"/>
  <c r="B104" i="10"/>
  <c r="F103" i="10"/>
  <c r="E103" i="10"/>
  <c r="D103" i="10"/>
  <c r="C103" i="10"/>
  <c r="B103" i="10"/>
  <c r="F102" i="10"/>
  <c r="E102" i="10"/>
  <c r="D102" i="10"/>
  <c r="C102" i="10"/>
  <c r="B102" i="10"/>
  <c r="F101" i="10"/>
  <c r="E101" i="10"/>
  <c r="D101" i="10"/>
  <c r="C101" i="10"/>
  <c r="B101" i="10"/>
  <c r="F100" i="10"/>
  <c r="E100" i="10"/>
  <c r="D100" i="10"/>
  <c r="C100" i="10"/>
  <c r="B100" i="10"/>
  <c r="F99" i="10"/>
  <c r="E99" i="10"/>
  <c r="D99" i="10"/>
  <c r="C99" i="10"/>
  <c r="B99" i="10"/>
  <c r="F98" i="10"/>
  <c r="E98" i="10"/>
  <c r="D98" i="10"/>
  <c r="C98" i="10"/>
  <c r="B98" i="10"/>
  <c r="F97" i="10"/>
  <c r="E97" i="10"/>
  <c r="D97" i="10"/>
  <c r="C97" i="10"/>
  <c r="B97" i="10"/>
  <c r="F96" i="10"/>
  <c r="E96" i="10"/>
  <c r="D96" i="10"/>
  <c r="C96" i="10"/>
  <c r="B96" i="10"/>
  <c r="F95" i="10"/>
  <c r="E95" i="10"/>
  <c r="D95" i="10"/>
  <c r="C95" i="10"/>
  <c r="B95" i="10"/>
  <c r="F94" i="10"/>
  <c r="E94" i="10"/>
  <c r="D94" i="10"/>
  <c r="C94" i="10"/>
  <c r="B94" i="10"/>
  <c r="F93" i="10"/>
  <c r="E93" i="10"/>
  <c r="D93" i="10"/>
  <c r="C93" i="10"/>
  <c r="B93" i="10"/>
  <c r="F92" i="10"/>
  <c r="E92" i="10"/>
  <c r="D92" i="10"/>
  <c r="C92" i="10"/>
  <c r="B92" i="10"/>
  <c r="F91" i="10"/>
  <c r="E91" i="10"/>
  <c r="D91" i="10"/>
  <c r="C91" i="10"/>
  <c r="B91" i="10"/>
  <c r="F90" i="10"/>
  <c r="E90" i="10"/>
  <c r="D90" i="10"/>
  <c r="C90" i="10"/>
  <c r="B90" i="10"/>
  <c r="F89" i="10"/>
  <c r="E89" i="10"/>
  <c r="D89" i="10"/>
  <c r="C89" i="10"/>
  <c r="B89" i="10"/>
  <c r="F88" i="10"/>
  <c r="E88" i="10"/>
  <c r="D88" i="10"/>
  <c r="C88" i="10"/>
  <c r="B88" i="10"/>
  <c r="F87" i="10"/>
  <c r="E87" i="10"/>
  <c r="D87" i="10"/>
  <c r="C87" i="10"/>
  <c r="B87" i="10"/>
  <c r="F86" i="10"/>
  <c r="E86" i="10"/>
  <c r="D86" i="10"/>
  <c r="C86" i="10"/>
  <c r="B86" i="10"/>
  <c r="F85" i="10"/>
  <c r="E85" i="10"/>
  <c r="D85" i="10"/>
  <c r="C85" i="10"/>
  <c r="B85" i="10"/>
  <c r="F84" i="10"/>
  <c r="E84" i="10"/>
  <c r="D84" i="10"/>
  <c r="C84" i="10"/>
  <c r="B84" i="10"/>
  <c r="F83" i="10"/>
  <c r="E83" i="10"/>
  <c r="D83" i="10"/>
  <c r="C83" i="10"/>
  <c r="B83" i="10"/>
  <c r="F82" i="10"/>
  <c r="E82" i="10"/>
  <c r="D82" i="10"/>
  <c r="C82" i="10"/>
  <c r="B82" i="10"/>
  <c r="F81" i="10"/>
  <c r="E81" i="10"/>
  <c r="D81" i="10"/>
  <c r="C81" i="10"/>
  <c r="B81" i="10"/>
  <c r="F80" i="10"/>
  <c r="E80" i="10"/>
  <c r="D80" i="10"/>
  <c r="C80" i="10"/>
  <c r="B80" i="10"/>
  <c r="F79" i="10"/>
  <c r="E79" i="10"/>
  <c r="D79" i="10"/>
  <c r="C79" i="10"/>
  <c r="B79" i="10"/>
  <c r="F78" i="10"/>
  <c r="E78" i="10"/>
  <c r="D78" i="10"/>
  <c r="C78" i="10"/>
  <c r="B78" i="10"/>
  <c r="F77" i="10"/>
  <c r="E77" i="10"/>
  <c r="D77" i="10"/>
  <c r="C77" i="10"/>
  <c r="B77" i="10"/>
  <c r="F76" i="10"/>
  <c r="E76" i="10"/>
  <c r="D76" i="10"/>
  <c r="C76" i="10"/>
  <c r="B76" i="10"/>
  <c r="F75" i="10"/>
  <c r="E75" i="10"/>
  <c r="D75" i="10"/>
  <c r="C75" i="10"/>
  <c r="B75" i="10"/>
  <c r="F74" i="10"/>
  <c r="E74" i="10"/>
  <c r="D74" i="10"/>
  <c r="C74" i="10"/>
  <c r="B74" i="10"/>
  <c r="F73" i="10"/>
  <c r="E73" i="10"/>
  <c r="D73" i="10"/>
  <c r="C73" i="10"/>
  <c r="B73" i="10"/>
  <c r="F72" i="10"/>
  <c r="E72" i="10"/>
  <c r="D72" i="10"/>
  <c r="C72" i="10"/>
  <c r="B72" i="10"/>
  <c r="F71" i="10"/>
  <c r="E71" i="10"/>
  <c r="D71" i="10"/>
  <c r="C71" i="10"/>
  <c r="B71" i="10"/>
  <c r="F70" i="10"/>
  <c r="E70" i="10"/>
  <c r="D70" i="10"/>
  <c r="C70" i="10"/>
  <c r="B70" i="10"/>
  <c r="F69" i="10"/>
  <c r="E69" i="10"/>
  <c r="D69" i="10"/>
  <c r="C69" i="10"/>
  <c r="B69" i="10"/>
  <c r="F68" i="10"/>
  <c r="E68" i="10"/>
  <c r="D68" i="10"/>
  <c r="C68" i="10"/>
  <c r="B68" i="10"/>
  <c r="F67" i="10"/>
  <c r="E67" i="10"/>
  <c r="D67" i="10"/>
  <c r="C67" i="10"/>
  <c r="B67" i="10"/>
  <c r="F66" i="10"/>
  <c r="E66" i="10"/>
  <c r="D66" i="10"/>
  <c r="C66" i="10"/>
  <c r="B66" i="10"/>
  <c r="F65" i="10"/>
  <c r="E65" i="10"/>
  <c r="D65" i="10"/>
  <c r="C65" i="10"/>
  <c r="B65" i="10"/>
  <c r="F64" i="10"/>
  <c r="E64" i="10"/>
  <c r="D64" i="10"/>
  <c r="C64" i="10"/>
  <c r="B64" i="10"/>
  <c r="F63" i="10"/>
  <c r="E63" i="10"/>
  <c r="D63" i="10"/>
  <c r="C63" i="10"/>
  <c r="B63" i="10"/>
  <c r="F62" i="10"/>
  <c r="E62" i="10"/>
  <c r="D62" i="10"/>
  <c r="C62" i="10"/>
  <c r="B62" i="10"/>
  <c r="F61" i="10"/>
  <c r="E61" i="10"/>
  <c r="D61" i="10"/>
  <c r="C61" i="10"/>
  <c r="B61" i="10"/>
  <c r="F60" i="10"/>
  <c r="E60" i="10"/>
  <c r="D60" i="10"/>
  <c r="C60" i="10"/>
  <c r="B60" i="10"/>
  <c r="F59" i="10"/>
  <c r="E59" i="10"/>
  <c r="D59" i="10"/>
  <c r="C59" i="10"/>
  <c r="B59" i="10"/>
  <c r="F58" i="10"/>
  <c r="E58" i="10"/>
  <c r="D58" i="10"/>
  <c r="C58" i="10"/>
  <c r="B58" i="10"/>
  <c r="F57" i="10"/>
  <c r="E57" i="10"/>
  <c r="D57" i="10"/>
  <c r="C57" i="10"/>
  <c r="B57" i="10"/>
  <c r="F56" i="10"/>
  <c r="E56" i="10"/>
  <c r="D56" i="10"/>
  <c r="C56" i="10"/>
  <c r="B56" i="10"/>
  <c r="F55" i="10"/>
  <c r="E55" i="10"/>
  <c r="D55" i="10"/>
  <c r="C55" i="10"/>
  <c r="B55" i="10"/>
  <c r="F54" i="10"/>
  <c r="E54" i="10"/>
  <c r="D54" i="10"/>
  <c r="C54" i="10"/>
  <c r="B54" i="10"/>
  <c r="F53" i="10"/>
  <c r="E53" i="10"/>
  <c r="D53" i="10"/>
  <c r="C53" i="10"/>
  <c r="B53" i="10"/>
  <c r="F52" i="10"/>
  <c r="E52" i="10"/>
  <c r="D52" i="10"/>
  <c r="C52" i="10"/>
  <c r="B52" i="10"/>
  <c r="F51" i="10"/>
  <c r="E51" i="10"/>
  <c r="D51" i="10"/>
  <c r="C51" i="10"/>
  <c r="B51" i="10"/>
  <c r="F50" i="10"/>
  <c r="E50" i="10"/>
  <c r="D50" i="10"/>
  <c r="C50" i="10"/>
  <c r="B50" i="10"/>
  <c r="F49" i="10"/>
  <c r="E49" i="10"/>
  <c r="D49" i="10"/>
  <c r="C49" i="10"/>
  <c r="B49" i="10"/>
  <c r="F48" i="10"/>
  <c r="E48" i="10"/>
  <c r="D48" i="10"/>
  <c r="C48" i="10"/>
  <c r="B48" i="10"/>
  <c r="F47" i="10"/>
  <c r="E47" i="10"/>
  <c r="D47" i="10"/>
  <c r="C47" i="10"/>
  <c r="B47" i="10"/>
  <c r="F46" i="10"/>
  <c r="E46" i="10"/>
  <c r="D46" i="10"/>
  <c r="C46" i="10"/>
  <c r="B46" i="10"/>
  <c r="F45" i="10"/>
  <c r="E45" i="10"/>
  <c r="D45" i="10"/>
  <c r="C45" i="10"/>
  <c r="B45" i="10"/>
  <c r="F44" i="10"/>
  <c r="E44" i="10"/>
  <c r="D44" i="10"/>
  <c r="C44" i="10"/>
  <c r="B44" i="10"/>
  <c r="F43" i="10"/>
  <c r="E43" i="10"/>
  <c r="D43" i="10"/>
  <c r="C43" i="10"/>
  <c r="B43" i="10"/>
  <c r="F42" i="10"/>
  <c r="E42" i="10"/>
  <c r="D42" i="10"/>
  <c r="C42" i="10"/>
  <c r="B42" i="10"/>
  <c r="F41" i="10"/>
  <c r="E41" i="10"/>
  <c r="D41" i="10"/>
  <c r="C41" i="10"/>
  <c r="B41" i="10"/>
  <c r="F40" i="10"/>
  <c r="E40" i="10"/>
  <c r="D40" i="10"/>
  <c r="C40" i="10"/>
  <c r="B40" i="10"/>
  <c r="F39" i="10"/>
  <c r="E39" i="10"/>
  <c r="D39" i="10"/>
  <c r="C39" i="10"/>
  <c r="B39" i="10"/>
  <c r="F38" i="10"/>
  <c r="E38" i="10"/>
  <c r="D38" i="10"/>
  <c r="C38" i="10"/>
  <c r="B38" i="10"/>
  <c r="F37" i="10"/>
  <c r="E37" i="10"/>
  <c r="D37" i="10"/>
  <c r="C37" i="10"/>
  <c r="B37" i="10"/>
  <c r="F36" i="10"/>
  <c r="E36" i="10"/>
  <c r="D36" i="10"/>
  <c r="C36" i="10"/>
  <c r="B36" i="10"/>
  <c r="F35" i="10"/>
  <c r="E35" i="10"/>
  <c r="D35" i="10"/>
  <c r="C35" i="10"/>
  <c r="B35" i="10"/>
  <c r="F34" i="10"/>
  <c r="E34" i="10"/>
  <c r="D34" i="10"/>
  <c r="C34" i="10"/>
  <c r="B34" i="10"/>
  <c r="F33" i="10"/>
  <c r="E33" i="10"/>
  <c r="D33" i="10"/>
  <c r="C33" i="10"/>
  <c r="B33" i="10"/>
  <c r="F32" i="10"/>
  <c r="E32" i="10"/>
  <c r="D32" i="10"/>
  <c r="C32" i="10"/>
  <c r="B32" i="10"/>
  <c r="F31" i="10"/>
  <c r="E31" i="10"/>
  <c r="D31" i="10"/>
  <c r="C31" i="10"/>
  <c r="B31" i="10"/>
  <c r="F30" i="10"/>
  <c r="E30" i="10"/>
  <c r="D30" i="10"/>
  <c r="C30" i="10"/>
  <c r="B30" i="10"/>
  <c r="F29" i="10"/>
  <c r="E29" i="10"/>
  <c r="D29" i="10"/>
  <c r="C29" i="10"/>
  <c r="B29" i="10"/>
  <c r="F28" i="10"/>
  <c r="E28" i="10"/>
  <c r="D28" i="10"/>
  <c r="C28" i="10"/>
  <c r="B28" i="10"/>
  <c r="F27" i="10"/>
  <c r="E27" i="10"/>
  <c r="D27" i="10"/>
  <c r="C27" i="10"/>
  <c r="B27" i="10"/>
  <c r="F26" i="10"/>
  <c r="E26" i="10"/>
  <c r="D26" i="10"/>
  <c r="C26" i="10"/>
  <c r="B26" i="10"/>
  <c r="F25" i="10"/>
  <c r="E25" i="10"/>
  <c r="D25" i="10"/>
  <c r="C25" i="10"/>
  <c r="B25" i="10"/>
  <c r="Q24" i="10"/>
  <c r="O24" i="10"/>
  <c r="P24" i="10" s="1"/>
  <c r="M24" i="10"/>
  <c r="K24" i="10"/>
  <c r="I24" i="10"/>
  <c r="H24" i="10"/>
  <c r="F24" i="10"/>
  <c r="E24" i="10"/>
  <c r="D24" i="10"/>
  <c r="C24" i="10"/>
  <c r="B24" i="10"/>
  <c r="Q23" i="10"/>
  <c r="O23" i="10"/>
  <c r="P23" i="10" s="1"/>
  <c r="M23" i="10"/>
  <c r="K23" i="10"/>
  <c r="I23" i="10"/>
  <c r="H23" i="10"/>
  <c r="F23" i="10"/>
  <c r="E23" i="10"/>
  <c r="D23" i="10"/>
  <c r="C23" i="10"/>
  <c r="B23" i="10"/>
  <c r="Q22" i="10"/>
  <c r="O22" i="10"/>
  <c r="P22" i="10" s="1"/>
  <c r="M22" i="10"/>
  <c r="K22" i="10"/>
  <c r="I22" i="10"/>
  <c r="H22" i="10"/>
  <c r="F22" i="10"/>
  <c r="E22" i="10"/>
  <c r="D22" i="10"/>
  <c r="C22" i="10"/>
  <c r="B22" i="10"/>
  <c r="Q21" i="10"/>
  <c r="O21" i="10"/>
  <c r="P21" i="10" s="1"/>
  <c r="M21" i="10"/>
  <c r="K21" i="10"/>
  <c r="I21" i="10"/>
  <c r="H21" i="10"/>
  <c r="F21" i="10"/>
  <c r="E21" i="10"/>
  <c r="D21" i="10"/>
  <c r="C21" i="10"/>
  <c r="B21" i="10"/>
  <c r="Q20" i="10"/>
  <c r="O20" i="10"/>
  <c r="P20" i="10" s="1"/>
  <c r="M20" i="10"/>
  <c r="K20" i="10"/>
  <c r="H20" i="10"/>
  <c r="F20" i="10"/>
  <c r="E20" i="10"/>
  <c r="D20" i="10"/>
  <c r="C20" i="10"/>
  <c r="B20" i="10"/>
  <c r="Q19" i="10"/>
  <c r="O19" i="10"/>
  <c r="P19" i="10" s="1"/>
  <c r="M19" i="10"/>
  <c r="K19" i="10"/>
  <c r="H19" i="10"/>
  <c r="F19" i="10"/>
  <c r="E19" i="10"/>
  <c r="D19" i="10"/>
  <c r="C19" i="10"/>
  <c r="B19" i="10"/>
  <c r="Q18" i="10"/>
  <c r="O18" i="10"/>
  <c r="P18" i="10" s="1"/>
  <c r="M18" i="10"/>
  <c r="K18" i="10"/>
  <c r="H18" i="10"/>
  <c r="F18" i="10"/>
  <c r="E18" i="10"/>
  <c r="D18" i="10"/>
  <c r="C18" i="10"/>
  <c r="B18" i="10"/>
  <c r="Q17" i="10"/>
  <c r="O17" i="10"/>
  <c r="P17" i="10" s="1"/>
  <c r="M17" i="10"/>
  <c r="K17" i="10"/>
  <c r="H17" i="10"/>
  <c r="F17" i="10"/>
  <c r="E17" i="10"/>
  <c r="D17" i="10"/>
  <c r="C17" i="10"/>
  <c r="B17" i="10"/>
  <c r="Q16" i="10"/>
  <c r="O16" i="10"/>
  <c r="P16" i="10" s="1"/>
  <c r="M16" i="10"/>
  <c r="K16" i="10"/>
  <c r="H16" i="10"/>
  <c r="F16" i="10"/>
  <c r="E16" i="10"/>
  <c r="D16" i="10"/>
  <c r="C16" i="10"/>
  <c r="B16" i="10"/>
  <c r="Q15" i="10"/>
  <c r="O15" i="10"/>
  <c r="P15" i="10" s="1"/>
  <c r="M15" i="10"/>
  <c r="K15" i="10"/>
  <c r="H15" i="10"/>
  <c r="F15" i="10"/>
  <c r="E15" i="10"/>
  <c r="D15" i="10"/>
  <c r="C15" i="10"/>
  <c r="B15" i="10"/>
  <c r="Q14" i="10"/>
  <c r="O14" i="10"/>
  <c r="P14" i="10" s="1"/>
  <c r="M14" i="10"/>
  <c r="K14" i="10"/>
  <c r="H14" i="10"/>
  <c r="F14" i="10"/>
  <c r="E14" i="10"/>
  <c r="D14" i="10"/>
  <c r="C14" i="10"/>
  <c r="B14" i="10"/>
  <c r="Q13" i="10"/>
  <c r="O13" i="10"/>
  <c r="P13" i="10" s="1"/>
  <c r="M13" i="10"/>
  <c r="K13" i="10"/>
  <c r="H13" i="10"/>
  <c r="F13" i="10"/>
  <c r="E13" i="10"/>
  <c r="D13" i="10"/>
  <c r="C13" i="10"/>
  <c r="B13" i="10"/>
  <c r="Q12" i="10"/>
  <c r="O12" i="10"/>
  <c r="P12" i="10" s="1"/>
  <c r="M12" i="10"/>
  <c r="K12" i="10"/>
  <c r="H12" i="10"/>
  <c r="F12" i="10"/>
  <c r="E12" i="10"/>
  <c r="D12" i="10"/>
  <c r="C12" i="10"/>
  <c r="B12" i="10"/>
  <c r="Q11" i="10"/>
  <c r="O11" i="10"/>
  <c r="P11" i="10" s="1"/>
  <c r="M11" i="10"/>
  <c r="K11" i="10"/>
  <c r="H11" i="10"/>
  <c r="F11" i="10"/>
  <c r="E11" i="10"/>
  <c r="D11" i="10"/>
  <c r="C11" i="10"/>
  <c r="B11" i="10"/>
  <c r="Q10" i="10"/>
  <c r="O10" i="10"/>
  <c r="P10" i="10" s="1"/>
  <c r="M10" i="10"/>
  <c r="K10" i="10"/>
  <c r="H10" i="10"/>
  <c r="F10" i="10"/>
  <c r="E10" i="10"/>
  <c r="D10" i="10"/>
  <c r="C10" i="10"/>
  <c r="B10" i="10"/>
  <c r="Q9" i="10"/>
  <c r="O9" i="10"/>
  <c r="P9" i="10" s="1"/>
  <c r="M9" i="10"/>
  <c r="K9" i="10"/>
  <c r="H9" i="10"/>
  <c r="F9" i="10"/>
  <c r="E9" i="10"/>
  <c r="D9" i="10"/>
  <c r="C9" i="10"/>
  <c r="B9" i="10"/>
  <c r="I6" i="10"/>
  <c r="I4" i="10"/>
  <c r="I3" i="10"/>
  <c r="I2" i="10"/>
  <c r="U304" i="12"/>
  <c r="T304" i="12"/>
  <c r="S304" i="12"/>
  <c r="R304" i="12"/>
  <c r="Q304" i="12"/>
  <c r="P304" i="12"/>
  <c r="O304" i="12"/>
  <c r="N304" i="12"/>
  <c r="M304" i="12"/>
  <c r="B7" i="40" s="1"/>
  <c r="L304" i="12"/>
  <c r="K304" i="12"/>
  <c r="B6" i="40" s="1"/>
  <c r="B10" i="40" s="1"/>
  <c r="J304" i="12"/>
  <c r="V303" i="12"/>
  <c r="I1015" i="10" s="1"/>
  <c r="F303" i="12"/>
  <c r="E303" i="12"/>
  <c r="D303" i="12"/>
  <c r="C303" i="12"/>
  <c r="B303" i="12"/>
  <c r="V302" i="12"/>
  <c r="F302" i="12"/>
  <c r="E302" i="12"/>
  <c r="D302" i="12"/>
  <c r="C302" i="12"/>
  <c r="B302" i="12"/>
  <c r="V301" i="12"/>
  <c r="F301" i="12"/>
  <c r="E301" i="12"/>
  <c r="D301" i="12"/>
  <c r="C301" i="12"/>
  <c r="B301" i="12"/>
  <c r="V300" i="12"/>
  <c r="F300" i="12"/>
  <c r="E300" i="12"/>
  <c r="D300" i="12"/>
  <c r="C300" i="12"/>
  <c r="B300" i="12"/>
  <c r="V299" i="12"/>
  <c r="F299" i="12"/>
  <c r="E299" i="12"/>
  <c r="D299" i="12"/>
  <c r="C299" i="12"/>
  <c r="B299" i="12" s="1"/>
  <c r="V298" i="12"/>
  <c r="F298" i="12"/>
  <c r="E298" i="12"/>
  <c r="D298" i="12"/>
  <c r="C298" i="12"/>
  <c r="B298" i="12"/>
  <c r="V297" i="12"/>
  <c r="F297" i="12"/>
  <c r="E297" i="12"/>
  <c r="D297" i="12"/>
  <c r="C297" i="12"/>
  <c r="B297" i="12"/>
  <c r="V296" i="12"/>
  <c r="F296" i="12"/>
  <c r="E296" i="12"/>
  <c r="D296" i="12"/>
  <c r="C296" i="12"/>
  <c r="B296" i="12"/>
  <c r="V295" i="12"/>
  <c r="F295" i="12"/>
  <c r="E295" i="12"/>
  <c r="D295" i="12"/>
  <c r="C295" i="12"/>
  <c r="B295" i="12"/>
  <c r="V294" i="12"/>
  <c r="F294" i="12"/>
  <c r="E294" i="12"/>
  <c r="D294" i="12"/>
  <c r="C294" i="12"/>
  <c r="B294" i="12"/>
  <c r="V293" i="12"/>
  <c r="F293" i="12"/>
  <c r="E293" i="12"/>
  <c r="D293" i="12"/>
  <c r="C293" i="12"/>
  <c r="B293" i="12"/>
  <c r="V292" i="12"/>
  <c r="F292" i="12"/>
  <c r="E292" i="12"/>
  <c r="D292" i="12"/>
  <c r="C292" i="12"/>
  <c r="B292" i="12"/>
  <c r="V291" i="12"/>
  <c r="F291" i="12"/>
  <c r="E291" i="12"/>
  <c r="D291" i="12"/>
  <c r="C291" i="12"/>
  <c r="B291" i="12" s="1"/>
  <c r="V290" i="12"/>
  <c r="F290" i="12"/>
  <c r="E290" i="12"/>
  <c r="D290" i="12"/>
  <c r="C290" i="12"/>
  <c r="B290" i="12"/>
  <c r="V289" i="12"/>
  <c r="F289" i="12"/>
  <c r="E289" i="12"/>
  <c r="D289" i="12"/>
  <c r="C289" i="12"/>
  <c r="B289" i="12"/>
  <c r="V287" i="12"/>
  <c r="V286" i="12"/>
  <c r="V285" i="12"/>
  <c r="V283" i="12"/>
  <c r="V282" i="12"/>
  <c r="F282" i="12"/>
  <c r="E282" i="12"/>
  <c r="D282" i="12"/>
  <c r="C282" i="12"/>
  <c r="B282" i="12"/>
  <c r="V281" i="12"/>
  <c r="F281" i="12"/>
  <c r="E281" i="12"/>
  <c r="D281" i="12"/>
  <c r="C281" i="12"/>
  <c r="B281" i="12"/>
  <c r="V280" i="12"/>
  <c r="F280" i="12"/>
  <c r="E280" i="12"/>
  <c r="D280" i="12"/>
  <c r="C280" i="12"/>
  <c r="B280" i="12"/>
  <c r="V279" i="12"/>
  <c r="F279" i="12"/>
  <c r="E279" i="12"/>
  <c r="D279" i="12"/>
  <c r="C279" i="12"/>
  <c r="B279" i="12" s="1"/>
  <c r="V278" i="12"/>
  <c r="V277" i="12"/>
  <c r="F277" i="12"/>
  <c r="E277" i="12"/>
  <c r="D277" i="12"/>
  <c r="C277" i="12"/>
  <c r="B277" i="12"/>
  <c r="V276" i="12"/>
  <c r="F276" i="12"/>
  <c r="E276" i="12"/>
  <c r="D276" i="12"/>
  <c r="C276" i="12"/>
  <c r="B276" i="12"/>
  <c r="V275" i="12"/>
  <c r="F275" i="12"/>
  <c r="E275" i="12"/>
  <c r="D275" i="12"/>
  <c r="C275" i="12"/>
  <c r="B275" i="12"/>
  <c r="V274" i="12"/>
  <c r="F274" i="12"/>
  <c r="E274" i="12"/>
  <c r="D274" i="12"/>
  <c r="C274" i="12"/>
  <c r="B274" i="12"/>
  <c r="V273" i="12"/>
  <c r="F273" i="12"/>
  <c r="E273" i="12"/>
  <c r="D273" i="12"/>
  <c r="C273" i="12"/>
  <c r="B273" i="12"/>
  <c r="V272" i="12"/>
  <c r="F272" i="12"/>
  <c r="E272" i="12"/>
  <c r="D272" i="12"/>
  <c r="C272" i="12"/>
  <c r="B272" i="12"/>
  <c r="V271" i="12"/>
  <c r="F271" i="12"/>
  <c r="E271" i="12"/>
  <c r="D271" i="12"/>
  <c r="B271" i="12" s="1"/>
  <c r="C271" i="12"/>
  <c r="V270" i="12"/>
  <c r="F270" i="12"/>
  <c r="E270" i="12"/>
  <c r="D270" i="12"/>
  <c r="C270" i="12"/>
  <c r="B270" i="12"/>
  <c r="V269" i="12"/>
  <c r="F269" i="12"/>
  <c r="E269" i="12"/>
  <c r="D269" i="12"/>
  <c r="C269" i="12"/>
  <c r="B269" i="12"/>
  <c r="V268" i="12"/>
  <c r="F268" i="12"/>
  <c r="E268" i="12"/>
  <c r="D268" i="12"/>
  <c r="C268" i="12"/>
  <c r="B268" i="12" s="1"/>
  <c r="V261" i="12"/>
  <c r="V260" i="12"/>
  <c r="V259" i="12"/>
  <c r="F259" i="12"/>
  <c r="E259" i="12"/>
  <c r="D259" i="12"/>
  <c r="C259" i="12"/>
  <c r="B259" i="12" s="1"/>
  <c r="V258" i="12"/>
  <c r="F258" i="12"/>
  <c r="E258" i="12"/>
  <c r="D258" i="12"/>
  <c r="C258" i="12"/>
  <c r="B258" i="12"/>
  <c r="V257" i="12"/>
  <c r="F257" i="12"/>
  <c r="E257" i="12"/>
  <c r="D257" i="12"/>
  <c r="C257" i="12"/>
  <c r="B257" i="12"/>
  <c r="V256" i="12"/>
  <c r="F256" i="12"/>
  <c r="E256" i="12"/>
  <c r="D256" i="12"/>
  <c r="C256" i="12"/>
  <c r="B256" i="12"/>
  <c r="V255" i="12"/>
  <c r="F255" i="12"/>
  <c r="E255" i="12"/>
  <c r="D255" i="12"/>
  <c r="C255" i="12"/>
  <c r="B255" i="12" s="1"/>
  <c r="V253" i="12"/>
  <c r="F253" i="12"/>
  <c r="E253" i="12"/>
  <c r="D253" i="12"/>
  <c r="C253" i="12"/>
  <c r="B253" i="12"/>
  <c r="V252" i="12"/>
  <c r="F252" i="12"/>
  <c r="E252" i="12"/>
  <c r="D252" i="12"/>
  <c r="C252" i="12"/>
  <c r="B252" i="12" s="1"/>
  <c r="V250" i="12"/>
  <c r="F250" i="12"/>
  <c r="E250" i="12"/>
  <c r="D250" i="12"/>
  <c r="C250" i="12"/>
  <c r="B250" i="12"/>
  <c r="V249" i="12"/>
  <c r="F249" i="12"/>
  <c r="E249" i="12"/>
  <c r="D249" i="12"/>
  <c r="C249" i="12"/>
  <c r="B249" i="12"/>
  <c r="V248" i="12"/>
  <c r="F248" i="12"/>
  <c r="E248" i="12"/>
  <c r="D248" i="12"/>
  <c r="C248" i="12"/>
  <c r="B248" i="12"/>
  <c r="V247" i="12"/>
  <c r="F247" i="12"/>
  <c r="E247" i="12"/>
  <c r="D247" i="12"/>
  <c r="C247" i="12"/>
  <c r="B247" i="12"/>
  <c r="V246" i="12"/>
  <c r="F246" i="12"/>
  <c r="E246" i="12"/>
  <c r="D246" i="12"/>
  <c r="C246" i="12"/>
  <c r="B246" i="12"/>
  <c r="V245" i="12"/>
  <c r="F245" i="12"/>
  <c r="E245" i="12"/>
  <c r="D245" i="12"/>
  <c r="C245" i="12"/>
  <c r="B245" i="12"/>
  <c r="V244" i="12"/>
  <c r="F244" i="12"/>
  <c r="E244" i="12"/>
  <c r="D244" i="12"/>
  <c r="C244" i="12"/>
  <c r="B244" i="12"/>
  <c r="V243" i="12"/>
  <c r="F243" i="12"/>
  <c r="E243" i="12"/>
  <c r="D243" i="12"/>
  <c r="C243" i="12"/>
  <c r="B243" i="12" s="1"/>
  <c r="V242" i="12"/>
  <c r="F242" i="12"/>
  <c r="E242" i="12"/>
  <c r="D242" i="12"/>
  <c r="C242" i="12"/>
  <c r="B242" i="12"/>
  <c r="V241" i="12"/>
  <c r="F241" i="12"/>
  <c r="E241" i="12"/>
  <c r="D241" i="12"/>
  <c r="C241" i="12"/>
  <c r="B241" i="12" s="1"/>
  <c r="V240" i="12"/>
  <c r="V239" i="12"/>
  <c r="F239" i="12"/>
  <c r="E239" i="12"/>
  <c r="D239" i="12"/>
  <c r="C239" i="12"/>
  <c r="B239" i="12"/>
  <c r="V238" i="12"/>
  <c r="F238" i="12"/>
  <c r="E238" i="12"/>
  <c r="D238" i="12"/>
  <c r="C238" i="12"/>
  <c r="B238" i="12" s="1"/>
  <c r="V237" i="12"/>
  <c r="F237" i="12"/>
  <c r="E237" i="12"/>
  <c r="D237" i="12"/>
  <c r="C237" i="12"/>
  <c r="B237" i="12"/>
  <c r="V236" i="12"/>
  <c r="F236" i="12"/>
  <c r="E236" i="12"/>
  <c r="D236" i="12"/>
  <c r="C236" i="12"/>
  <c r="B236" i="12"/>
  <c r="V235" i="12"/>
  <c r="F235" i="12"/>
  <c r="E235" i="12"/>
  <c r="D235" i="12"/>
  <c r="C235" i="12"/>
  <c r="B235" i="12"/>
  <c r="V234" i="12"/>
  <c r="F234" i="12"/>
  <c r="E234" i="12"/>
  <c r="D234" i="12"/>
  <c r="C234" i="12"/>
  <c r="B234" i="12"/>
  <c r="V233" i="12"/>
  <c r="F233" i="12"/>
  <c r="E233" i="12"/>
  <c r="D233" i="12"/>
  <c r="C233" i="12"/>
  <c r="B233" i="12"/>
  <c r="V232" i="12"/>
  <c r="F232" i="12"/>
  <c r="E232" i="12"/>
  <c r="D232" i="12"/>
  <c r="C232" i="12"/>
  <c r="B232" i="12"/>
  <c r="V231" i="12"/>
  <c r="F231" i="12"/>
  <c r="E231" i="12"/>
  <c r="D231" i="12"/>
  <c r="C231" i="12"/>
  <c r="B231" i="12"/>
  <c r="V230" i="12"/>
  <c r="F230" i="12"/>
  <c r="E230" i="12"/>
  <c r="D230" i="12"/>
  <c r="C230" i="12"/>
  <c r="B230" i="12" s="1"/>
  <c r="V229" i="12"/>
  <c r="F229" i="12"/>
  <c r="E229" i="12"/>
  <c r="D229" i="12"/>
  <c r="C229" i="12"/>
  <c r="B229" i="12" s="1"/>
  <c r="V228" i="12"/>
  <c r="F228" i="12"/>
  <c r="E228" i="12"/>
  <c r="D228" i="12"/>
  <c r="C228" i="12"/>
  <c r="B228" i="12"/>
  <c r="V227" i="12"/>
  <c r="F227" i="12"/>
  <c r="B227" i="12" s="1"/>
  <c r="E227" i="12"/>
  <c r="D227" i="12"/>
  <c r="C227" i="12"/>
  <c r="V226" i="12"/>
  <c r="F226" i="12"/>
  <c r="E226" i="12"/>
  <c r="D226" i="12"/>
  <c r="C226" i="12"/>
  <c r="B226" i="12"/>
  <c r="V225" i="12"/>
  <c r="F225" i="12"/>
  <c r="E225" i="12"/>
  <c r="D225" i="12"/>
  <c r="C225" i="12"/>
  <c r="B225" i="12"/>
  <c r="V224" i="12"/>
  <c r="F224" i="12"/>
  <c r="E224" i="12"/>
  <c r="D224" i="12"/>
  <c r="C224" i="12"/>
  <c r="B224" i="12"/>
  <c r="V221" i="12"/>
  <c r="F221" i="12"/>
  <c r="E221" i="12"/>
  <c r="D221" i="12"/>
  <c r="C221" i="12"/>
  <c r="B221" i="12"/>
  <c r="V220" i="12"/>
  <c r="F220" i="12"/>
  <c r="E220" i="12"/>
  <c r="D220" i="12"/>
  <c r="C220" i="12"/>
  <c r="B220" i="12"/>
  <c r="V219" i="12"/>
  <c r="F219" i="12"/>
  <c r="E219" i="12"/>
  <c r="D219" i="12"/>
  <c r="C219" i="12"/>
  <c r="B219" i="12" s="1"/>
  <c r="V217" i="12"/>
  <c r="F217" i="12"/>
  <c r="E217" i="12"/>
  <c r="D217" i="12"/>
  <c r="C217" i="12"/>
  <c r="B217" i="12"/>
  <c r="V216" i="12"/>
  <c r="F216" i="12"/>
  <c r="E216" i="12"/>
  <c r="D216" i="12"/>
  <c r="C216" i="12"/>
  <c r="B216" i="12"/>
  <c r="V215" i="12"/>
  <c r="F215" i="12"/>
  <c r="E215" i="12"/>
  <c r="D215" i="12"/>
  <c r="C215" i="12"/>
  <c r="B215" i="12"/>
  <c r="V214" i="12"/>
  <c r="F214" i="12"/>
  <c r="E214" i="12"/>
  <c r="D214" i="12"/>
  <c r="C214" i="12"/>
  <c r="B214" i="12" s="1"/>
  <c r="V213" i="12"/>
  <c r="F213" i="12"/>
  <c r="E213" i="12"/>
  <c r="D213" i="12"/>
  <c r="C213" i="12"/>
  <c r="B213" i="12"/>
  <c r="V212" i="12"/>
  <c r="V211" i="12"/>
  <c r="V210" i="12"/>
  <c r="V209" i="12"/>
  <c r="F209" i="12"/>
  <c r="E209" i="12"/>
  <c r="D209" i="12"/>
  <c r="C209" i="12"/>
  <c r="B209" i="12"/>
  <c r="V208" i="12"/>
  <c r="F208" i="12"/>
  <c r="E208" i="12"/>
  <c r="D208" i="12"/>
  <c r="C208" i="12"/>
  <c r="B208" i="12"/>
  <c r="V207" i="12"/>
  <c r="F207" i="12"/>
  <c r="E207" i="12"/>
  <c r="D207" i="12"/>
  <c r="C207" i="12"/>
  <c r="B207" i="12"/>
  <c r="V206" i="12"/>
  <c r="F206" i="12"/>
  <c r="E206" i="12"/>
  <c r="D206" i="12"/>
  <c r="C206" i="12"/>
  <c r="B206" i="12"/>
  <c r="V205" i="12"/>
  <c r="F205" i="12"/>
  <c r="E205" i="12"/>
  <c r="D205" i="12"/>
  <c r="C205" i="12"/>
  <c r="B205" i="12"/>
  <c r="V204" i="12"/>
  <c r="F204" i="12"/>
  <c r="E204" i="12"/>
  <c r="D204" i="12"/>
  <c r="C204" i="12"/>
  <c r="B204" i="12"/>
  <c r="V203" i="12"/>
  <c r="F203" i="12"/>
  <c r="E203" i="12"/>
  <c r="D203" i="12"/>
  <c r="C203" i="12"/>
  <c r="B203" i="12"/>
  <c r="V202" i="12"/>
  <c r="F202" i="12"/>
  <c r="E202" i="12"/>
  <c r="D202" i="12"/>
  <c r="C202" i="12"/>
  <c r="B202" i="12"/>
  <c r="V201" i="12"/>
  <c r="F201" i="12"/>
  <c r="E201" i="12"/>
  <c r="D201" i="12"/>
  <c r="C201" i="12"/>
  <c r="B201" i="12"/>
  <c r="V200" i="12"/>
  <c r="F200" i="12"/>
  <c r="E200" i="12"/>
  <c r="D200" i="12"/>
  <c r="C200" i="12"/>
  <c r="B200" i="12"/>
  <c r="V199" i="12"/>
  <c r="F199" i="12"/>
  <c r="E199" i="12"/>
  <c r="D199" i="12"/>
  <c r="C199" i="12"/>
  <c r="B199" i="12" s="1"/>
  <c r="V198" i="12"/>
  <c r="F198" i="12"/>
  <c r="E198" i="12"/>
  <c r="D198" i="12"/>
  <c r="C198" i="12"/>
  <c r="B198" i="12"/>
  <c r="V197" i="12"/>
  <c r="F197" i="12"/>
  <c r="E197" i="12"/>
  <c r="D197" i="12"/>
  <c r="C197" i="12"/>
  <c r="B197" i="12"/>
  <c r="V196" i="12"/>
  <c r="F196" i="12"/>
  <c r="E196" i="12"/>
  <c r="D196" i="12"/>
  <c r="C196" i="12"/>
  <c r="B196" i="12"/>
  <c r="V195" i="12"/>
  <c r="F195" i="12"/>
  <c r="E195" i="12"/>
  <c r="D195" i="12"/>
  <c r="C195" i="12"/>
  <c r="B195" i="12"/>
  <c r="V194" i="12"/>
  <c r="F194" i="12"/>
  <c r="E194" i="12"/>
  <c r="D194" i="12"/>
  <c r="C194" i="12"/>
  <c r="B194" i="12" s="1"/>
  <c r="V193" i="12"/>
  <c r="F193" i="12"/>
  <c r="E193" i="12"/>
  <c r="D193" i="12"/>
  <c r="C193" i="12"/>
  <c r="B193" i="12"/>
  <c r="V192" i="12"/>
  <c r="F192" i="12"/>
  <c r="E192" i="12"/>
  <c r="D192" i="12"/>
  <c r="C192" i="12"/>
  <c r="B192" i="12"/>
  <c r="V191" i="12"/>
  <c r="F191" i="12"/>
  <c r="E191" i="12"/>
  <c r="D191" i="12"/>
  <c r="C191" i="12"/>
  <c r="B191" i="12"/>
  <c r="V190" i="12"/>
  <c r="F190" i="12"/>
  <c r="E190" i="12"/>
  <c r="D190" i="12"/>
  <c r="C190" i="12"/>
  <c r="B190" i="12" s="1"/>
  <c r="V189" i="12"/>
  <c r="V188" i="12"/>
  <c r="F188" i="12"/>
  <c r="E188" i="12"/>
  <c r="D188" i="12"/>
  <c r="C188" i="12"/>
  <c r="B188" i="12" s="1"/>
  <c r="V187" i="12"/>
  <c r="F187" i="12"/>
  <c r="E187" i="12"/>
  <c r="D187" i="12"/>
  <c r="C187" i="12"/>
  <c r="B187" i="12"/>
  <c r="V186" i="12"/>
  <c r="F186" i="12"/>
  <c r="B186" i="12" s="1"/>
  <c r="E186" i="12"/>
  <c r="D186" i="12"/>
  <c r="C186" i="12"/>
  <c r="V185" i="12"/>
  <c r="V184" i="12"/>
  <c r="F184" i="12"/>
  <c r="E184" i="12"/>
  <c r="D184" i="12"/>
  <c r="C184" i="12"/>
  <c r="B184" i="12" s="1"/>
  <c r="V183" i="12"/>
  <c r="F183" i="12"/>
  <c r="E183" i="12"/>
  <c r="D183" i="12"/>
  <c r="C183" i="12"/>
  <c r="B183" i="12"/>
  <c r="V182" i="12"/>
  <c r="F182" i="12"/>
  <c r="E182" i="12"/>
  <c r="D182" i="12"/>
  <c r="C182" i="12"/>
  <c r="B182" i="12"/>
  <c r="V181" i="12"/>
  <c r="F181" i="12"/>
  <c r="E181" i="12"/>
  <c r="D181" i="12"/>
  <c r="C181" i="12"/>
  <c r="B181" i="12" s="1"/>
  <c r="V180" i="12"/>
  <c r="F180" i="12"/>
  <c r="E180" i="12"/>
  <c r="D180" i="12"/>
  <c r="C180" i="12"/>
  <c r="B180" i="12"/>
  <c r="V179" i="12"/>
  <c r="F179" i="12"/>
  <c r="E179" i="12"/>
  <c r="D179" i="12"/>
  <c r="C179" i="12"/>
  <c r="B179" i="12" s="1"/>
  <c r="V178" i="12"/>
  <c r="F178" i="12"/>
  <c r="E178" i="12"/>
  <c r="D178" i="12"/>
  <c r="C178" i="12"/>
  <c r="B178" i="12"/>
  <c r="V177" i="12"/>
  <c r="F177" i="12"/>
  <c r="E177" i="12"/>
  <c r="D177" i="12"/>
  <c r="C177" i="12"/>
  <c r="B177" i="12" s="1"/>
  <c r="V176" i="12"/>
  <c r="F176" i="12"/>
  <c r="E176" i="12"/>
  <c r="D176" i="12"/>
  <c r="C176" i="12"/>
  <c r="B176" i="12" s="1"/>
  <c r="V175" i="12"/>
  <c r="F175" i="12"/>
  <c r="E175" i="12"/>
  <c r="D175" i="12"/>
  <c r="C175" i="12"/>
  <c r="B175" i="12"/>
  <c r="V174" i="12"/>
  <c r="F174" i="12"/>
  <c r="E174" i="12"/>
  <c r="D174" i="12"/>
  <c r="C174" i="12"/>
  <c r="B174" i="12"/>
  <c r="V173" i="12"/>
  <c r="F173" i="12"/>
  <c r="E173" i="12"/>
  <c r="D173" i="12"/>
  <c r="C173" i="12"/>
  <c r="B173" i="12"/>
  <c r="V172" i="12"/>
  <c r="F172" i="12"/>
  <c r="E172" i="12"/>
  <c r="D172" i="12"/>
  <c r="C172" i="12"/>
  <c r="B172" i="12" s="1"/>
  <c r="V171" i="12"/>
  <c r="V170" i="12"/>
  <c r="F170" i="12"/>
  <c r="E170" i="12"/>
  <c r="D170" i="12"/>
  <c r="C170" i="12"/>
  <c r="B170" i="12"/>
  <c r="V169" i="12"/>
  <c r="F169" i="12"/>
  <c r="E169" i="12"/>
  <c r="D169" i="12"/>
  <c r="C169" i="12"/>
  <c r="B169" i="12"/>
  <c r="V168" i="12"/>
  <c r="F168" i="12"/>
  <c r="E168" i="12"/>
  <c r="D168" i="12"/>
  <c r="C168" i="12"/>
  <c r="B168" i="12"/>
  <c r="V167" i="12"/>
  <c r="F167" i="12"/>
  <c r="E167" i="12"/>
  <c r="D167" i="12"/>
  <c r="C167" i="12"/>
  <c r="B167" i="12"/>
  <c r="V166" i="12"/>
  <c r="F166" i="12"/>
  <c r="E166" i="12"/>
  <c r="D166" i="12"/>
  <c r="C166" i="12"/>
  <c r="B166" i="12"/>
  <c r="V165" i="12"/>
  <c r="F165" i="12"/>
  <c r="E165" i="12"/>
  <c r="D165" i="12"/>
  <c r="C165" i="12"/>
  <c r="B165" i="12" s="1"/>
  <c r="V164" i="12"/>
  <c r="F164" i="12"/>
  <c r="E164" i="12"/>
  <c r="D164" i="12"/>
  <c r="C164" i="12"/>
  <c r="B164" i="12"/>
  <c r="V163" i="12"/>
  <c r="F163" i="12"/>
  <c r="E163" i="12"/>
  <c r="D163" i="12"/>
  <c r="C163" i="12"/>
  <c r="B163" i="12"/>
  <c r="V162" i="12"/>
  <c r="F162" i="12"/>
  <c r="E162" i="12"/>
  <c r="D162" i="12"/>
  <c r="C162" i="12"/>
  <c r="B162" i="12" s="1"/>
  <c r="V161" i="12"/>
  <c r="V160" i="12"/>
  <c r="V159" i="12"/>
  <c r="F159" i="12"/>
  <c r="E159" i="12"/>
  <c r="D159" i="12"/>
  <c r="C159" i="12"/>
  <c r="B159" i="12"/>
  <c r="V158" i="12"/>
  <c r="F158" i="12"/>
  <c r="E158" i="12"/>
  <c r="D158" i="12"/>
  <c r="C158" i="12"/>
  <c r="B158" i="12"/>
  <c r="V157" i="12"/>
  <c r="F157" i="12"/>
  <c r="E157" i="12"/>
  <c r="D157" i="12"/>
  <c r="C157" i="12"/>
  <c r="B157" i="12"/>
  <c r="V156" i="12"/>
  <c r="F156" i="12"/>
  <c r="E156" i="12"/>
  <c r="D156" i="12"/>
  <c r="C156" i="12"/>
  <c r="B156" i="12"/>
  <c r="V155" i="12"/>
  <c r="F155" i="12"/>
  <c r="E155" i="12"/>
  <c r="D155" i="12"/>
  <c r="C155" i="12"/>
  <c r="B155" i="12"/>
  <c r="V154" i="12"/>
  <c r="F154" i="12"/>
  <c r="E154" i="12"/>
  <c r="D154" i="12"/>
  <c r="C154" i="12"/>
  <c r="B154" i="12"/>
  <c r="V153" i="12"/>
  <c r="F153" i="12"/>
  <c r="E153" i="12"/>
  <c r="D153" i="12"/>
  <c r="C153" i="12"/>
  <c r="B153" i="12"/>
  <c r="V152" i="12"/>
  <c r="V151" i="12"/>
  <c r="V150" i="12"/>
  <c r="V149" i="12"/>
  <c r="V148" i="12"/>
  <c r="V147" i="12"/>
  <c r="F147" i="12"/>
  <c r="E147" i="12"/>
  <c r="D147" i="12"/>
  <c r="C147" i="12"/>
  <c r="B147" i="12" s="1"/>
  <c r="V146" i="12"/>
  <c r="V145" i="12"/>
  <c r="V144" i="12"/>
  <c r="V140" i="12"/>
  <c r="V139" i="12"/>
  <c r="F139" i="12"/>
  <c r="E139" i="12"/>
  <c r="D139" i="12"/>
  <c r="C139" i="12"/>
  <c r="B139" i="12"/>
  <c r="V138" i="12"/>
  <c r="F138" i="12"/>
  <c r="E138" i="12"/>
  <c r="D138" i="12"/>
  <c r="C138" i="12"/>
  <c r="B138" i="12"/>
  <c r="V137" i="12"/>
  <c r="F137" i="12"/>
  <c r="E137" i="12"/>
  <c r="D137" i="12"/>
  <c r="C137" i="12"/>
  <c r="B137" i="12"/>
  <c r="V136" i="12"/>
  <c r="F136" i="12"/>
  <c r="E136" i="12"/>
  <c r="D136" i="12"/>
  <c r="C136" i="12"/>
  <c r="B136" i="12"/>
  <c r="V135" i="12"/>
  <c r="F135" i="12"/>
  <c r="E135" i="12"/>
  <c r="D135" i="12"/>
  <c r="C135" i="12"/>
  <c r="B135" i="12"/>
  <c r="V134" i="12"/>
  <c r="F134" i="12"/>
  <c r="E134" i="12"/>
  <c r="D134" i="12"/>
  <c r="C134" i="12"/>
  <c r="B134" i="12"/>
  <c r="V133" i="12"/>
  <c r="F133" i="12"/>
  <c r="E133" i="12"/>
  <c r="D133" i="12"/>
  <c r="C133" i="12"/>
  <c r="B133" i="12"/>
  <c r="V132" i="12"/>
  <c r="F132" i="12"/>
  <c r="E132" i="12"/>
  <c r="D132" i="12"/>
  <c r="C132" i="12"/>
  <c r="B132" i="12"/>
  <c r="V131" i="12"/>
  <c r="F131" i="12"/>
  <c r="E131" i="12"/>
  <c r="D131" i="12"/>
  <c r="C131" i="12"/>
  <c r="B131" i="12"/>
  <c r="V130" i="12"/>
  <c r="F130" i="12"/>
  <c r="E130" i="12"/>
  <c r="D130" i="12"/>
  <c r="C130" i="12"/>
  <c r="B130" i="12" s="1"/>
  <c r="V129" i="12"/>
  <c r="F129" i="12"/>
  <c r="E129" i="12"/>
  <c r="D129" i="12"/>
  <c r="C129" i="12"/>
  <c r="B129" i="12"/>
  <c r="V128" i="12"/>
  <c r="F128" i="12"/>
  <c r="E128" i="12"/>
  <c r="D128" i="12"/>
  <c r="C128" i="12"/>
  <c r="B128" i="12"/>
  <c r="V127" i="12"/>
  <c r="F127" i="12"/>
  <c r="E127" i="12"/>
  <c r="D127" i="12"/>
  <c r="C127" i="12"/>
  <c r="B127" i="12"/>
  <c r="V126" i="12"/>
  <c r="F126" i="12"/>
  <c r="E126" i="12"/>
  <c r="D126" i="12"/>
  <c r="C126" i="12"/>
  <c r="B126" i="12"/>
  <c r="V125" i="12"/>
  <c r="F125" i="12"/>
  <c r="E125" i="12"/>
  <c r="D125" i="12"/>
  <c r="C125" i="12"/>
  <c r="B125" i="12"/>
  <c r="V124" i="12"/>
  <c r="F124" i="12"/>
  <c r="E124" i="12"/>
  <c r="D124" i="12"/>
  <c r="C124" i="12"/>
  <c r="B124" i="12"/>
  <c r="V123" i="12"/>
  <c r="F123" i="12"/>
  <c r="E123" i="12"/>
  <c r="D123" i="12"/>
  <c r="B123" i="12" s="1"/>
  <c r="C123" i="12"/>
  <c r="V122" i="12"/>
  <c r="F122" i="12"/>
  <c r="E122" i="12"/>
  <c r="D122" i="12"/>
  <c r="C122" i="12"/>
  <c r="B122" i="12"/>
  <c r="V121" i="12"/>
  <c r="F121" i="12"/>
  <c r="E121" i="12"/>
  <c r="D121" i="12"/>
  <c r="C121" i="12"/>
  <c r="B121" i="12"/>
  <c r="V120" i="12"/>
  <c r="V119" i="12"/>
  <c r="V118" i="12"/>
  <c r="V117" i="12"/>
  <c r="V116" i="12"/>
  <c r="V115" i="12"/>
  <c r="V114" i="12"/>
  <c r="V113" i="12"/>
  <c r="V112" i="12"/>
  <c r="V111" i="12"/>
  <c r="V110" i="12"/>
  <c r="V109" i="12"/>
  <c r="V108" i="12"/>
  <c r="V107" i="12"/>
  <c r="V105" i="12"/>
  <c r="F105" i="12"/>
  <c r="E105" i="12"/>
  <c r="D105" i="12"/>
  <c r="C105" i="12"/>
  <c r="B105" i="12"/>
  <c r="V104" i="12"/>
  <c r="F104" i="12"/>
  <c r="E104" i="12"/>
  <c r="D104" i="12"/>
  <c r="C104" i="12"/>
  <c r="B104" i="12"/>
  <c r="V103" i="12"/>
  <c r="F103" i="12"/>
  <c r="E103" i="12"/>
  <c r="D103" i="12"/>
  <c r="C103" i="12"/>
  <c r="B103" i="12"/>
  <c r="V102" i="12"/>
  <c r="F102" i="12"/>
  <c r="E102" i="12"/>
  <c r="D102" i="12"/>
  <c r="C102" i="12"/>
  <c r="B102" i="12"/>
  <c r="V101" i="12"/>
  <c r="F101" i="12"/>
  <c r="E101" i="12"/>
  <c r="D101" i="12"/>
  <c r="C101" i="12"/>
  <c r="B101" i="12"/>
  <c r="V100" i="12"/>
  <c r="F100" i="12"/>
  <c r="E100" i="12"/>
  <c r="D100" i="12"/>
  <c r="C100" i="12"/>
  <c r="B100" i="12"/>
  <c r="V99" i="12"/>
  <c r="F99" i="12"/>
  <c r="E99" i="12"/>
  <c r="D99" i="12"/>
  <c r="C99" i="12"/>
  <c r="B99" i="12"/>
  <c r="V98" i="12"/>
  <c r="F98" i="12"/>
  <c r="E98" i="12"/>
  <c r="D98" i="12"/>
  <c r="C98" i="12"/>
  <c r="B98" i="12" s="1"/>
  <c r="V97" i="12"/>
  <c r="F97" i="12"/>
  <c r="E97" i="12"/>
  <c r="D97" i="12"/>
  <c r="C97" i="12"/>
  <c r="B97" i="12"/>
  <c r="V96" i="12"/>
  <c r="F96" i="12"/>
  <c r="E96" i="12"/>
  <c r="D96" i="12"/>
  <c r="C96" i="12"/>
  <c r="B96" i="12"/>
  <c r="V95" i="12"/>
  <c r="F95" i="12"/>
  <c r="E95" i="12"/>
  <c r="D95" i="12"/>
  <c r="C95" i="12"/>
  <c r="B95" i="12"/>
  <c r="V94" i="12"/>
  <c r="F94" i="12"/>
  <c r="E94" i="12"/>
  <c r="D94" i="12"/>
  <c r="C94" i="12"/>
  <c r="B94" i="12"/>
  <c r="V93" i="12"/>
  <c r="F93" i="12"/>
  <c r="E93" i="12"/>
  <c r="D93" i="12"/>
  <c r="C93" i="12"/>
  <c r="B93" i="12"/>
  <c r="V92" i="12"/>
  <c r="F92" i="12"/>
  <c r="E92" i="12"/>
  <c r="D92" i="12"/>
  <c r="C92" i="12"/>
  <c r="B92" i="12"/>
  <c r="V91" i="12"/>
  <c r="F91" i="12"/>
  <c r="E91" i="12"/>
  <c r="D91" i="12"/>
  <c r="C91" i="12"/>
  <c r="B91" i="12"/>
  <c r="V90" i="12"/>
  <c r="F90" i="12"/>
  <c r="E90" i="12"/>
  <c r="D90" i="12"/>
  <c r="C90" i="12"/>
  <c r="B90" i="12" s="1"/>
  <c r="V89" i="12"/>
  <c r="F89" i="12"/>
  <c r="E89" i="12"/>
  <c r="D89" i="12"/>
  <c r="C89" i="12"/>
  <c r="B89" i="12"/>
  <c r="V88" i="12"/>
  <c r="F88" i="12"/>
  <c r="E88" i="12"/>
  <c r="D88" i="12"/>
  <c r="C88" i="12"/>
  <c r="B88" i="12"/>
  <c r="V87" i="12"/>
  <c r="F87" i="12"/>
  <c r="E87" i="12"/>
  <c r="D87" i="12"/>
  <c r="C87" i="12"/>
  <c r="B87" i="12"/>
  <c r="V86" i="12"/>
  <c r="F86" i="12"/>
  <c r="E86" i="12"/>
  <c r="D86" i="12"/>
  <c r="C86" i="12"/>
  <c r="B86" i="12"/>
  <c r="V85" i="12"/>
  <c r="F85" i="12"/>
  <c r="E85" i="12"/>
  <c r="D85" i="12"/>
  <c r="B85" i="12" s="1"/>
  <c r="C85" i="12"/>
  <c r="V84" i="12"/>
  <c r="F84" i="12"/>
  <c r="E84" i="12"/>
  <c r="D84" i="12"/>
  <c r="C84" i="12"/>
  <c r="B84" i="12" s="1"/>
  <c r="V83" i="12"/>
  <c r="F83" i="12"/>
  <c r="E83" i="12"/>
  <c r="D83" i="12"/>
  <c r="C83" i="12"/>
  <c r="B83" i="12"/>
  <c r="V82" i="12"/>
  <c r="F82" i="12"/>
  <c r="E82" i="12"/>
  <c r="D82" i="12"/>
  <c r="C82" i="12"/>
  <c r="B82" i="12"/>
  <c r="V81" i="12"/>
  <c r="F81" i="12"/>
  <c r="E81" i="12"/>
  <c r="D81" i="12"/>
  <c r="C81" i="12"/>
  <c r="B81" i="12"/>
  <c r="V80" i="12"/>
  <c r="F80" i="12"/>
  <c r="E80" i="12"/>
  <c r="D80" i="12"/>
  <c r="C80" i="12"/>
  <c r="B80" i="12" s="1"/>
  <c r="V79" i="12"/>
  <c r="F79" i="12"/>
  <c r="E79" i="12"/>
  <c r="D79" i="12"/>
  <c r="C79" i="12"/>
  <c r="B79" i="12"/>
  <c r="V78" i="12"/>
  <c r="F78" i="12"/>
  <c r="E78" i="12"/>
  <c r="D78" i="12"/>
  <c r="C78" i="12"/>
  <c r="B78" i="12" s="1"/>
  <c r="V77" i="12"/>
  <c r="F77" i="12"/>
  <c r="E77" i="12"/>
  <c r="D77" i="12"/>
  <c r="C77" i="12"/>
  <c r="B77" i="12"/>
  <c r="V76" i="12"/>
  <c r="F76" i="12"/>
  <c r="E76" i="12"/>
  <c r="D76" i="12"/>
  <c r="C76" i="12"/>
  <c r="B76" i="12"/>
  <c r="V75" i="12"/>
  <c r="F75" i="12"/>
  <c r="E75" i="12"/>
  <c r="D75" i="12"/>
  <c r="C75" i="12"/>
  <c r="B75" i="12"/>
  <c r="V74" i="12"/>
  <c r="F74" i="12"/>
  <c r="E74" i="12"/>
  <c r="D74" i="12"/>
  <c r="C74" i="12"/>
  <c r="B74" i="12"/>
  <c r="V73" i="12"/>
  <c r="F73" i="12"/>
  <c r="E73" i="12"/>
  <c r="D73" i="12"/>
  <c r="C73" i="12"/>
  <c r="B73" i="12"/>
  <c r="V72" i="12"/>
  <c r="F72" i="12"/>
  <c r="E72" i="12"/>
  <c r="D72" i="12"/>
  <c r="C72" i="12"/>
  <c r="B72" i="12"/>
  <c r="V71" i="12"/>
  <c r="F71" i="12"/>
  <c r="E71" i="12"/>
  <c r="D71" i="12"/>
  <c r="C71" i="12"/>
  <c r="B71" i="12"/>
  <c r="V70" i="12"/>
  <c r="F70" i="12"/>
  <c r="E70" i="12"/>
  <c r="D70" i="12"/>
  <c r="C70" i="12"/>
  <c r="B70" i="12" s="1"/>
  <c r="V69" i="12"/>
  <c r="F69" i="12"/>
  <c r="E69" i="12"/>
  <c r="D69" i="12"/>
  <c r="C69" i="12"/>
  <c r="B69" i="12"/>
  <c r="V68" i="12"/>
  <c r="F68" i="12"/>
  <c r="E68" i="12"/>
  <c r="D68" i="12"/>
  <c r="C68" i="12"/>
  <c r="B68" i="12" s="1"/>
  <c r="V67" i="12"/>
  <c r="F67" i="12"/>
  <c r="E67" i="12"/>
  <c r="D67" i="12"/>
  <c r="C67" i="12"/>
  <c r="B67" i="12"/>
  <c r="V66" i="12"/>
  <c r="F66" i="12"/>
  <c r="E66" i="12"/>
  <c r="D66" i="12"/>
  <c r="C66" i="12"/>
  <c r="B66" i="12"/>
  <c r="V65" i="12"/>
  <c r="F65" i="12"/>
  <c r="E65" i="12"/>
  <c r="D65" i="12"/>
  <c r="C65" i="12"/>
  <c r="B65" i="12"/>
  <c r="V64" i="12"/>
  <c r="F64" i="12"/>
  <c r="E64" i="12"/>
  <c r="D64" i="12"/>
  <c r="C64" i="12"/>
  <c r="B64" i="12"/>
  <c r="V63" i="12"/>
  <c r="F63" i="12"/>
  <c r="E63" i="12"/>
  <c r="D63" i="12"/>
  <c r="C63" i="12"/>
  <c r="B63" i="12"/>
  <c r="V62" i="12"/>
  <c r="F62" i="12"/>
  <c r="E62" i="12"/>
  <c r="D62" i="12"/>
  <c r="C62" i="12"/>
  <c r="B62" i="12"/>
  <c r="V61" i="12"/>
  <c r="F61" i="12"/>
  <c r="E61" i="12"/>
  <c r="D61" i="12"/>
  <c r="C61" i="12"/>
  <c r="B61" i="12"/>
  <c r="V60" i="12"/>
  <c r="F60" i="12"/>
  <c r="E60" i="12"/>
  <c r="D60" i="12"/>
  <c r="C60" i="12"/>
  <c r="B60" i="12"/>
  <c r="V59" i="12"/>
  <c r="F59" i="12"/>
  <c r="E59" i="12"/>
  <c r="D59" i="12"/>
  <c r="C59" i="12"/>
  <c r="B59" i="12"/>
  <c r="V58" i="12"/>
  <c r="F58" i="12"/>
  <c r="E58" i="12"/>
  <c r="D58" i="12"/>
  <c r="C58" i="12"/>
  <c r="B58" i="12"/>
  <c r="V57" i="12"/>
  <c r="F57" i="12"/>
  <c r="E57" i="12"/>
  <c r="D57" i="12"/>
  <c r="C57" i="12"/>
  <c r="B57" i="12"/>
  <c r="V56" i="12"/>
  <c r="F56" i="12"/>
  <c r="E56" i="12"/>
  <c r="D56" i="12"/>
  <c r="C56" i="12"/>
  <c r="B56" i="12"/>
  <c r="V55" i="12"/>
  <c r="F55" i="12"/>
  <c r="E55" i="12"/>
  <c r="D55" i="12"/>
  <c r="C55" i="12"/>
  <c r="B55" i="12"/>
  <c r="V54" i="12"/>
  <c r="F54" i="12"/>
  <c r="E54" i="12"/>
  <c r="D54" i="12"/>
  <c r="C54" i="12"/>
  <c r="B54" i="12"/>
  <c r="V53" i="12"/>
  <c r="F53" i="12"/>
  <c r="E53" i="12"/>
  <c r="D53" i="12"/>
  <c r="C53" i="12"/>
  <c r="B53" i="12"/>
  <c r="V52" i="12"/>
  <c r="F52" i="12"/>
  <c r="E52" i="12"/>
  <c r="D52" i="12"/>
  <c r="C52" i="12"/>
  <c r="B52" i="12"/>
  <c r="V51" i="12"/>
  <c r="F51" i="12"/>
  <c r="E51" i="12"/>
  <c r="D51" i="12"/>
  <c r="C51" i="12"/>
  <c r="B51" i="12"/>
  <c r="V50" i="12"/>
  <c r="F50" i="12"/>
  <c r="E50" i="12"/>
  <c r="D50" i="12"/>
  <c r="C50" i="12"/>
  <c r="B50" i="12"/>
  <c r="V49" i="12"/>
  <c r="F49" i="12"/>
  <c r="E49" i="12"/>
  <c r="D49" i="12"/>
  <c r="C49" i="12"/>
  <c r="B49" i="12"/>
  <c r="V48" i="12"/>
  <c r="F48" i="12"/>
  <c r="E48" i="12"/>
  <c r="D48" i="12"/>
  <c r="C48" i="12"/>
  <c r="B48" i="12"/>
  <c r="V47" i="12"/>
  <c r="F47" i="12"/>
  <c r="E47" i="12"/>
  <c r="D47" i="12"/>
  <c r="C47" i="12"/>
  <c r="B47" i="12"/>
  <c r="V46" i="12"/>
  <c r="F46" i="12"/>
  <c r="E46" i="12"/>
  <c r="D46" i="12"/>
  <c r="C46" i="12"/>
  <c r="B46" i="12"/>
  <c r="V45" i="12"/>
  <c r="F45" i="12"/>
  <c r="E45" i="12"/>
  <c r="D45" i="12"/>
  <c r="C45" i="12"/>
  <c r="B45" i="12"/>
  <c r="V44" i="12"/>
  <c r="F44" i="12"/>
  <c r="E44" i="12"/>
  <c r="D44" i="12"/>
  <c r="C44" i="12"/>
  <c r="B44" i="12"/>
  <c r="V43" i="12"/>
  <c r="F43" i="12"/>
  <c r="E43" i="12"/>
  <c r="D43" i="12"/>
  <c r="C43" i="12"/>
  <c r="B43" i="12"/>
  <c r="V42" i="12"/>
  <c r="F42" i="12"/>
  <c r="E42" i="12"/>
  <c r="D42" i="12"/>
  <c r="C42" i="12"/>
  <c r="B42" i="12" s="1"/>
  <c r="V41" i="12"/>
  <c r="F41" i="12"/>
  <c r="E41" i="12"/>
  <c r="D41" i="12"/>
  <c r="C41" i="12"/>
  <c r="B41" i="12"/>
  <c r="V40" i="12"/>
  <c r="F40" i="12"/>
  <c r="E40" i="12"/>
  <c r="D40" i="12"/>
  <c r="C40" i="12"/>
  <c r="B40" i="12"/>
  <c r="V39" i="12"/>
  <c r="F39" i="12"/>
  <c r="E39" i="12"/>
  <c r="D39" i="12"/>
  <c r="C39" i="12"/>
  <c r="B39" i="12"/>
  <c r="V35" i="12"/>
  <c r="F35" i="12"/>
  <c r="E35" i="12"/>
  <c r="D35" i="12"/>
  <c r="C35" i="12"/>
  <c r="B35" i="12"/>
  <c r="V34" i="12"/>
  <c r="F34" i="12"/>
  <c r="E34" i="12"/>
  <c r="D34" i="12"/>
  <c r="C34" i="12"/>
  <c r="B34" i="12"/>
  <c r="V33" i="12"/>
  <c r="F33" i="12"/>
  <c r="E33" i="12"/>
  <c r="D33" i="12"/>
  <c r="C33" i="12"/>
  <c r="B33" i="12"/>
  <c r="V32" i="12"/>
  <c r="F32" i="12"/>
  <c r="E32" i="12"/>
  <c r="D32" i="12"/>
  <c r="C32" i="12"/>
  <c r="B32" i="12"/>
  <c r="V31" i="12"/>
  <c r="F31" i="12"/>
  <c r="E31" i="12"/>
  <c r="D31" i="12"/>
  <c r="C31" i="12"/>
  <c r="B31" i="12"/>
  <c r="V30" i="12"/>
  <c r="F30" i="12"/>
  <c r="E30" i="12"/>
  <c r="D30" i="12"/>
  <c r="C30" i="12"/>
  <c r="B30" i="12"/>
  <c r="V29" i="12"/>
  <c r="F29" i="12"/>
  <c r="E29" i="12"/>
  <c r="D29" i="12"/>
  <c r="C29" i="12"/>
  <c r="B29" i="12"/>
  <c r="V28" i="12"/>
  <c r="F28" i="12"/>
  <c r="E28" i="12"/>
  <c r="D28" i="12"/>
  <c r="C28" i="12"/>
  <c r="B28" i="12"/>
  <c r="V27" i="12"/>
  <c r="F27" i="12"/>
  <c r="E27" i="12"/>
  <c r="D27" i="12"/>
  <c r="C27" i="12"/>
  <c r="B27" i="12"/>
  <c r="V26" i="12"/>
  <c r="F26" i="12"/>
  <c r="E26" i="12"/>
  <c r="D26" i="12"/>
  <c r="C26" i="12"/>
  <c r="B26" i="12"/>
  <c r="V25" i="12"/>
  <c r="F25" i="12"/>
  <c r="E25" i="12"/>
  <c r="D25" i="12"/>
  <c r="C25" i="12"/>
  <c r="B25" i="12"/>
  <c r="V24" i="12"/>
  <c r="F24" i="12"/>
  <c r="E24" i="12"/>
  <c r="D24" i="12"/>
  <c r="C24" i="12"/>
  <c r="B24" i="12"/>
  <c r="V23" i="12"/>
  <c r="F23" i="12"/>
  <c r="E23" i="12"/>
  <c r="D23" i="12"/>
  <c r="C23" i="12"/>
  <c r="B23" i="12"/>
  <c r="V22" i="12"/>
  <c r="F22" i="12"/>
  <c r="E22" i="12"/>
  <c r="D22" i="12"/>
  <c r="C22" i="12"/>
  <c r="B22" i="12"/>
  <c r="V21" i="12"/>
  <c r="F21" i="12"/>
  <c r="E21" i="12"/>
  <c r="D21" i="12"/>
  <c r="C21" i="12"/>
  <c r="B21" i="12"/>
  <c r="V20" i="12"/>
  <c r="F20" i="12"/>
  <c r="E20" i="12"/>
  <c r="D20" i="12"/>
  <c r="C20" i="12"/>
  <c r="B20" i="12"/>
  <c r="V19" i="12"/>
  <c r="F19" i="12"/>
  <c r="E19" i="12"/>
  <c r="D19" i="12"/>
  <c r="C19" i="12"/>
  <c r="B19" i="12"/>
  <c r="V18" i="12"/>
  <c r="F18" i="12"/>
  <c r="E18" i="12"/>
  <c r="D18" i="12"/>
  <c r="C18" i="12"/>
  <c r="B18" i="12"/>
  <c r="V17" i="12"/>
  <c r="F17" i="12"/>
  <c r="E17" i="12"/>
  <c r="D17" i="12"/>
  <c r="C17" i="12"/>
  <c r="B17" i="12"/>
  <c r="V16" i="12"/>
  <c r="F16" i="12"/>
  <c r="E16" i="12"/>
  <c r="D16" i="12"/>
  <c r="C16" i="12"/>
  <c r="B16" i="12"/>
  <c r="V15" i="12"/>
  <c r="F15" i="12"/>
  <c r="E15" i="12"/>
  <c r="D15" i="12"/>
  <c r="C15" i="12"/>
  <c r="B15" i="12" s="1"/>
  <c r="V12" i="12"/>
  <c r="F12" i="12"/>
  <c r="E12" i="12"/>
  <c r="D12" i="12"/>
  <c r="C12" i="12"/>
  <c r="B12" i="12"/>
  <c r="V11" i="12"/>
  <c r="F11" i="12"/>
  <c r="E11" i="12"/>
  <c r="D11" i="12"/>
  <c r="C11" i="12"/>
  <c r="B11" i="12"/>
  <c r="V10" i="12"/>
  <c r="F10" i="12"/>
  <c r="E10" i="12"/>
  <c r="D10" i="12"/>
  <c r="C10" i="12"/>
  <c r="B10" i="12"/>
  <c r="V9" i="12"/>
  <c r="F9" i="12"/>
  <c r="E9" i="12"/>
  <c r="D9" i="12"/>
  <c r="C9" i="12"/>
  <c r="B9" i="12" s="1"/>
  <c r="H4" i="12"/>
  <c r="Z3" i="12"/>
  <c r="H3" i="12"/>
  <c r="H2" i="12"/>
  <c r="G93" i="1"/>
  <c r="E93" i="1"/>
  <c r="D93" i="1"/>
  <c r="C93" i="1"/>
  <c r="B93" i="1"/>
  <c r="I92" i="1"/>
  <c r="G92" i="1"/>
  <c r="E92" i="1"/>
  <c r="D92" i="1"/>
  <c r="C92" i="1"/>
  <c r="B92" i="1"/>
  <c r="I91" i="1"/>
  <c r="G91" i="1"/>
  <c r="E91" i="1"/>
  <c r="D91" i="1"/>
  <c r="C91" i="1"/>
  <c r="B91" i="1"/>
  <c r="I90" i="1"/>
  <c r="G90" i="1"/>
  <c r="E90" i="1"/>
  <c r="D90" i="1"/>
  <c r="C90" i="1"/>
  <c r="B90" i="1"/>
  <c r="I89" i="1"/>
  <c r="G89" i="1"/>
  <c r="E89" i="1"/>
  <c r="D89" i="1"/>
  <c r="C89" i="1"/>
  <c r="B89" i="1"/>
  <c r="I88" i="1"/>
  <c r="G88" i="1"/>
  <c r="E88" i="1"/>
  <c r="D88" i="1"/>
  <c r="C88" i="1"/>
  <c r="B88" i="1"/>
  <c r="I87" i="1"/>
  <c r="G87" i="1"/>
  <c r="E87" i="1"/>
  <c r="D87" i="1"/>
  <c r="C87" i="1"/>
  <c r="B87" i="1"/>
  <c r="E86" i="1"/>
  <c r="D86" i="1"/>
  <c r="C86" i="1"/>
  <c r="B86" i="1"/>
  <c r="I85" i="1"/>
  <c r="G85" i="1"/>
  <c r="E85" i="1"/>
  <c r="D85" i="1"/>
  <c r="C85" i="1"/>
  <c r="B85" i="1"/>
  <c r="I84" i="1"/>
  <c r="G84" i="1"/>
  <c r="E84" i="1"/>
  <c r="D84" i="1"/>
  <c r="C84" i="1"/>
  <c r="B84" i="1"/>
  <c r="I83" i="1"/>
  <c r="G83" i="1"/>
  <c r="E83" i="1"/>
  <c r="D83" i="1"/>
  <c r="C83" i="1"/>
  <c r="B83" i="1"/>
  <c r="I82" i="1"/>
  <c r="G82" i="1"/>
  <c r="E82" i="1"/>
  <c r="D82" i="1"/>
  <c r="C82" i="1"/>
  <c r="B82" i="1"/>
  <c r="E81" i="1"/>
  <c r="D81" i="1"/>
  <c r="C81" i="1"/>
  <c r="B81" i="1"/>
  <c r="E80" i="1"/>
  <c r="D80" i="1"/>
  <c r="C80" i="1"/>
  <c r="B80" i="1"/>
  <c r="I79" i="1"/>
  <c r="G79" i="1"/>
  <c r="E79" i="1"/>
  <c r="D79" i="1"/>
  <c r="C79" i="1"/>
  <c r="B79" i="1"/>
  <c r="I78" i="1"/>
  <c r="G78" i="1"/>
  <c r="E78" i="1"/>
  <c r="D78" i="1"/>
  <c r="C78" i="1"/>
  <c r="B78" i="1"/>
  <c r="I77" i="1"/>
  <c r="G77" i="1"/>
  <c r="E77" i="1"/>
  <c r="D77" i="1"/>
  <c r="C77" i="1"/>
  <c r="B77" i="1"/>
  <c r="I76" i="1"/>
  <c r="G76" i="1"/>
  <c r="E76" i="1"/>
  <c r="D76" i="1"/>
  <c r="C76" i="1"/>
  <c r="B76" i="1"/>
  <c r="I75" i="1"/>
  <c r="G75" i="1"/>
  <c r="E75" i="1"/>
  <c r="D75" i="1"/>
  <c r="C75" i="1"/>
  <c r="B75" i="1"/>
  <c r="E74" i="1"/>
  <c r="D74" i="1"/>
  <c r="C74" i="1"/>
  <c r="B74" i="1"/>
  <c r="I73" i="1"/>
  <c r="G73" i="1"/>
  <c r="E73" i="1"/>
  <c r="D73" i="1"/>
  <c r="C73" i="1"/>
  <c r="B73" i="1"/>
  <c r="I72" i="1"/>
  <c r="G72" i="1"/>
  <c r="E72" i="1"/>
  <c r="D72" i="1"/>
  <c r="C72" i="1"/>
  <c r="B72" i="1"/>
  <c r="I71" i="1"/>
  <c r="G71" i="1"/>
  <c r="E71" i="1"/>
  <c r="D71" i="1"/>
  <c r="C71" i="1"/>
  <c r="B71" i="1"/>
  <c r="I70" i="1"/>
  <c r="G70" i="1"/>
  <c r="E70" i="1"/>
  <c r="D70" i="1"/>
  <c r="C70" i="1"/>
  <c r="B70" i="1"/>
  <c r="E69" i="1"/>
  <c r="D69" i="1"/>
  <c r="C69" i="1"/>
  <c r="B69" i="1"/>
  <c r="I68" i="1"/>
  <c r="G68" i="1"/>
  <c r="E68" i="1"/>
  <c r="D68" i="1"/>
  <c r="C68" i="1"/>
  <c r="B68" i="1"/>
  <c r="I67" i="1"/>
  <c r="G67" i="1"/>
  <c r="E67" i="1"/>
  <c r="D67" i="1"/>
  <c r="C67" i="1"/>
  <c r="B67" i="1"/>
  <c r="I66" i="1"/>
  <c r="G66" i="1"/>
  <c r="E66" i="1"/>
  <c r="D66" i="1"/>
  <c r="C66" i="1"/>
  <c r="B66" i="1"/>
  <c r="I65" i="1"/>
  <c r="G65" i="1"/>
  <c r="E65" i="1"/>
  <c r="D65" i="1"/>
  <c r="C65" i="1"/>
  <c r="B65" i="1"/>
  <c r="I64" i="1"/>
  <c r="G64" i="1"/>
  <c r="E64" i="1"/>
  <c r="D64" i="1"/>
  <c r="C64" i="1"/>
  <c r="B64" i="1"/>
  <c r="I63" i="1"/>
  <c r="G63" i="1"/>
  <c r="E63" i="1"/>
  <c r="D63" i="1"/>
  <c r="C63" i="1"/>
  <c r="B63" i="1"/>
  <c r="I62" i="1"/>
  <c r="G62" i="1"/>
  <c r="E62" i="1"/>
  <c r="D62" i="1"/>
  <c r="C62" i="1"/>
  <c r="B62" i="1"/>
  <c r="I61" i="1"/>
  <c r="G61" i="1"/>
  <c r="E61" i="1"/>
  <c r="D61" i="1"/>
  <c r="C61" i="1"/>
  <c r="B61" i="1"/>
  <c r="I60" i="1"/>
  <c r="G60" i="1"/>
  <c r="E60" i="1"/>
  <c r="D60" i="1"/>
  <c r="C60" i="1"/>
  <c r="B60" i="1"/>
  <c r="I59" i="1"/>
  <c r="G59" i="1"/>
  <c r="E59" i="1"/>
  <c r="D59" i="1"/>
  <c r="C59" i="1"/>
  <c r="B59" i="1"/>
  <c r="I58" i="1"/>
  <c r="G58" i="1"/>
  <c r="E58" i="1"/>
  <c r="D58" i="1"/>
  <c r="C58" i="1"/>
  <c r="B58" i="1"/>
  <c r="E57" i="1"/>
  <c r="D57" i="1"/>
  <c r="C57" i="1"/>
  <c r="B57" i="1"/>
  <c r="I56" i="1"/>
  <c r="G56" i="1"/>
  <c r="E56" i="1"/>
  <c r="D56" i="1"/>
  <c r="C56" i="1"/>
  <c r="B56" i="1"/>
  <c r="E55" i="1"/>
  <c r="D55" i="1"/>
  <c r="C55" i="1"/>
  <c r="B55" i="1"/>
  <c r="I54" i="1"/>
  <c r="G54" i="1"/>
  <c r="E54" i="1"/>
  <c r="D54" i="1"/>
  <c r="C54" i="1"/>
  <c r="B54" i="1"/>
  <c r="I53" i="1"/>
  <c r="G53" i="1"/>
  <c r="E53" i="1"/>
  <c r="D53" i="1"/>
  <c r="C53" i="1"/>
  <c r="B53" i="1"/>
  <c r="I52" i="1"/>
  <c r="G52" i="1"/>
  <c r="E52" i="1"/>
  <c r="D52" i="1"/>
  <c r="C52" i="1"/>
  <c r="B52" i="1"/>
  <c r="I51" i="1"/>
  <c r="G51" i="1"/>
  <c r="E51" i="1"/>
  <c r="D51" i="1"/>
  <c r="C51" i="1"/>
  <c r="B51" i="1"/>
  <c r="I50" i="1"/>
  <c r="G50" i="1"/>
  <c r="E50" i="1"/>
  <c r="D50" i="1"/>
  <c r="C50" i="1"/>
  <c r="B50" i="1"/>
  <c r="I49" i="1"/>
  <c r="G49" i="1"/>
  <c r="E49" i="1"/>
  <c r="D49" i="1"/>
  <c r="C49" i="1"/>
  <c r="B49" i="1"/>
  <c r="I48" i="1"/>
  <c r="G48" i="1"/>
  <c r="E48" i="1"/>
  <c r="D48" i="1"/>
  <c r="C48" i="1"/>
  <c r="B48" i="1"/>
  <c r="I47" i="1"/>
  <c r="G47" i="1"/>
  <c r="E47" i="1"/>
  <c r="D47" i="1"/>
  <c r="C47" i="1"/>
  <c r="B47" i="1"/>
  <c r="I46" i="1"/>
  <c r="G46" i="1"/>
  <c r="E46" i="1"/>
  <c r="D46" i="1"/>
  <c r="C46" i="1"/>
  <c r="B46" i="1"/>
  <c r="I45" i="1"/>
  <c r="G45" i="1"/>
  <c r="E45" i="1"/>
  <c r="D45" i="1"/>
  <c r="C45" i="1"/>
  <c r="B45" i="1"/>
  <c r="I44" i="1"/>
  <c r="G44" i="1"/>
  <c r="E44" i="1"/>
  <c r="D44" i="1"/>
  <c r="C44" i="1"/>
  <c r="B44" i="1"/>
  <c r="E43" i="1"/>
  <c r="D43" i="1"/>
  <c r="C43" i="1"/>
  <c r="B43" i="1"/>
  <c r="E42" i="1"/>
  <c r="D42" i="1"/>
  <c r="C42" i="1"/>
  <c r="B42" i="1"/>
  <c r="E41" i="1"/>
  <c r="D41" i="1"/>
  <c r="C41" i="1"/>
  <c r="B41" i="1"/>
  <c r="I40" i="1"/>
  <c r="G40" i="1"/>
  <c r="E40" i="1"/>
  <c r="D40" i="1"/>
  <c r="C40" i="1"/>
  <c r="B40" i="1"/>
  <c r="I39" i="1"/>
  <c r="G39" i="1"/>
  <c r="E39" i="1"/>
  <c r="D39" i="1"/>
  <c r="C39" i="1"/>
  <c r="B39" i="1"/>
  <c r="I38" i="1"/>
  <c r="G38" i="1"/>
  <c r="E38" i="1"/>
  <c r="D38" i="1"/>
  <c r="C38" i="1"/>
  <c r="B38" i="1"/>
  <c r="I37" i="1"/>
  <c r="G37" i="1"/>
  <c r="E37" i="1"/>
  <c r="D37" i="1"/>
  <c r="C37" i="1"/>
  <c r="B37" i="1"/>
  <c r="I36" i="1"/>
  <c r="G36" i="1"/>
  <c r="E36" i="1"/>
  <c r="D36" i="1"/>
  <c r="C36" i="1"/>
  <c r="B36" i="1"/>
  <c r="I35" i="1"/>
  <c r="G35" i="1"/>
  <c r="E35" i="1"/>
  <c r="D35" i="1"/>
  <c r="C35" i="1"/>
  <c r="B35" i="1"/>
  <c r="I34" i="1"/>
  <c r="G34" i="1"/>
  <c r="E34" i="1"/>
  <c r="D34" i="1"/>
  <c r="C34" i="1"/>
  <c r="B34" i="1"/>
  <c r="E33" i="1"/>
  <c r="D33" i="1"/>
  <c r="C33" i="1"/>
  <c r="B33" i="1"/>
  <c r="I32" i="1"/>
  <c r="G32" i="1"/>
  <c r="E32" i="1"/>
  <c r="D32" i="1"/>
  <c r="C32" i="1"/>
  <c r="B32" i="1"/>
  <c r="I31" i="1"/>
  <c r="G31" i="1"/>
  <c r="E31" i="1"/>
  <c r="D31" i="1"/>
  <c r="C31" i="1"/>
  <c r="B31" i="1"/>
  <c r="I30" i="1"/>
  <c r="G30" i="1"/>
  <c r="E30" i="1"/>
  <c r="D30" i="1"/>
  <c r="C30" i="1"/>
  <c r="B30" i="1"/>
  <c r="E29" i="1"/>
  <c r="D29" i="1"/>
  <c r="C29" i="1"/>
  <c r="B29" i="1"/>
  <c r="I28" i="1"/>
  <c r="G28" i="1"/>
  <c r="E28" i="1"/>
  <c r="D28" i="1"/>
  <c r="C28" i="1"/>
  <c r="B28" i="1"/>
  <c r="I27" i="1"/>
  <c r="G27" i="1"/>
  <c r="E27" i="1"/>
  <c r="D27" i="1"/>
  <c r="C27" i="1"/>
  <c r="B27" i="1"/>
  <c r="I26" i="1"/>
  <c r="G26" i="1"/>
  <c r="E26" i="1"/>
  <c r="D26" i="1"/>
  <c r="C26" i="1"/>
  <c r="B26" i="1"/>
  <c r="E25" i="1"/>
  <c r="D25" i="1"/>
  <c r="C25" i="1"/>
  <c r="B25" i="1"/>
  <c r="E24" i="1"/>
  <c r="D24" i="1"/>
  <c r="C24" i="1"/>
  <c r="B24" i="1"/>
  <c r="I23" i="1"/>
  <c r="G23" i="1"/>
  <c r="E23" i="1"/>
  <c r="D23" i="1"/>
  <c r="C23" i="1"/>
  <c r="B23" i="1"/>
  <c r="E22" i="1"/>
  <c r="D22" i="1"/>
  <c r="C22" i="1"/>
  <c r="B22" i="1"/>
  <c r="I21" i="1"/>
  <c r="G21" i="1"/>
  <c r="E21" i="1"/>
  <c r="D21" i="1"/>
  <c r="C21" i="1"/>
  <c r="B21" i="1"/>
  <c r="I20" i="1"/>
  <c r="G20" i="1"/>
  <c r="E20" i="1"/>
  <c r="D20" i="1"/>
  <c r="C20" i="1"/>
  <c r="B20" i="1"/>
  <c r="I19" i="1"/>
  <c r="G19" i="1"/>
  <c r="E19" i="1"/>
  <c r="D19" i="1"/>
  <c r="C19" i="1"/>
  <c r="B19" i="1"/>
  <c r="I18" i="1"/>
  <c r="G18" i="1"/>
  <c r="E18" i="1"/>
  <c r="D18" i="1"/>
  <c r="C18" i="1"/>
  <c r="B18" i="1"/>
  <c r="I17" i="1"/>
  <c r="G17" i="1"/>
  <c r="E17" i="1"/>
  <c r="D17" i="1"/>
  <c r="C17" i="1"/>
  <c r="B17" i="1"/>
  <c r="E16" i="1"/>
  <c r="D16" i="1"/>
  <c r="C16" i="1"/>
  <c r="B16" i="1"/>
  <c r="I15" i="1"/>
  <c r="G15" i="1"/>
  <c r="E15" i="1"/>
  <c r="D15" i="1"/>
  <c r="C15" i="1"/>
  <c r="B15" i="1"/>
  <c r="I14" i="1"/>
  <c r="G14" i="1"/>
  <c r="E14" i="1"/>
  <c r="D14" i="1"/>
  <c r="C14" i="1"/>
  <c r="B14" i="1"/>
  <c r="E13" i="1"/>
  <c r="D13" i="1"/>
  <c r="C13" i="1"/>
  <c r="B13" i="1"/>
  <c r="I12" i="1"/>
  <c r="G12" i="1"/>
  <c r="E12" i="1"/>
  <c r="D12" i="1"/>
  <c r="C12" i="1"/>
  <c r="B12" i="1"/>
  <c r="E11" i="1"/>
  <c r="D11" i="1"/>
  <c r="C11" i="1"/>
  <c r="B11" i="1"/>
  <c r="I10" i="1"/>
  <c r="G10" i="1"/>
  <c r="E10" i="1"/>
  <c r="D10" i="1"/>
  <c r="C10" i="1"/>
  <c r="B10" i="1"/>
  <c r="I9" i="1"/>
  <c r="G9" i="1"/>
  <c r="E9" i="1"/>
  <c r="D9" i="1"/>
  <c r="C9" i="1"/>
  <c r="B9" i="1"/>
  <c r="Q3" i="1"/>
  <c r="D37" i="40"/>
  <c r="C37" i="40"/>
  <c r="B37" i="40"/>
  <c r="G36" i="40"/>
  <c r="F36" i="40"/>
  <c r="E36" i="40"/>
  <c r="G35" i="40"/>
  <c r="F35" i="40"/>
  <c r="E35" i="40"/>
  <c r="G34" i="40"/>
  <c r="F34" i="40"/>
  <c r="E34" i="40"/>
  <c r="G33" i="40"/>
  <c r="F33" i="40"/>
  <c r="E33" i="40"/>
  <c r="G32" i="40"/>
  <c r="F32" i="40"/>
  <c r="E32" i="40"/>
  <c r="G31" i="40"/>
  <c r="F31" i="40"/>
  <c r="E31" i="40"/>
  <c r="G30" i="40"/>
  <c r="F30" i="40"/>
  <c r="E30" i="40"/>
  <c r="G29" i="40"/>
  <c r="F29" i="40"/>
  <c r="E29" i="40"/>
  <c r="G28" i="40"/>
  <c r="F28" i="40"/>
  <c r="E28" i="40"/>
  <c r="G27" i="40"/>
  <c r="F27" i="40"/>
  <c r="E27" i="40"/>
  <c r="G26" i="40"/>
  <c r="F26" i="40"/>
  <c r="E26" i="40"/>
  <c r="G25" i="40"/>
  <c r="F25" i="40"/>
  <c r="E25" i="40"/>
  <c r="G24" i="40"/>
  <c r="F24" i="40"/>
  <c r="E24" i="40"/>
  <c r="G23" i="40"/>
  <c r="F23" i="40"/>
  <c r="E23" i="40"/>
  <c r="G22" i="40"/>
  <c r="F22" i="40"/>
  <c r="E22" i="40"/>
  <c r="G21" i="40"/>
  <c r="F21" i="40"/>
  <c r="E21" i="40"/>
  <c r="G20" i="40"/>
  <c r="F20" i="40"/>
  <c r="E20" i="40"/>
  <c r="G19" i="40"/>
  <c r="G37" i="40" s="1"/>
  <c r="F19" i="40"/>
  <c r="F37" i="40" s="1"/>
  <c r="E19" i="40"/>
  <c r="E37" i="40" s="1"/>
  <c r="B17" i="40" a="1"/>
  <c r="B17" i="40"/>
  <c r="B9" i="40"/>
  <c r="B8" i="40"/>
  <c r="D17" i="40" l="1"/>
  <c r="C17" i="40"/>
  <c r="L5" i="1"/>
  <c r="Q4" i="1"/>
  <c r="I12" i="10"/>
  <c r="I11" i="10"/>
  <c r="I10" i="10"/>
  <c r="I9" i="10"/>
  <c r="V304" i="12"/>
  <c r="I14" i="10"/>
  <c r="I13" i="10"/>
  <c r="I16" i="10"/>
  <c r="I15" i="10"/>
  <c r="I20" i="10"/>
  <c r="I19" i="10"/>
  <c r="I18" i="10"/>
  <c r="I17" i="10"/>
  <c r="I1009" i="10"/>
  <c r="I1008" i="10"/>
  <c r="I1011" i="10"/>
  <c r="I1010" i="10"/>
  <c r="I1014" i="10"/>
  <c r="I1013" i="10"/>
  <c r="I1012" i="10"/>
  <c r="F31" i="30"/>
  <c r="K22" i="31"/>
  <c r="K23" i="31"/>
  <c r="K24" i="31"/>
  <c r="K25" i="31"/>
  <c r="K27" i="31"/>
  <c r="K28" i="31"/>
  <c r="K29" i="31"/>
  <c r="K30" i="31"/>
  <c r="K31" i="31"/>
  <c r="K32" i="31"/>
  <c r="K34" i="31"/>
  <c r="K33" i="31" s="1"/>
  <c r="K36" i="31"/>
  <c r="K35" i="31" s="1"/>
  <c r="K38" i="31"/>
  <c r="K39" i="31"/>
  <c r="K40" i="31"/>
  <c r="K41" i="31"/>
  <c r="K44" i="31"/>
  <c r="K43" i="31" s="1"/>
  <c r="K46" i="31"/>
  <c r="K47" i="31"/>
  <c r="K48" i="31"/>
  <c r="K49" i="31"/>
  <c r="K50" i="31"/>
  <c r="K51" i="31"/>
  <c r="K52" i="31"/>
  <c r="K53" i="31"/>
  <c r="K56" i="31"/>
  <c r="K57" i="31"/>
  <c r="K60" i="31"/>
  <c r="K59" i="31" s="1"/>
  <c r="K62" i="31"/>
  <c r="K61" i="31" s="1"/>
  <c r="K64" i="31"/>
  <c r="K63" i="31" s="1"/>
  <c r="K66" i="31"/>
  <c r="K65" i="31" s="1"/>
  <c r="K70" i="31"/>
  <c r="K69" i="31" s="1"/>
  <c r="K72" i="31"/>
  <c r="K71" i="31" s="1"/>
  <c r="K74" i="31"/>
  <c r="K73" i="31" s="1"/>
  <c r="K76" i="31"/>
  <c r="K77" i="31"/>
  <c r="K79" i="31"/>
  <c r="K78" i="31" s="1"/>
  <c r="K81" i="31"/>
  <c r="K80" i="31" s="1"/>
  <c r="K84" i="31"/>
  <c r="K83" i="31" s="1"/>
  <c r="K86" i="31"/>
  <c r="K85" i="31" s="1"/>
  <c r="K89" i="31"/>
  <c r="K88" i="31" s="1"/>
  <c r="K91" i="31"/>
  <c r="K90" i="31" s="1"/>
  <c r="K94" i="31"/>
  <c r="K93" i="31" s="1"/>
  <c r="K96" i="31"/>
  <c r="K95" i="31" s="1"/>
  <c r="K98" i="31"/>
  <c r="K97" i="31" s="1"/>
  <c r="K101" i="31"/>
  <c r="K100" i="31" s="1"/>
  <c r="K103" i="31"/>
  <c r="K102" i="31" s="1"/>
  <c r="K105" i="31"/>
  <c r="K106" i="31"/>
  <c r="K107" i="31"/>
  <c r="K108" i="31"/>
  <c r="K109" i="31"/>
  <c r="K111" i="31"/>
  <c r="K110" i="31" s="1"/>
  <c r="K113" i="31"/>
  <c r="K112" i="31" s="1"/>
  <c r="K115" i="31"/>
  <c r="K114" i="31" s="1"/>
  <c r="K118" i="31"/>
  <c r="K117" i="31" s="1"/>
  <c r="K120" i="31"/>
  <c r="K119" i="31" s="1"/>
  <c r="K122" i="31"/>
  <c r="K121" i="31" s="1"/>
  <c r="K124" i="31"/>
  <c r="K123" i="31" s="1"/>
  <c r="K127" i="31"/>
  <c r="K128" i="31"/>
  <c r="K129" i="31"/>
  <c r="K130" i="31"/>
  <c r="K132" i="31"/>
  <c r="K133" i="31"/>
  <c r="K134" i="31"/>
  <c r="K135" i="31"/>
  <c r="K136" i="31"/>
  <c r="K137" i="31"/>
  <c r="K138" i="31"/>
  <c r="K139" i="31"/>
  <c r="K140" i="31"/>
  <c r="K142" i="31"/>
  <c r="K141" i="31" s="1"/>
  <c r="K145" i="31"/>
  <c r="K144" i="31" s="1"/>
  <c r="K147" i="31"/>
  <c r="K146" i="31" s="1"/>
  <c r="K149" i="31"/>
  <c r="K148" i="31" s="1"/>
  <c r="K151" i="31"/>
  <c r="K152" i="31"/>
  <c r="K153" i="31"/>
  <c r="K155" i="31"/>
  <c r="K156" i="31"/>
  <c r="K158" i="31"/>
  <c r="K159" i="31"/>
  <c r="K160" i="31"/>
  <c r="K161" i="31"/>
  <c r="K162" i="31"/>
  <c r="K163" i="31"/>
  <c r="K165" i="31"/>
  <c r="K166" i="31"/>
  <c r="K167" i="31"/>
  <c r="K169" i="31"/>
  <c r="K170" i="31"/>
  <c r="K168" i="31" s="1"/>
  <c r="K174" i="31"/>
  <c r="K173" i="31" s="1"/>
  <c r="K176" i="31"/>
  <c r="K177" i="31"/>
  <c r="K179" i="31"/>
  <c r="K178" i="31" s="1"/>
  <c r="K182" i="31"/>
  <c r="K181" i="31" s="1"/>
  <c r="K184" i="31"/>
  <c r="K183" i="31" s="1"/>
  <c r="K186" i="31"/>
  <c r="K185" i="31" s="1"/>
  <c r="K188" i="31"/>
  <c r="K187" i="31" s="1"/>
  <c r="K191" i="31"/>
  <c r="K190" i="31" s="1"/>
  <c r="K193" i="31"/>
  <c r="K192" i="31" s="1"/>
  <c r="K195" i="31"/>
  <c r="K194" i="31" s="1"/>
  <c r="K197" i="31"/>
  <c r="K196" i="31" s="1"/>
  <c r="K200" i="31"/>
  <c r="K199" i="31" s="1"/>
  <c r="K198" i="31" s="1"/>
  <c r="K203" i="31"/>
  <c r="K202" i="31" s="1"/>
  <c r="K205" i="31"/>
  <c r="K204" i="31" s="1"/>
  <c r="K207" i="31"/>
  <c r="K206" i="31" s="1"/>
  <c r="K209" i="31"/>
  <c r="K208" i="31" s="1"/>
  <c r="K212" i="31"/>
  <c r="K213" i="31"/>
  <c r="K214" i="31"/>
  <c r="K216" i="31"/>
  <c r="K217" i="31"/>
  <c r="K218" i="31"/>
  <c r="K220" i="31"/>
  <c r="K221" i="31"/>
  <c r="K222" i="31"/>
  <c r="K223" i="31"/>
  <c r="K224" i="31"/>
  <c r="K227" i="31"/>
  <c r="K228" i="31"/>
  <c r="K229" i="31"/>
  <c r="K230" i="31"/>
  <c r="K231" i="31"/>
  <c r="K232" i="31"/>
  <c r="K234" i="31"/>
  <c r="K235" i="31"/>
  <c r="K236" i="31"/>
  <c r="K237" i="31"/>
  <c r="K240" i="31"/>
  <c r="K239" i="31" s="1"/>
  <c r="K243" i="31"/>
  <c r="K244" i="31"/>
  <c r="K246" i="31"/>
  <c r="K245" i="31" s="1"/>
  <c r="K248" i="31"/>
  <c r="K247" i="31" s="1"/>
  <c r="K250" i="31"/>
  <c r="K249" i="31" s="1"/>
  <c r="K252" i="31"/>
  <c r="K251" i="31" s="1"/>
  <c r="K254" i="31"/>
  <c r="K253" i="31" s="1"/>
  <c r="K258" i="31"/>
  <c r="K259" i="31"/>
  <c r="K261" i="31"/>
  <c r="K260" i="31" s="1"/>
  <c r="K263" i="31"/>
  <c r="K262" i="31" s="1"/>
  <c r="K265" i="31"/>
  <c r="K264" i="31" s="1"/>
  <c r="K266" i="31"/>
  <c r="K269" i="31"/>
  <c r="K268" i="31" s="1"/>
  <c r="K271" i="31"/>
  <c r="K270" i="31" s="1"/>
  <c r="K275" i="31"/>
  <c r="K274" i="31" s="1"/>
  <c r="K277" i="31"/>
  <c r="K276" i="31" s="1"/>
  <c r="K279" i="31"/>
  <c r="K278" i="31" s="1"/>
  <c r="K281" i="31"/>
  <c r="K280" i="31" s="1"/>
  <c r="K283" i="31"/>
  <c r="K282" i="31" s="1"/>
  <c r="K286" i="31"/>
  <c r="K285" i="31" s="1"/>
  <c r="K288" i="31"/>
  <c r="K287" i="31" s="1"/>
  <c r="K290" i="31"/>
  <c r="K289" i="31" s="1"/>
  <c r="K293" i="31"/>
  <c r="K292" i="31" s="1"/>
  <c r="K295" i="31"/>
  <c r="K294" i="31" s="1"/>
  <c r="K298" i="31"/>
  <c r="K297" i="31" s="1"/>
  <c r="K300" i="31"/>
  <c r="K299" i="31" s="1"/>
  <c r="K302" i="31"/>
  <c r="K301" i="31" s="1"/>
  <c r="K305" i="31"/>
  <c r="K304" i="31" s="1"/>
  <c r="K307" i="31"/>
  <c r="K306" i="31" s="1"/>
  <c r="K309" i="31"/>
  <c r="K308" i="31" s="1"/>
  <c r="K311" i="31"/>
  <c r="K310" i="31" s="1"/>
  <c r="K314" i="31"/>
  <c r="K313" i="31" s="1"/>
  <c r="K312" i="31" s="1"/>
  <c r="K317" i="31"/>
  <c r="K318" i="31"/>
  <c r="K320" i="31"/>
  <c r="K319" i="31" s="1"/>
  <c r="K322" i="31"/>
  <c r="K321" i="31" s="1"/>
  <c r="K324" i="31"/>
  <c r="K323" i="31" s="1"/>
  <c r="K328" i="31"/>
  <c r="K327" i="31" s="1"/>
  <c r="K326" i="31" s="1"/>
  <c r="K325" i="31" s="1"/>
  <c r="K22" i="32"/>
  <c r="K23" i="32"/>
  <c r="K24" i="32"/>
  <c r="K25" i="32"/>
  <c r="K27" i="32"/>
  <c r="K28" i="32"/>
  <c r="K29" i="32"/>
  <c r="K30" i="32"/>
  <c r="K31" i="32"/>
  <c r="K32" i="32"/>
  <c r="K34" i="32"/>
  <c r="K33" i="32" s="1"/>
  <c r="K36" i="32"/>
  <c r="K35" i="32" s="1"/>
  <c r="K38" i="32"/>
  <c r="K39" i="32"/>
  <c r="K40" i="32"/>
  <c r="K41" i="32"/>
  <c r="K44" i="32"/>
  <c r="K43" i="32" s="1"/>
  <c r="K46" i="32"/>
  <c r="K47" i="32"/>
  <c r="K48" i="32"/>
  <c r="K49" i="32"/>
  <c r="K50" i="32"/>
  <c r="K51" i="32"/>
  <c r="K52" i="32"/>
  <c r="K53" i="32"/>
  <c r="K56" i="32"/>
  <c r="K57" i="32"/>
  <c r="K60" i="32"/>
  <c r="K59" i="32" s="1"/>
  <c r="K62" i="32"/>
  <c r="K61" i="32" s="1"/>
  <c r="K64" i="32"/>
  <c r="K63" i="32" s="1"/>
  <c r="K66" i="32"/>
  <c r="K65" i="32" s="1"/>
  <c r="K70" i="32"/>
  <c r="K69" i="32" s="1"/>
  <c r="K72" i="32"/>
  <c r="K71" i="32" s="1"/>
  <c r="K74" i="32"/>
  <c r="K73" i="32" s="1"/>
  <c r="K76" i="32"/>
  <c r="K77" i="32"/>
  <c r="K79" i="32"/>
  <c r="K78" i="32" s="1"/>
  <c r="K81" i="32"/>
  <c r="K80" i="32" s="1"/>
  <c r="K84" i="32"/>
  <c r="K83" i="32" s="1"/>
  <c r="K86" i="32"/>
  <c r="K85" i="32" s="1"/>
  <c r="K89" i="32"/>
  <c r="K88" i="32" s="1"/>
  <c r="K91" i="32"/>
  <c r="K90" i="32" s="1"/>
  <c r="K94" i="32"/>
  <c r="K93" i="32" s="1"/>
  <c r="K96" i="32"/>
  <c r="K95" i="32" s="1"/>
  <c r="K98" i="32"/>
  <c r="K97" i="32" s="1"/>
  <c r="K101" i="32"/>
  <c r="K100" i="32" s="1"/>
  <c r="K103" i="32"/>
  <c r="K102" i="32" s="1"/>
  <c r="K105" i="32"/>
  <c r="K106" i="32"/>
  <c r="K107" i="32"/>
  <c r="K108" i="32"/>
  <c r="K109" i="32"/>
  <c r="K111" i="32"/>
  <c r="K110" i="32" s="1"/>
  <c r="K113" i="32"/>
  <c r="K112" i="32" s="1"/>
  <c r="K115" i="32"/>
  <c r="K114" i="32" s="1"/>
  <c r="K118" i="32"/>
  <c r="K117" i="32" s="1"/>
  <c r="K120" i="32"/>
  <c r="K119" i="32" s="1"/>
  <c r="K122" i="32"/>
  <c r="K121" i="32" s="1"/>
  <c r="K124" i="32"/>
  <c r="K123" i="32" s="1"/>
  <c r="K127" i="32"/>
  <c r="K128" i="32"/>
  <c r="K129" i="32"/>
  <c r="K130" i="32"/>
  <c r="K132" i="32"/>
  <c r="K133" i="32"/>
  <c r="K134" i="32"/>
  <c r="K135" i="32"/>
  <c r="K136" i="32"/>
  <c r="K137" i="32"/>
  <c r="K138" i="32"/>
  <c r="K139" i="32"/>
  <c r="K140" i="32"/>
  <c r="K142" i="32"/>
  <c r="K141" i="32" s="1"/>
  <c r="K145" i="32"/>
  <c r="K144" i="32" s="1"/>
  <c r="K147" i="32"/>
  <c r="K146" i="32" s="1"/>
  <c r="K149" i="32"/>
  <c r="K148" i="32" s="1"/>
  <c r="K151" i="32"/>
  <c r="K152" i="32"/>
  <c r="K153" i="32"/>
  <c r="K155" i="32"/>
  <c r="K156" i="32"/>
  <c r="K158" i="32"/>
  <c r="K159" i="32"/>
  <c r="K160" i="32"/>
  <c r="K161" i="32"/>
  <c r="K162" i="32"/>
  <c r="K163" i="32"/>
  <c r="K165" i="32"/>
  <c r="K166" i="32"/>
  <c r="K167" i="32"/>
  <c r="K169" i="32"/>
  <c r="K170" i="32"/>
  <c r="K174" i="32"/>
  <c r="K173" i="32" s="1"/>
  <c r="K176" i="32"/>
  <c r="K177" i="32"/>
  <c r="K179" i="32"/>
  <c r="K178" i="32" s="1"/>
  <c r="K182" i="32"/>
  <c r="K181" i="32" s="1"/>
  <c r="K184" i="32"/>
  <c r="K183" i="32" s="1"/>
  <c r="K186" i="32"/>
  <c r="K185" i="32" s="1"/>
  <c r="K188" i="32"/>
  <c r="K187" i="32" s="1"/>
  <c r="K191" i="32"/>
  <c r="K190" i="32" s="1"/>
  <c r="K193" i="32"/>
  <c r="K192" i="32" s="1"/>
  <c r="K195" i="32"/>
  <c r="K194" i="32" s="1"/>
  <c r="K197" i="32"/>
  <c r="K196" i="32" s="1"/>
  <c r="K200" i="32"/>
  <c r="K199" i="32" s="1"/>
  <c r="K198" i="32" s="1"/>
  <c r="K203" i="32"/>
  <c r="K202" i="32" s="1"/>
  <c r="K205" i="32"/>
  <c r="K204" i="32" s="1"/>
  <c r="K207" i="32"/>
  <c r="K206" i="32" s="1"/>
  <c r="K209" i="32"/>
  <c r="K208" i="32" s="1"/>
  <c r="K212" i="32"/>
  <c r="K213" i="32"/>
  <c r="K214" i="32"/>
  <c r="K216" i="32"/>
  <c r="K217" i="32"/>
  <c r="K218" i="32"/>
  <c r="K220" i="32"/>
  <c r="K221" i="32"/>
  <c r="K222" i="32"/>
  <c r="K224" i="32"/>
  <c r="K223" i="32" s="1"/>
  <c r="K227" i="32"/>
  <c r="K228" i="32"/>
  <c r="K229" i="32"/>
  <c r="K230" i="32"/>
  <c r="K231" i="32"/>
  <c r="K232" i="32"/>
  <c r="K234" i="32"/>
  <c r="K235" i="32"/>
  <c r="K236" i="32"/>
  <c r="K237" i="32"/>
  <c r="K240" i="32"/>
  <c r="K239" i="32" s="1"/>
  <c r="K241" i="32"/>
  <c r="K243" i="32"/>
  <c r="K244" i="32"/>
  <c r="K246" i="32"/>
  <c r="K245" i="32" s="1"/>
  <c r="K248" i="32"/>
  <c r="K247" i="32" s="1"/>
  <c r="K250" i="32"/>
  <c r="K249" i="32" s="1"/>
  <c r="K252" i="32"/>
  <c r="K251" i="32" s="1"/>
  <c r="K254" i="32"/>
  <c r="K253" i="32" s="1"/>
  <c r="K258" i="32"/>
  <c r="K259" i="32"/>
  <c r="K261" i="32"/>
  <c r="K260" i="32" s="1"/>
  <c r="K263" i="32"/>
  <c r="K262" i="32" s="1"/>
  <c r="K266" i="32"/>
  <c r="K265" i="32" s="1"/>
  <c r="K264" i="32" s="1"/>
  <c r="K269" i="32"/>
  <c r="K268" i="32" s="1"/>
  <c r="K271" i="32"/>
  <c r="K270" i="32" s="1"/>
  <c r="K275" i="32"/>
  <c r="K274" i="32" s="1"/>
  <c r="K277" i="32"/>
  <c r="K276" i="32" s="1"/>
  <c r="K279" i="32"/>
  <c r="K278" i="32" s="1"/>
  <c r="K281" i="32"/>
  <c r="K280" i="32" s="1"/>
  <c r="K283" i="32"/>
  <c r="K282" i="32" s="1"/>
  <c r="K286" i="32"/>
  <c r="K285" i="32" s="1"/>
  <c r="K288" i="32"/>
  <c r="K287" i="32" s="1"/>
  <c r="K290" i="32"/>
  <c r="K289" i="32" s="1"/>
  <c r="K293" i="32"/>
  <c r="K292" i="32" s="1"/>
  <c r="K295" i="32"/>
  <c r="K294" i="32" s="1"/>
  <c r="K298" i="32"/>
  <c r="K297" i="32" s="1"/>
  <c r="K300" i="32"/>
  <c r="K299" i="32" s="1"/>
  <c r="K302" i="32"/>
  <c r="K301" i="32" s="1"/>
  <c r="K305" i="32"/>
  <c r="K304" i="32" s="1"/>
  <c r="K307" i="32"/>
  <c r="K306" i="32" s="1"/>
  <c r="K309" i="32"/>
  <c r="K308" i="32" s="1"/>
  <c r="K311" i="32"/>
  <c r="K310" i="32" s="1"/>
  <c r="K314" i="32"/>
  <c r="K313" i="32" s="1"/>
  <c r="K312" i="32" s="1"/>
  <c r="K317" i="32"/>
  <c r="K318" i="32"/>
  <c r="K320" i="32"/>
  <c r="K319" i="32" s="1"/>
  <c r="K322" i="32"/>
  <c r="K321" i="32" s="1"/>
  <c r="K324" i="32"/>
  <c r="K323" i="32" s="1"/>
  <c r="K328" i="32"/>
  <c r="K327" i="32" s="1"/>
  <c r="K326" i="32" s="1"/>
  <c r="K325" i="32" s="1"/>
  <c r="K316" i="32" l="1"/>
  <c r="K315" i="32" s="1"/>
  <c r="K303" i="32"/>
  <c r="K296" i="32"/>
  <c r="K291" i="32"/>
  <c r="K284" i="32"/>
  <c r="K273" i="32"/>
  <c r="K272" i="32" s="1"/>
  <c r="K267" i="32"/>
  <c r="K257" i="32"/>
  <c r="K256" i="32" s="1"/>
  <c r="K255" i="32" s="1"/>
  <c r="K242" i="32"/>
  <c r="K238" i="32"/>
  <c r="K233" i="32"/>
  <c r="K226" i="32"/>
  <c r="K225" i="32" s="1"/>
  <c r="K219" i="32"/>
  <c r="K215" i="32"/>
  <c r="K211" i="32"/>
  <c r="K210" i="32" s="1"/>
  <c r="K201" i="32"/>
  <c r="K189" i="32"/>
  <c r="K180" i="32"/>
  <c r="K175" i="32"/>
  <c r="K172" i="32"/>
  <c r="K171" i="32" s="1"/>
  <c r="K168" i="32"/>
  <c r="K164" i="32"/>
  <c r="K157" i="32"/>
  <c r="K154" i="32"/>
  <c r="K150" i="32"/>
  <c r="K143" i="32"/>
  <c r="K131" i="32"/>
  <c r="K126" i="32"/>
  <c r="K125" i="32" s="1"/>
  <c r="K116" i="32"/>
  <c r="K104" i="32"/>
  <c r="K99" i="32"/>
  <c r="K92" i="32"/>
  <c r="K87" i="32"/>
  <c r="K82" i="32"/>
  <c r="K75" i="32"/>
  <c r="K68" i="32"/>
  <c r="K67" i="32" s="1"/>
  <c r="K58" i="32"/>
  <c r="K55" i="32"/>
  <c r="K54" i="32" s="1"/>
  <c r="K45" i="32"/>
  <c r="K42" i="32"/>
  <c r="K37" i="32"/>
  <c r="K26" i="32"/>
  <c r="K21" i="32"/>
  <c r="K20" i="32" s="1"/>
  <c r="K19" i="32" s="1"/>
  <c r="K18" i="32" s="1"/>
  <c r="K316" i="31"/>
  <c r="K315" i="31" s="1"/>
  <c r="K303" i="31"/>
  <c r="K296" i="31"/>
  <c r="K291" i="31"/>
  <c r="K284" i="31"/>
  <c r="K273" i="31"/>
  <c r="K272" i="31" s="1"/>
  <c r="K267" i="31"/>
  <c r="K257" i="31"/>
  <c r="K256" i="31" s="1"/>
  <c r="K255" i="31" s="1"/>
  <c r="K242" i="31"/>
  <c r="K238" i="31"/>
  <c r="K233" i="31"/>
  <c r="K226" i="31"/>
  <c r="K225" i="31" s="1"/>
  <c r="K219" i="31"/>
  <c r="K215" i="31"/>
  <c r="K211" i="31"/>
  <c r="K210" i="31" s="1"/>
  <c r="K201" i="31"/>
  <c r="K189" i="31"/>
  <c r="K180" i="31"/>
  <c r="K175" i="31"/>
  <c r="K172" i="31"/>
  <c r="K171" i="31" s="1"/>
  <c r="K164" i="31"/>
  <c r="K157" i="31"/>
  <c r="K154" i="31"/>
  <c r="K150" i="31"/>
  <c r="K143" i="31"/>
  <c r="K131" i="31"/>
  <c r="K126" i="31"/>
  <c r="K125" i="31" s="1"/>
  <c r="K116" i="31"/>
  <c r="K104" i="31"/>
  <c r="K99" i="31"/>
  <c r="K92" i="31"/>
  <c r="K87" i="31"/>
  <c r="K82" i="31"/>
  <c r="K75" i="31"/>
  <c r="K68" i="31"/>
  <c r="K67" i="31" s="1"/>
  <c r="K58" i="31"/>
  <c r="K55" i="31"/>
  <c r="K54" i="31" s="1"/>
  <c r="K45" i="31"/>
  <c r="K42" i="31"/>
  <c r="K37" i="31"/>
  <c r="K26" i="31"/>
  <c r="K21" i="31"/>
  <c r="K20" i="31" s="1"/>
  <c r="K19" i="31" s="1"/>
  <c r="K18" i="31" s="1"/>
  <c r="G30" i="30"/>
  <c r="G29" i="30"/>
  <c r="G28" i="30"/>
  <c r="G27" i="30"/>
  <c r="G26" i="30" s="1"/>
  <c r="G25" i="30" s="1"/>
  <c r="G24" i="30" s="1"/>
  <c r="G23" i="30" s="1"/>
  <c r="G22" i="30"/>
  <c r="G21" i="30"/>
  <c r="G18" i="30"/>
  <c r="G17" i="30"/>
  <c r="G16" i="30"/>
  <c r="G15" i="30"/>
  <c r="G13" i="30" s="1"/>
  <c r="G11" i="30"/>
  <c r="G10" i="30" s="1"/>
  <c r="G9" i="30" s="1"/>
  <c r="G20" i="30" l="1"/>
  <c r="G19" i="30"/>
  <c r="G12" i="30" l="1"/>
  <c r="G31" i="30" s="1"/>
  <c r="G14" i="3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00000000-0006-0000-0200-000001000000}">
      <text>
        <r>
          <rPr>
            <sz val="9"/>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rFont val="Tahoma"/>
            <family val="2"/>
          </rPr>
          <t>DP1.1.1.1.01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60" authorId="0" shapeId="0" xr:uid="{00000000-0006-0000-0700-000001000000}">
      <text>
        <r>
          <rPr>
            <b/>
            <sz val="9"/>
            <rFont val="Tahoma"/>
            <family val="2"/>
          </rPr>
          <t>Patricia Elisa Caba:</t>
        </r>
        <r>
          <rPr>
            <sz val="8"/>
            <rFont val="Tahoma"/>
            <family val="2"/>
          </rPr>
          <t xml:space="preserve">
Bloquear cuentas a CEAS</t>
        </r>
      </text>
    </comment>
  </commentList>
</comments>
</file>

<file path=xl/sharedStrings.xml><?xml version="1.0" encoding="utf-8"?>
<sst xmlns="http://schemas.openxmlformats.org/spreadsheetml/2006/main" count="17761" uniqueCount="2985">
  <si>
    <t>Siglas Dependencias DC-SNS</t>
  </si>
  <si>
    <t>Servicio Nacional de Salud</t>
  </si>
  <si>
    <t>Dirección Ejecutiva (DE)</t>
  </si>
  <si>
    <t>Dirección de Planificación y Desarrollo</t>
  </si>
  <si>
    <t>Atención a Usuarios (DAU)</t>
  </si>
  <si>
    <t>Laboratorio e Imágenes (DLI)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</si>
  <si>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</si>
  <si>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</si>
  <si>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</si>
  <si>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</si>
  <si>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</si>
  <si>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</si>
  <si>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</si>
  <si>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</si>
  <si>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</si>
  <si>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Emergencias Médicas (DEM)</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</si>
  <si>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</si>
  <si>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</si>
  <si>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</si>
  <si>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</si>
  <si>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</si>
  <si>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</si>
  <si>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</si>
  <si>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</si>
  <si>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</si>
  <si>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</si>
  <si>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</si>
  <si>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</si>
  <si>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</si>
  <si>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</si>
  <si>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</si>
  <si>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</si>
  <si>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</si>
  <si>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</si>
  <si>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</si>
  <si>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</si>
  <si>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</si>
  <si>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</si>
  <si>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</si>
  <si>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</si>
  <si>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</si>
  <si>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</si>
  <si>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</si>
  <si>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Calidad de los Servicios de Salud (CSS)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</si>
  <si>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</si>
  <si>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</si>
  <si>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</si>
  <si>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</si>
  <si>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</si>
  <si>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</si>
  <si>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</si>
  <si>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</si>
  <si>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</si>
  <si>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 xml:space="preserve">Año del POA:  </t>
  </si>
  <si>
    <t xml:space="preserve">Servicio Regional de Salud:  </t>
  </si>
  <si>
    <t>R0 - SRS Metropolitano</t>
  </si>
  <si>
    <t xml:space="preserve">Plan Operativo Anual </t>
  </si>
  <si>
    <t xml:space="preserve">Estructura:  </t>
  </si>
  <si>
    <t>Dirección</t>
  </si>
  <si>
    <t xml:space="preserve">Identificación de Productos/Resultados </t>
  </si>
  <si>
    <t>SNS - Dirección Central</t>
  </si>
  <si>
    <t>ID_Dependendencia</t>
  </si>
  <si>
    <t>POA</t>
  </si>
  <si>
    <t>SRS</t>
  </si>
  <si>
    <t>AREA</t>
  </si>
  <si>
    <t>Eje Estratégico</t>
  </si>
  <si>
    <t>Cod_LE</t>
  </si>
  <si>
    <t>Objetivo</t>
  </si>
  <si>
    <t>Cod_Obj</t>
  </si>
  <si>
    <t>Resultado esperado</t>
  </si>
  <si>
    <t>Productos</t>
  </si>
  <si>
    <t>Indicador</t>
  </si>
  <si>
    <t>Unidad de medida</t>
  </si>
  <si>
    <t>Línea Base</t>
  </si>
  <si>
    <t>Meta</t>
  </si>
  <si>
    <t>Supuestos</t>
  </si>
  <si>
    <t>Dependencia responsable</t>
  </si>
  <si>
    <t>Columna1</t>
  </si>
  <si>
    <t>LE.1 - Calidad en la prestación de los servicios de salud</t>
  </si>
  <si>
    <t>Obj1.1 - Mejorar la provisión de los servicios de salud con enfoque en la promoción de la salud, prevención de la enfermedad y control de las enfermedades.</t>
  </si>
  <si>
    <t xml:space="preserve">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</si>
  <si>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1.1.1.1 Implementación del Programa Salud Bucodental (PPI 16)</t>
  </si>
  <si>
    <t>% incremento servicios odontológicos</t>
  </si>
  <si>
    <t>Porcentaje</t>
  </si>
  <si>
    <t>Odontología</t>
  </si>
  <si>
    <t xml:space="preserve">1.1.1.2  Mejora del suministro y abastecimiento de medicamentos </t>
  </si>
  <si>
    <t>% disponibilidad de medicamentos trazadores en centros de salud</t>
  </si>
  <si>
    <t>Medicamentos e Insumos</t>
  </si>
  <si>
    <t>% disponibilidad de medicamentos trazadores programas salud colectiva</t>
  </si>
  <si>
    <t>1.1.1.3 Ampliación y mejora de la provisión de servicios de apoyo diagnóstico  y laboratorio</t>
  </si>
  <si>
    <t>% incremento servicios laboratorio clínico</t>
  </si>
  <si>
    <t>Laboratorios Clínicos e Imágenes</t>
  </si>
  <si>
    <t>% incremento servicios imágenes</t>
  </si>
  <si>
    <t>Disminuida la morbi-mortalidad materna, neonatal e infantil, mediante el fortalecimiento y la integración de los servicios de salud antes de la concepción, durante el embarazo, el parto y los primeros años de vida, garantizando la calidad de la atención.</t>
  </si>
  <si>
    <t>1.1.2.1 Aumento de la provisión de servicios de salud sexual y reproductiva en la Red SNS</t>
  </si>
  <si>
    <t>% incremento servicios planificación familiar</t>
  </si>
  <si>
    <t>Materno, Infantil y Adolescentes</t>
  </si>
  <si>
    <t>Gestión Integral de Información</t>
  </si>
  <si>
    <t>1.1.2.2 Provisión de servicios de Salud Materno, Infantil y Adolescentes de Calidad</t>
  </si>
  <si>
    <t>% disminución mortalidad materna</t>
  </si>
  <si>
    <t>% disminución mortalidad neonatal</t>
  </si>
  <si>
    <t>1.1.2.3  Incremento cobertura registro oportuno de nacidos vivos</t>
  </si>
  <si>
    <t>% cobertura registro nacidos vivos</t>
  </si>
  <si>
    <t>Gestión y Control de la Planificación Institucional</t>
  </si>
  <si>
    <t>1.1.2.4 Despliegue del Plan de Acción para disminución de los embarazos en adolescentes</t>
  </si>
  <si>
    <t>% embarazos en población adolescente (tendencia a la baja)</t>
  </si>
  <si>
    <t xml:space="preserve">1.1.2.5 Fortalecimiento de los servicios pediátricos hospitales priorizados </t>
  </si>
  <si>
    <t>% disminución mortalidad infantil</t>
  </si>
  <si>
    <t>Promoción y Cultura de Innovación</t>
  </si>
  <si>
    <t>1.1.2.6 Implementación Proyecto Screening Auditivo</t>
  </si>
  <si>
    <t>% implementación del PoR 44</t>
  </si>
  <si>
    <t>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</si>
  <si>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1.1.3.1 Estrategia de Prevención de las Enfermedades Crónicas No Transmisibles (ECNT)</t>
  </si>
  <si>
    <t>Porcentaje de individuos diagnosticados con Diabetes tipo II en seguimiento y tratamiento, según protocolo</t>
  </si>
  <si>
    <t>Primer Nivel</t>
  </si>
  <si>
    <t>Porcentaje de individuos diagnosticados con hipertensión arterial en seguimiento y tratamiento, según protocolo</t>
  </si>
  <si>
    <t xml:space="preserve">1.1.3.2 Programa para la Detección Oportuna y Atención por tipo de cáncer </t>
  </si>
  <si>
    <t>Porcentaje de mujeres entre 19 y 65 años a las que se les realizó el Papanicolau al menos una vez en el último año</t>
  </si>
  <si>
    <t>&gt;50%</t>
  </si>
  <si>
    <t>Porcentaje de hombres mayores de 45 años a las que se les realizó exámen físico y prueba del antígeno prostático específico (PSA) al menos una vez en el último año</t>
  </si>
  <si>
    <t>Porcentaje de mujeres mayores de 40 años que se le ha realizado una mamografía en el último año</t>
  </si>
  <si>
    <t>1.1.3.3 Implementación del plan de abordaje efectivo de las victimas de violencia de género que asisten a los EES</t>
  </si>
  <si>
    <t xml:space="preserve">Cobertura de las Unidades de Género en los EESS que aplican protocolos de detección y evaluación de riesgo ante violencia </t>
  </si>
  <si>
    <t>&gt;45%</t>
  </si>
  <si>
    <t>Género</t>
  </si>
  <si>
    <t>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</si>
  <si>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1.1.4.1 Provisión de servicios de salud para la atención a la malaria en la red de establecimientos</t>
  </si>
  <si>
    <t>% implementación del plan de atención a la malaria</t>
  </si>
  <si>
    <t>Gestión Clínica</t>
  </si>
  <si>
    <t xml:space="preserve">1.1.4.2 Fortalecimiento de la gestión de los Servicios de Atención Integral (SAIs) para el VIH-SIDA en todos sus componentes </t>
  </si>
  <si>
    <t>Porcentaje de adultos y niños activos en tratamiento Antiretroviral (TARV) del total de PVVIH estimados</t>
  </si>
  <si>
    <t>&gt;95%</t>
  </si>
  <si>
    <t xml:space="preserve">Porcentaje de adultos y niños que han iniciado tratamiento Antiretroviral (TARV) con una carga viral suprimida a 12 meses (&lt;1000 copias/ml) </t>
  </si>
  <si>
    <t>1.1.4.3 Fortalecimiento de la provisión de los Servicios  a pacientes con Enfermedades Transmitidas por Vectores</t>
  </si>
  <si>
    <t>% implementación del plan de detección y atención enfermedades vectoriales</t>
  </si>
  <si>
    <t>1.1.4.4 Fortalecimiento de la provisión de los Servicios de Atención a las Infecciones de Transmisión Sexual (ITS)</t>
  </si>
  <si>
    <t>% incremento de las pruebas de detección ITS</t>
  </si>
  <si>
    <t xml:space="preserve">1.1.4.5 Fortalecimiento a la atención en los servicios ante la Tb (TB, TB-DR, TB/VIH) enfocado al cumplimiento de las metas para la Detección, Diagnostico y Tratamiento (DDT) </t>
  </si>
  <si>
    <t>Tasa de éxito en el tratamiento de la tuberculosis (% de casos registrados)</t>
  </si>
  <si>
    <t>&gt;90%</t>
  </si>
  <si>
    <t>Desarrollo y Gestión de la Red de Servicios</t>
  </si>
  <si>
    <t xml:space="preserve">Cobertura de seropositivos que han sido diagnósticados con Tb y han comenzado el tratamiento de tuberculosis </t>
  </si>
  <si>
    <t>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</si>
  <si>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1.1.5.1  Fortalecimiento  de los Servicios de Emergencias Médicas Hospitalarias para la asistencia eficiente, humanizada y de calidad.</t>
  </si>
  <si>
    <t>% CEAS que aplican triaje</t>
  </si>
  <si>
    <t>Centros Hospitalarios</t>
  </si>
  <si>
    <t>1.1.5.2  Redes de Servicios de Salud Resilientes a Emergencias de Salud Pública y Desastres Naturales mediante la Preparación y Respuesta de los Establecimientos.</t>
  </si>
  <si>
    <t>Porcentaje de establecimientos que cuenta con el Plan Hospitalario ante Emergencias de Salud Publica y Desastres Naturales.</t>
  </si>
  <si>
    <t>&gt;65%</t>
  </si>
  <si>
    <t>Obj1.2 - Asegurar la calidad de la atención y seguridad del paciente en el marco de los derechos de las personas, que se traduzca en un incremento de la confianza y satisfacción de los usuarios de los servicios de salud</t>
  </si>
  <si>
    <t>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</si>
  <si>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1.2.1.1 Monitoreo del cumplimiento de los indicadores de calidad del programa de hemodiálisis y diálisis peritoneal</t>
  </si>
  <si>
    <t>% cumplimiento controles de calidad del programa de diálisis</t>
  </si>
  <si>
    <t>1.2.1.2 Despliegue del Plan de Gestión Listas de Espera Quirúrgica en hospitales priorizados</t>
  </si>
  <si>
    <t>% disminución lista de espera quirúrgica</t>
  </si>
  <si>
    <t>1.2.1.3 Despliegue de la Cartera de Servicios de Salud en la Red SNS</t>
  </si>
  <si>
    <t>% adecuación cartera de servicios por tipo de establecimiento</t>
  </si>
  <si>
    <t>1.2.1.4 Gestión de usuarios para adhesión a una cultura institucional de servicio</t>
  </si>
  <si>
    <t>Promedio satisfacción de usuarios de la red</t>
  </si>
  <si>
    <t>Atención a los Usuarios</t>
  </si>
  <si>
    <t>1.2.1.5 Monitoreo de la calidad de los servicios de salud ofertados</t>
  </si>
  <si>
    <t>Promedio de cumplimiento de los criterios establecidos en los documentos normativos durante la atención en la consulta prenatal</t>
  </si>
  <si>
    <t>Calidad de los Servicios de Salud</t>
  </si>
  <si>
    <t>Promedio de cumplimiento de los criterios establecidos en los documentos normativos durante la atención al recién nacido</t>
  </si>
  <si>
    <t>Promedio de cumplimiento de los criterios establecidos en los documentos normativos durante la atención en preparto</t>
  </si>
  <si>
    <t>Promedio de cumplimiento de los criterios establecidos en los documentos normativos durante la atención en el parto</t>
  </si>
  <si>
    <t>Fortalecida la calidad de la atención en salud como resultado del seguimiento a los aspectos técnicos y no técnicos de la atención, que disminuya el riesgo de la seguridad del paciente y de los resultados esperados de salud</t>
  </si>
  <si>
    <t>1.2.2.1 Aplicación de los 7 estándares de calidad de los cuidados de enfermería</t>
  </si>
  <si>
    <t>% personal ENF de los EES que cumplen con los estándares de enfermería</t>
  </si>
  <si>
    <t>Enfermería</t>
  </si>
  <si>
    <t>1.2.2.2 Fortalecimiento de la calidad de atención de las unidades de nutrición clínica y dieto terapia</t>
  </si>
  <si>
    <t>%cumplimiento del plan de mejora de las evaluaciones de la calidad de los servicios de nutrición</t>
  </si>
  <si>
    <t>1.2.2.3 Implementación del Programa de Bioseguridad Y Vigilancia Epidemiológica en los EES</t>
  </si>
  <si>
    <t>% de oportunidad de reporte de vigilancia epidemiológica</t>
  </si>
  <si>
    <t>1.2.2.4 Mejora de los servicios de hostelería hospitalaria</t>
  </si>
  <si>
    <t>% implementación del plan de mejora de la hostelería hospitalaria</t>
  </si>
  <si>
    <t>1.2.2.5 Programa de Gestión de Citas</t>
  </si>
  <si>
    <t>% efectividad de la cita programada</t>
  </si>
  <si>
    <t>LE.2 - Desarrollo de las redes integradas de servicios de salud fundamentada en el Modelo de Atención</t>
  </si>
  <si>
    <t>Obj2.1 - Fortalecer el Primer Nivel de Atención incrementando su capacidad de resolución para satisfacer las necesidades de salud de la población</t>
  </si>
  <si>
    <t>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</si>
  <si>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2.1.1.1 Mejorada  la  atención en los servicios de salud de primer nivel de atención con énfasis en población priorizada</t>
  </si>
  <si>
    <t>%incremento atenciones PNA</t>
  </si>
  <si>
    <t>2.1.1.2 Ampliación de la cobertura y acceso a una atención de salud mental, integral y de calidad en la Red SNS</t>
  </si>
  <si>
    <t>Proporción de servicios destinados a la salud mental</t>
  </si>
  <si>
    <t>&gt;7%</t>
  </si>
  <si>
    <t>Salud Mental</t>
  </si>
  <si>
    <t>2.1.1.3 Despliegue del Programa Salud Escolar</t>
  </si>
  <si>
    <t>% ejecución del programa salud escolar</t>
  </si>
  <si>
    <t>2.1.1.4 Mejorada en la calidad de los servicios de salud en el primer nivel a través de infraestructura tecnológica y la readecuación de física y equipamiento</t>
  </si>
  <si>
    <t>% de CPN con levantamiento concluido</t>
  </si>
  <si>
    <t>Garantizado el cierre de brecha según cartera de servicios y Modelo de Atención en términos de recursos, a través del adecuado financiamiento del PN con las metas de la Red Pública</t>
  </si>
  <si>
    <t>2.1.2.1 Implementación del plan de desarrollo e inversión de la Red</t>
  </si>
  <si>
    <t>%implementación del plan de inversión de al Red</t>
  </si>
  <si>
    <t>Obj2.2 - Avanzar en la integración de las redes de servicios, asegurando la integralidad de la atención de acuerdo a las necesidades territoriales de la población</t>
  </si>
  <si>
    <t>Garantizada la atención integral con calidad y oportunidad, mediante la coordinación clínica y asistencial de los servicios de salud</t>
  </si>
  <si>
    <t>2.2.1.1 Articulación integral de la Red SNS</t>
  </si>
  <si>
    <t>% referencias válidas</t>
  </si>
  <si>
    <t>% contrareferencias efectivas</t>
  </si>
  <si>
    <t>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</si>
  <si>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2.2.2.1 Conformación de los Comités de Salud (Primer Nivel) y Hospitalarios (priorizados según Reglamento Hospitalario 434-07)</t>
  </si>
  <si>
    <t>% comités primer niel conformados</t>
  </si>
  <si>
    <t>% CEAS que cuentan con los comités prioritarios según reglamento 434-07</t>
  </si>
  <si>
    <t>2.2.2.2 Desarrollo de la Intersectorialidad para el desarrollo de acciones en los territorios</t>
  </si>
  <si>
    <t>% efectividad procesos de intersectorialidad en curso</t>
  </si>
  <si>
    <t>Aumentada la eficacia, eficiencia y equidad de la prestación de los servicios de salud a través de la reorganización y transformación de las estructuras de redes de servicios</t>
  </si>
  <si>
    <t>2.2.4.1 Gestión de la habilitación de los Establecimientos de la red SNS</t>
  </si>
  <si>
    <t>% EESsometidos para habilitación PN y NE</t>
  </si>
  <si>
    <t>LE.3 - Fortalecimiento de la gestión y desarrollo de los recursos humanos</t>
  </si>
  <si>
    <t>Obj3.1 - Fortalecer las  capacidades de planificación estratégica de la fuerza laboral, incluyendo el análisis de la movilidad profesional con el fin de proyectar y responder a las necesidades del personal de salud a mediano y largo plazo</t>
  </si>
  <si>
    <t>Reducida las disparidades en la disponibilidad de personal médico especializado y personal licenciado en enfermería  que existen los diferentes niveles</t>
  </si>
  <si>
    <t>3.1.1.1 Fortalecimiento del Subsistema de Reclutamiento y Selección</t>
  </si>
  <si>
    <t>% implementación del subsistema de reclutamiento y selección</t>
  </si>
  <si>
    <t>Recursos Humanos</t>
  </si>
  <si>
    <t xml:space="preserve">Obj3.2 - Desarrollar condiciones y capacidades en los colaboradores del SNS para mejorar el desempeño institucional, ampliar el acceso y cobertura a los servicios integrales de salud </t>
  </si>
  <si>
    <t>Incrementada las competencias y resolutividad de los colaboradores, de acuerdo a la complejidad de sus funciones, las necesidades de salud de la población y los compromisos del sector</t>
  </si>
  <si>
    <t>3.2.1.1 Programa de capacitación del SRS</t>
  </si>
  <si>
    <t>% Implementación del plan de capacitación</t>
  </si>
  <si>
    <t>3.2.1.2 Componente de Evaluación del Desempeño</t>
  </si>
  <si>
    <t>% cobertura de la evaluación desempeño</t>
  </si>
  <si>
    <t>Automatización Tecnológica</t>
  </si>
  <si>
    <t>3.2.1.3 Ejecución del Plan de Seguridad y Salud ocupacional</t>
  </si>
  <si>
    <t>% implementación del plan de seguridad y salud ocupacional</t>
  </si>
  <si>
    <t>Cultura de Servicios y Gestión de Usuarios</t>
  </si>
  <si>
    <t xml:space="preserve">3.2.1.4 Evaluación de la Metodología de Gestión Productiva </t>
  </si>
  <si>
    <t>Promedio evaluación de la metodología de la getsión productiva</t>
  </si>
  <si>
    <t>LE.4 - Fortalecimiento Institucional</t>
  </si>
  <si>
    <t>Obj4.1 - Asegurar la calidad y efectividad de la gestión institucional del SNS a través de la implementación de un conjunto de intervenciones de gestión del cambio</t>
  </si>
  <si>
    <t>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</si>
  <si>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4.1.1.1 Despliegue del Sistema de gestión documental Red SNS</t>
  </si>
  <si>
    <t>% implementación del sistema gestión documental</t>
  </si>
  <si>
    <t>Administrativo</t>
  </si>
  <si>
    <t>4.1.1.2 Implementación del Sistema de Administración de Bienes</t>
  </si>
  <si>
    <t>% registro de activos fijos en el SIAB</t>
  </si>
  <si>
    <t>4.1.1.3 Mejora de la infraestructura tecnológica de la Red SNS</t>
  </si>
  <si>
    <t>% cumplimiento ITICGE</t>
  </si>
  <si>
    <t>Tecnología</t>
  </si>
  <si>
    <t xml:space="preserve">4.1.1.4 Implementación del plan mantenimiento preventivo de equipos, vehículos e infraestructura </t>
  </si>
  <si>
    <t>% ejecución del plan de mantenimiento de la Red SNS</t>
  </si>
  <si>
    <t>Infraestructura</t>
  </si>
  <si>
    <t>% de ejecución del plan de mantenimiento de la flotilla vehicular</t>
  </si>
  <si>
    <t>4.1.1.5 Implementación del programa de readecuación de infraestructura y dotación de equipos a la Red SNS</t>
  </si>
  <si>
    <t>% cumplimiento del programa de intervenciones de infraestructura y dotación de equipos</t>
  </si>
  <si>
    <t>4.1.1.6 Actualización y despliegue nueva estructura organizativa de la Red SNS por nivel de complejidad</t>
  </si>
  <si>
    <t>% EES con estructura definidas</t>
  </si>
  <si>
    <t>4.1.1.7 Fortalecimiento del modelo de gestión y monitoreo de la calidad institucional</t>
  </si>
  <si>
    <t>% EES que cuenta con CCC</t>
  </si>
  <si>
    <t>4.1.1.8 Implementación de los programas Desempeño SNS y SISMAP Salud</t>
  </si>
  <si>
    <t>Promedio resultados SISMAP Salud</t>
  </si>
  <si>
    <t>Promedio resultados Programa Desempeño SNS</t>
  </si>
  <si>
    <t xml:space="preserve">4.1.1.9 Ejecución y seguimiento de los Planes de Riesgos Institucionales </t>
  </si>
  <si>
    <t>% ejecución de los planes de riegsos</t>
  </si>
  <si>
    <t>4.1.1.10 Fortalecimiento del Sistema Institucional de Planificación, Monitoreo y Evaluación PPP</t>
  </si>
  <si>
    <t>Promedio de resultados POA SRS</t>
  </si>
  <si>
    <t>4.1.1.11 Implementación Normas Básicas de Control Interno en la Red SNS</t>
  </si>
  <si>
    <t>% completitud del autodiagnóstico NOBACI</t>
  </si>
  <si>
    <t>4.1.1.12 Fortalecimiento de la gestión de los sistemas de información de la Red SNS</t>
  </si>
  <si>
    <t>% cobertura y oportunidad de registros</t>
  </si>
  <si>
    <t>Gestión de la Información</t>
  </si>
  <si>
    <t>4.1.1.13 Simplificación y estandarización de Procesos  del Sistema de Gestión de Calidad Red SNS</t>
  </si>
  <si>
    <t>% adiestramientos completados</t>
  </si>
  <si>
    <t>4.1.1.14 Ejecución del plan de innovación institucional para promoción de la mejora continua</t>
  </si>
  <si>
    <t>%  ejecución del plan de innovación</t>
  </si>
  <si>
    <t>DPD</t>
  </si>
  <si>
    <t>4.1.1.5 Ejecución del plan de innovación institucional para promoción de la mejora continua</t>
  </si>
  <si>
    <t>Juridica</t>
  </si>
  <si>
    <t>Mejorada la sostenibilidad financiera de la Red SNS mediante el control de gastos, saneamiento de las deudas e incremento de las distintas fuentes de financiamiento con el fin de garantizar la prestación de servicios en salud con oportunidad y eficiencia</t>
  </si>
  <si>
    <t>4.1.2.1 Ejecución de los procesos de compra en tiempo oportuno</t>
  </si>
  <si>
    <t>%cumplimiento SISCOMPRA</t>
  </si>
  <si>
    <t>4.1.2.2 Despliegue del Sistema de manejo y Control Interno en la Red SNS</t>
  </si>
  <si>
    <t>% Cumplimiento del sistema de control interno</t>
  </si>
  <si>
    <t>Fiscalización</t>
  </si>
  <si>
    <t xml:space="preserve">4.1.2.3 Fortalecimiento de la Gestión Financiera de la Red </t>
  </si>
  <si>
    <t>% estados financieros emitidos por la ORS y CEAS</t>
  </si>
  <si>
    <t>Financiero</t>
  </si>
  <si>
    <t>4.1.2.4 Fortalecimiento de los procesos de facturación de la Red SNS</t>
  </si>
  <si>
    <t>% incremento facturación de la Red SNS</t>
  </si>
  <si>
    <t>% glosas de los hospitales</t>
  </si>
  <si>
    <t>4.1.2.5 Acuerdo Marco SNS-SeNaSa</t>
  </si>
  <si>
    <t>% cumplimiento indicadores acuerdo</t>
  </si>
  <si>
    <t>Aumentar la conexión del SNS con los medios informativos y la población, manteniendo con ellos una comunicación ágil, fluida y de calidad; que nos permita satisfacer con rapidez las peticiones y necesidades de información sobre la institución y los servicios ofrecidos</t>
  </si>
  <si>
    <t>4.1.3.1 Implementación del Manual de Señalética e Identidad de la Red SNS</t>
  </si>
  <si>
    <t>% implementación Manual señalética</t>
  </si>
  <si>
    <t>porcentaje</t>
  </si>
  <si>
    <t>Comunicaciones</t>
  </si>
  <si>
    <t>4.1.3.2 Fortalecimiento de la Transparencia Institucional</t>
  </si>
  <si>
    <t>% implementación del plan de comunicaciones</t>
  </si>
  <si>
    <t>Oficina Acceso a la Información</t>
  </si>
  <si>
    <t>4.1.3.3  Despliegue plan interconexión Red Pública de Servicios de Salud</t>
  </si>
  <si>
    <t>% implementación del plan de interconexión</t>
  </si>
  <si>
    <t>4.1.3.4 Despliegue Plan de Responsabilidad Social Institucional SNS</t>
  </si>
  <si>
    <t>% del plan de responsabilidad social</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</si>
  <si>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</si>
  <si>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</si>
  <si>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</si>
  <si>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</si>
  <si>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</si>
  <si>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</si>
  <si>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</si>
  <si>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</si>
  <si>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</si>
  <si>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</si>
  <si>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</si>
  <si>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</si>
  <si>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</si>
  <si>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</si>
  <si>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</si>
  <si>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</si>
  <si>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</si>
  <si>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</si>
  <si>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</si>
  <si>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</si>
  <si>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</si>
  <si>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</si>
  <si>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 xml:space="preserve">Observaciones </t>
  </si>
  <si>
    <t>SRSEV 1.1.1.1.01</t>
  </si>
  <si>
    <t>Implementación del plan de capacitación del personal de los servicios odontológicos</t>
  </si>
  <si>
    <t>Listado de participación</t>
  </si>
  <si>
    <t>Informe</t>
  </si>
  <si>
    <t>SRSEV 1.1.1.1.02</t>
  </si>
  <si>
    <t xml:space="preserve">Monitoreo y evaluacion de los servicios odontológicos </t>
  </si>
  <si>
    <t>SRSEV 1.1.1.1.03</t>
  </si>
  <si>
    <t xml:space="preserve">Levantamiento de los servicios Odontologicos </t>
  </si>
  <si>
    <t>SRSEV 1.1.1.1.04</t>
  </si>
  <si>
    <t xml:space="preserve">Seguimiento a las intervenciones del programa Comunidad Libre de Caries </t>
  </si>
  <si>
    <t>SRSEV 1.1.1.1.05</t>
  </si>
  <si>
    <t xml:space="preserve">Reuniones de seguimiento, evaluación y control con equipo tecnico de las diferentes áreas de odontologia </t>
  </si>
  <si>
    <t>SRSEV 1.1.1.2.01</t>
  </si>
  <si>
    <t>Elaboración y difusión del Boletín Regional de Información Estratégica del SUGEMI</t>
  </si>
  <si>
    <t>Otros</t>
  </si>
  <si>
    <t>Boletin Digital</t>
  </si>
  <si>
    <t>Medicamentos</t>
  </si>
  <si>
    <t>SRSEV 1.1.1.2.02</t>
  </si>
  <si>
    <t>Taller de capacitación para la estimación y programación de medicamentos e insumos de uso general del SRS y sus CEAS, 2025</t>
  </si>
  <si>
    <t>Agenda</t>
  </si>
  <si>
    <r>
      <rPr>
        <sz val="10"/>
        <rFont val="Calibri"/>
        <family val="2"/>
        <scheme val="minor"/>
      </rPr>
      <t>1</t>
    </r>
    <r>
      <rPr>
        <sz val="10"/>
        <color indexed="8"/>
        <rFont val="Calibri"/>
        <family val="2"/>
      </rPr>
      <t xml:space="preserve"> taller por SRS con sus CEAS (SRS 1,2,3 y 5 en febrero y  para  marzo los SRS 4,6,7,8 y 0).</t>
    </r>
  </si>
  <si>
    <t>SRSEV 1.1.1.2.03</t>
  </si>
  <si>
    <t xml:space="preserve">Taller para la consolidación de la programación de medicamentos e insumos de uso general de los CEAS, 2025 </t>
  </si>
  <si>
    <r>
      <rPr>
        <sz val="10"/>
        <rFont val="Calibri"/>
        <family val="2"/>
        <scheme val="minor"/>
      </rPr>
      <t>1</t>
    </r>
    <r>
      <rPr>
        <sz val="10"/>
        <color indexed="8"/>
        <rFont val="Calibri"/>
        <family val="2"/>
      </rPr>
      <t xml:space="preserve"> taller por SRS con sus CEAS (SRS 1,2,3 y 5 abril  y  para mayo SRS 4,6,7,8 y 0).</t>
    </r>
  </si>
  <si>
    <t>SRSEV 1.1.1.2.04</t>
  </si>
  <si>
    <t xml:space="preserve">Remisión mensual a la DMI del formulario SUGEMI-2 de los CEAS y SRS con despacho de PROMESE/CAL </t>
  </si>
  <si>
    <t>Correo a DMI con formulario</t>
  </si>
  <si>
    <t xml:space="preserve">Cada SRS enviará a la DMI correo con el adjunto del SUGEMI-2 de los CEAS y SRS </t>
  </si>
  <si>
    <t>SRSEV 1.1.1.2.05</t>
  </si>
  <si>
    <t>Supervisión de la gestión de suministro de los medicamentos de programas VIH, TB y PF en los EES priorizados</t>
  </si>
  <si>
    <t xml:space="preserve">Cada SRS reportará un informe con el consolidado de las supervisiones realizadas a los EES </t>
  </si>
  <si>
    <t>SRSEV 1.1.1.2.06</t>
  </si>
  <si>
    <t>Supervisión del cumplimiento de los procedimientos operativos del SUGEMI en los Hospitales y CPN</t>
  </si>
  <si>
    <t>SRSEV 1.1.1.2.07</t>
  </si>
  <si>
    <t>Taller de capacitación para EES sobre la importancia de la calidad del dato en la cadena de suministro del SUGEMI</t>
  </si>
  <si>
    <t xml:space="preserve">Cada SRS realizará talleres de capacitación a los EES seleccionados.                       </t>
  </si>
  <si>
    <t>SRSEV 1.1.1.2.08</t>
  </si>
  <si>
    <t>Seguimiento a la funcionalidad de los Comité Farmaco Terapéutico (CFT) de los hospitales</t>
  </si>
  <si>
    <t>Informe consolidado de las minutas reportadas por cada Hospital.</t>
  </si>
  <si>
    <t>SRSEV 1.1.1.2.09</t>
  </si>
  <si>
    <t xml:space="preserve">Reunión del Comité Farmaco Terapéutico Regional </t>
  </si>
  <si>
    <t>Minuta</t>
  </si>
  <si>
    <t>Cada CFT regional discutirá los temas de Cadena de Suministro de Medicamentos e Insumos y promoción del uso racional de los medicamentos</t>
  </si>
  <si>
    <t>SRSEV 1.1.1.3.01</t>
  </si>
  <si>
    <t xml:space="preserve">Supervisión de la gestión de la provisión de insumos y reactivos en los servicios de laboratorio (incluyendo reactivos e insumos de CD4 y Carga Viral) e imágenes </t>
  </si>
  <si>
    <t>Laboratorios e Imágenes</t>
  </si>
  <si>
    <t>SRSEV 1.1.1.3.02</t>
  </si>
  <si>
    <t xml:space="preserve">Supervisión a los EES para el seguimiento a la implementación de las herramientas asociadas al Procedimiento de Gestión de los servicios diagnósticos de laboratorio e imágenes </t>
  </si>
  <si>
    <t>Formulario de Supervision y captura de informe enviado DLI</t>
  </si>
  <si>
    <t>SRSEV 1.1.1.3.03</t>
  </si>
  <si>
    <t>Conformación y/o actualización de  clubes de donantes de sangre en EES</t>
  </si>
  <si>
    <t>Reporte</t>
  </si>
  <si>
    <t>Acta de formacion por EES. Captura de envío a DLI</t>
  </si>
  <si>
    <t>Ajustar a conformación o actualización según aplique</t>
  </si>
  <si>
    <t>SRSEV 1.1.1.3.04</t>
  </si>
  <si>
    <t xml:space="preserve">Supervisión a la realización de la prueba de HPV en los laboratorios  procesadores </t>
  </si>
  <si>
    <t>Aplica para las Regiones 0,2,3,5,6,8</t>
  </si>
  <si>
    <t>SRSEV 1.1.1.3.05</t>
  </si>
  <si>
    <t>Supervisión a los EES  en la implementación de los procedimientos del SUTMER</t>
  </si>
  <si>
    <t xml:space="preserve">Formulario de Supervision. Captura de envío </t>
  </si>
  <si>
    <t>SRSEV 1.1.1.3.06</t>
  </si>
  <si>
    <t xml:space="preserve">Supervisión para la ampliación de la cartera de servicios a los EES  y Centros Diagnósticos </t>
  </si>
  <si>
    <t>captura de envío a DLI</t>
  </si>
  <si>
    <t>SRSEV 1.1.1.3.07</t>
  </si>
  <si>
    <t>Seguimiento a EES que cuentan con laboratorios con pruebas moleculares para el diagnóstico de TB (GeneXpert) y verifiación de la certificación de las cabinas de bioseguridad</t>
  </si>
  <si>
    <t>SRSEV 1.1.1.3.08</t>
  </si>
  <si>
    <t>Supervisión  de los servicios de laboratorio e imágenes para disminuir  la mortalidad materno infantil en  los EES</t>
  </si>
  <si>
    <t>SRSEV 1.1.1.3.09</t>
  </si>
  <si>
    <t>Supervisión  de los laboratorios de microbiologia en los EES materno infantil para verificar la certificación de cabinas de bioseguridad</t>
  </si>
  <si>
    <t xml:space="preserve">Formulario de Seguimiento. Captura de envío </t>
  </si>
  <si>
    <t>SRSEV 1.1.1.3.10</t>
  </si>
  <si>
    <t xml:space="preserve">Visita de supervisión  a los EES para verificar el cumplimiento de las acciones para el diagnóstico de malaria </t>
  </si>
  <si>
    <t>SRSEV 1.1.1.3.11</t>
  </si>
  <si>
    <t>Implementar el plan de capacitación al personal de laboratorios clínicos, imágenes y los servicios transfuncionales en EES</t>
  </si>
  <si>
    <t>SRSEV 1.1.1.3.12</t>
  </si>
  <si>
    <t>Seguimiento al reporte mensual del INFOLAB en los EES</t>
  </si>
  <si>
    <t xml:space="preserve">captura de envío </t>
  </si>
  <si>
    <t>Reporte EES a los SRS
Reporte a los SRS a DLI</t>
  </si>
  <si>
    <t>SRSEV 1.1.1.3.13</t>
  </si>
  <si>
    <t>Taller de proteccion radiologica para el personal de Rayos X</t>
  </si>
  <si>
    <t>SRSEV 1.1.1.3.14</t>
  </si>
  <si>
    <t>Taller de Flebotomia para el personal de Banco de Sangre</t>
  </si>
  <si>
    <t>SRSEV 1.1.2.1.01</t>
  </si>
  <si>
    <t>Seguimiento  Planificacion Post Evento Obstétrico en los hospitales priorizados</t>
  </si>
  <si>
    <t>SRSEV 1.1.2.1.02</t>
  </si>
  <si>
    <t>Seguimiento a la planificación en las personas adolescentes en los CEAS</t>
  </si>
  <si>
    <t xml:space="preserve">Un reporte del trimestre </t>
  </si>
  <si>
    <t>SRSEV 1.1.2.1.03</t>
  </si>
  <si>
    <t>Capacitación sobre métodos anticonceptivos al personal de la Unidades de Atención Integral y de consultas diferenciadas para adolescentes</t>
  </si>
  <si>
    <t>SRSEV 1.1.2.2.01</t>
  </si>
  <si>
    <t xml:space="preserve">Adecuación de los planes de mejora de la metodología de Observación de la Práctica Clínica (OPC) según resultados del monitoreo de calidad de los servicios en CEAS priorizados </t>
  </si>
  <si>
    <t>Plan</t>
  </si>
  <si>
    <t>SRSEV 1.1.2.2.02</t>
  </si>
  <si>
    <t>Análisis de los indicadores maternos-neonatales de la Sala Situacional de los CEAS</t>
  </si>
  <si>
    <t>SRSEV 1.1.2.2.03</t>
  </si>
  <si>
    <t>Seguimiento a la implementación de la Estrategia Código Rojo en los CEAS priorizados.</t>
  </si>
  <si>
    <t>SRSEV 1.1.2.2.04</t>
  </si>
  <si>
    <t>Monitoreo  al apego a protocolo de atención en consulta prenatal en los CEAS priorizados.</t>
  </si>
  <si>
    <t>SRSEV 1.1.2.2.05</t>
  </si>
  <si>
    <t>Seguimiento a la implementación de la ruta de embarazadas con Sífilis y/o HIV en los principales CEAS</t>
  </si>
  <si>
    <t>SRSEV 1.1.2.2.06</t>
  </si>
  <si>
    <t>Capacitación sobre prevención de trastornos hipertensivos en el embarazo en CEAS (2 nivel)</t>
  </si>
  <si>
    <t>SRSEV 1.1.2.2.07</t>
  </si>
  <si>
    <t>Seguimiento al uso y correcto llenado de la historia clínica prenatal</t>
  </si>
  <si>
    <t>SRSEV 1.1.2.2.08</t>
  </si>
  <si>
    <t>Seguimiento al apego de los protocolos de trastornos hipertensivos en el embarazo a los CEAS priorizados</t>
  </si>
  <si>
    <t>SRSEV 1.1.2.2.09</t>
  </si>
  <si>
    <t>Talleres de prevención a infecciones nosocomiales para el personal de enfermería y conserjería de UCIN</t>
  </si>
  <si>
    <t>SRSEV 1.1.2.2.10</t>
  </si>
  <si>
    <t>Vigilancia de la funcionalidad de los equipos de UCIN</t>
  </si>
  <si>
    <t>SRSEV 1.1.2.2.11</t>
  </si>
  <si>
    <t>Vigilancia sanitaria del agua potable de las UCIN.</t>
  </si>
  <si>
    <t>Reporte muestras de cultivo</t>
  </si>
  <si>
    <t>SRSEV 1.1.2.2.12</t>
  </si>
  <si>
    <t>Capacitación centros de segundo nivel en atención inmediata al RN</t>
  </si>
  <si>
    <t>SRSEV 1.1.2.2.13</t>
  </si>
  <si>
    <t>Discusión de casos de Mortalidad Neonatal.</t>
  </si>
  <si>
    <t>SRSEV 1.1.2.2.14</t>
  </si>
  <si>
    <t>Vigilancia en el avance en prevención de las IAAS en las 10 UCIN Priorizadas</t>
  </si>
  <si>
    <t xml:space="preserve">Materno Infantil San Lorenzo de los Mina, Universitario Nuestra Señora de La Altagracia y Reynaldo Almanzar de Sto. Dgo., Renée Klang de Guzmán en Santiago, Jaime Mota de Barahona; Alejandro Cabral de San Juan de la Maguana; Morillo King, de La Vega; Juan Pablo Pina de San Cristobal; Ricardo Limardo de Puerto Plata y La Altagracia de Higuey. </t>
  </si>
  <si>
    <t>SRSEV 1.1.2.2.15</t>
  </si>
  <si>
    <t>Seguimiento a la aplicación de vacunas en niños menores de 5 años</t>
  </si>
  <si>
    <t>Consolidado SRS/ Reporte CEAS</t>
  </si>
  <si>
    <t>SRSEV 1.1.2.2.16</t>
  </si>
  <si>
    <t xml:space="preserve">Seguimiento al uso y correcto llenado de la Cédula de Salud del niño/niña en los CEAS </t>
  </si>
  <si>
    <t>Reporte trimestral</t>
  </si>
  <si>
    <t>SRSEV 1.1.2.2.17</t>
  </si>
  <si>
    <t xml:space="preserve">Seguimiento a los Programas Madre Canguro </t>
  </si>
  <si>
    <t>Planes de mejora CEAS</t>
  </si>
  <si>
    <t>Maternidad Nuestra Señora de la Altagracia, Infantil Dr. Robert Reid Cabral, Materno Infantil San Lorenzo de Los Mina, Materno Dr. Reynaldo Almánzar, Maternidad Dra. Evangelina Rodríguez, Dr. Angel Contreras, Dr. Vinicio Calventi, Dr. Rodolfo de la Cruz Lora, Juan Pablo Pina, Infantil Dr. Arturo Grullón, Maternidad Presidente Estrella Ureña, Ricardo Limardo y Dr. Toribio Bencosme, San Vicente de Paul, Jaime Mota, San Bartolomé, Dr. Antonio Musa, Materno Infantil Nuestra Señora de la Altagracia, Taiwán 19 de marzo, Dr. Alejandro Cabral,  Materno Infantil Dr. Jose Fco. Peña Gomez, Dr. Luis M. Morillo King</t>
  </si>
  <si>
    <t>SRSEV 1.1.2.2.18</t>
  </si>
  <si>
    <t>Evaluación de 2 CEAS para la expansión del Programa Madre Canguro</t>
  </si>
  <si>
    <t>Formulario de Evaluación</t>
  </si>
  <si>
    <t>SRSEV 1.1.2.2.19</t>
  </si>
  <si>
    <t>Implementación del Programas Madre Canguro en 1 CEAS</t>
  </si>
  <si>
    <t>SRSEV 1.1.2.2.20</t>
  </si>
  <si>
    <t>Evaluación de 2 CEAS para la Implementación de Salas de Estimulación Temprana</t>
  </si>
  <si>
    <t>SRSEV 1.1.2.2.21</t>
  </si>
  <si>
    <t>Implementación de Salas de Estimulación Temprana en 1 CEAS</t>
  </si>
  <si>
    <t>SRSEV 1.1.2.2.22</t>
  </si>
  <si>
    <t>Elaboración y seguimiento de los Planes de Mejora SRS para la Reducción de la Mortalidad en la Primera Infancia</t>
  </si>
  <si>
    <t>Plan de mejora</t>
  </si>
  <si>
    <t>SRSEV 1.1.2.2.23</t>
  </si>
  <si>
    <t>Seguimiento a los equipos de la UNAP para  la captación,  seguimiento al crecimiento y desarrollo, vigilancia del estado nutricional, esquema de vacunación en menores de 5 años con controles de salud de acuerdo con el protocolo</t>
  </si>
  <si>
    <t>Informe por zona de salud</t>
  </si>
  <si>
    <t xml:space="preserve">Primer nivel </t>
  </si>
  <si>
    <t>SRSEV 1.1.2.2.24</t>
  </si>
  <si>
    <t>Seguimiento al programa de planificación familiar en el primer nivel de atención.</t>
  </si>
  <si>
    <t>SRSEV 1.1.2.2.25</t>
  </si>
  <si>
    <t>Seguimiento a la atención de las Embarazadas y puérperas según guías y protocolos.</t>
  </si>
  <si>
    <t>SRSEV 1.1.2.2.26</t>
  </si>
  <si>
    <t>Seguimiento a los equipos de las UNAP en la realización a las  mujeres entre 19 y 65 años a las que se les realizó el Papanicolau al menos una vez en el último año.</t>
  </si>
  <si>
    <t>SRSEV 1.1.2.3.01</t>
  </si>
  <si>
    <t>Supervisión del Registro en línea y entrega de los Certificados de Nacidos Vivos en CEAS</t>
  </si>
  <si>
    <t>Captura correo enviado</t>
  </si>
  <si>
    <t>SRSEV 1.1.2.3.02</t>
  </si>
  <si>
    <t>Análisis de la cobertura de registro en línea de los CEAS priorizados para la Estrategia de Registro Oportuno de nacimiento por SRS</t>
  </si>
  <si>
    <t>SRSEV 1.1.2.3.03</t>
  </si>
  <si>
    <t xml:space="preserve">Análisis de la identificación y derivación oportuna de las pacientes no declaradas o sin cédula a la Delegación en CEAS priorizados </t>
  </si>
  <si>
    <t>SRSEV 1.1.2.4.01</t>
  </si>
  <si>
    <t>Elaboración y seguimiento de los Planes de Mejora SRS para la Reducción de la Mortalidad en Adolescentes</t>
  </si>
  <si>
    <t>SRSEV 1.1.2.4.02</t>
  </si>
  <si>
    <t xml:space="preserve">Reunión de coordinación con Primer Nivel para el abordaje de las personas adolescentes </t>
  </si>
  <si>
    <t>SRSEV 1.1.2.4.03</t>
  </si>
  <si>
    <t>Evaluación de 2 CEAS para la Implementación de Unidades de Atención en Salud para personas Adolescentes por SRS</t>
  </si>
  <si>
    <t>SRSEV 1.1.2.4.04</t>
  </si>
  <si>
    <t>Implementación de (1) Unidad de Atención en Salud para personas Adolescentes por SRS</t>
  </si>
  <si>
    <t>SRSEV 1.1.2.4.05</t>
  </si>
  <si>
    <t xml:space="preserve">Socialización de las Guías Nacionales de Atención Integral a la Salud de Adolescentes con los CEAS y el Sistema Informático de adolescentes(SIA) </t>
  </si>
  <si>
    <t>SRSEV 1.1.2.4.06</t>
  </si>
  <si>
    <t>Supervisión de las condiciones esenciales de los servicios a personas adolescentes en CEAS</t>
  </si>
  <si>
    <t>SRSEV 1.1.2.4.07</t>
  </si>
  <si>
    <t>Elaboración y seguimiento del Plan de acción para la disminución del Embarazo en adolescentes</t>
  </si>
  <si>
    <t>SRSEV 1.1.2.4.08</t>
  </si>
  <si>
    <t>Seguimiento a los registros en las Unidades de Atención Integral y Consultas diferenciadas</t>
  </si>
  <si>
    <t>Reporte trimestral para los SRS</t>
  </si>
  <si>
    <t>SRSEV 1.1.2.5.01</t>
  </si>
  <si>
    <t>Seguimiento de los servicios pediátricos en hospitales priorizados</t>
  </si>
  <si>
    <t>Informe trimestral para los SRS</t>
  </si>
  <si>
    <t>SRSEV 1.1.2.5.02</t>
  </si>
  <si>
    <t>Seguimiento al fortalecimiento de las emergencias pediátricas priorizadas</t>
  </si>
  <si>
    <t>Hospital Infantil Dr. Robert Reid Cabral, Hospital Regional Juan Pablo Pina, Hospital Regional Infantil Dr. Arturo Grullón, Hospital Regional San Vicente de Paul, Hospital Regional Jaime Mota, Hospital Materno Infantil Nuestra Señora de La Altagracia, Hospital Regional Taiwán 19 de marzo, Hospital Regional Materno Infantil Dr. José Francisco Peña Gómez, Hospital Regional Dr. Luis Morillo King.</t>
  </si>
  <si>
    <t>1.1.3.1 Fortalecida la Estrategia para la Prevención de las Enfermedades Crónicas No Transmisibles</t>
  </si>
  <si>
    <t>SRSEV 1.1.3.1.01</t>
  </si>
  <si>
    <t>Capacitación al personal de salud en los módulos de la Estrategia HEARTS</t>
  </si>
  <si>
    <t>SRSEV 1.1.3.1.02</t>
  </si>
  <si>
    <t>Despliegue  de la Estrategia Hearts en el 50% de las Unidades de Atención Primaria del SRS.</t>
  </si>
  <si>
    <t>SRSEV 1.1.3.1.03</t>
  </si>
  <si>
    <t>Seguimiento a la implementación de la Estrategia HEARTS en el 50% de las Unidades de Atención Primaria del SRS.</t>
  </si>
  <si>
    <t>SRSEV 1.1.3.1.04</t>
  </si>
  <si>
    <t>Seguimiento a las iniciativas de prevención de otras  enfermedades crónicas no trasmisibles.</t>
  </si>
  <si>
    <t>SRSEV 1.1.3.2.01</t>
  </si>
  <si>
    <t xml:space="preserve">Seguimiento a la Detección Oportuna de Cáncer Infantil </t>
  </si>
  <si>
    <t xml:space="preserve">Materno Infantil San Lorenzo de los Mina, Juan Pablo Pina, San Vicente de Paul, Jaime Mota, Materno Infantil Nuestra Señora de la Altagracia, Taiwán 19 de marzo, Materno Infantil Dr. José Francisco Peña Gómez, Pedro Emilio Marchena, </t>
  </si>
  <si>
    <t>SRSEV 1.1.3.3.01</t>
  </si>
  <si>
    <t>Talleres con Psicólogos/as de los EES sobre la detección, registro y reporte de casos de violencia de género</t>
  </si>
  <si>
    <t>Fotos</t>
  </si>
  <si>
    <t>SRSEV 1.1.3.3.02</t>
  </si>
  <si>
    <t xml:space="preserve">Taller de Masculinidad Positiva </t>
  </si>
  <si>
    <t>SRSEV 1.1.3.3.03</t>
  </si>
  <si>
    <t>Visitas de supervisión y seguimiento a las unidades de Género para seguimiento al protocolo y correcto abordaje a los pacientes victimas de violencia</t>
  </si>
  <si>
    <t>Depende de la apertura de unidades de genero en los CEAS de la region</t>
  </si>
  <si>
    <t>SRSEV 1.1.3.3.04</t>
  </si>
  <si>
    <t>Habilitación Unidades de Género en Salud</t>
  </si>
  <si>
    <r>
      <rPr>
        <sz val="10"/>
        <color theme="1"/>
        <rFont val="Calibri"/>
        <family val="2"/>
        <scheme val="minor"/>
      </rPr>
      <t xml:space="preserve">Aplica 2 Unidades para </t>
    </r>
    <r>
      <rPr>
        <sz val="10"/>
        <color indexed="8"/>
        <rFont val="Calibri"/>
        <family val="2"/>
      </rPr>
      <t>SRS Metropolitano, Norcentral, Este, Cibao Central (Valdesia, Nordeste, Enriquillo, El Valle, Cibao Occidental  solo aplica la habilitación de una unidad).</t>
    </r>
  </si>
  <si>
    <t>SRSEV 1.1.3.3.05</t>
  </si>
  <si>
    <t>Talleres de  capacitación al personal de los EES para la identificación  y seguimiento a victimas de violencia intrafamiliar</t>
  </si>
  <si>
    <t>SRSEV 1.1.4.1.01</t>
  </si>
  <si>
    <t xml:space="preserve">Seguimiento a la implementación del DTIR (Detección, tratamiento, investigación y Respuesta) en centros de salud </t>
  </si>
  <si>
    <t>Aplica a los 9 SRS con o si  focos activos de malaria.</t>
  </si>
  <si>
    <t>SRSEV 1.1.4.2.01</t>
  </si>
  <si>
    <t>Visitas de seguimiento al fortalecimiento del  Sistema de Registro Nominal de Atención Integral (SIRNAI) en SAI</t>
  </si>
  <si>
    <t>SRSEV 1.1.4.2.02</t>
  </si>
  <si>
    <t xml:space="preserve">Visita a los EES en el levantamiento para la implementación del Sistema de Registro Nominal de VIH (SIRENP-VIH) </t>
  </si>
  <si>
    <t>SRSEV 1.1.4.2.03</t>
  </si>
  <si>
    <t>Visitas de supervisión Áreas de Consejería para pruebas VIH de EES priorizados para verificar entrega y registro oportuno de pre y post consejería en el SIRENP</t>
  </si>
  <si>
    <t>SRSEV 1.1.4.2.04</t>
  </si>
  <si>
    <t>Reuniones de seguimiento al cumplimiento de indicadores del PoR 42 en las regiones priorizadas (SRS)</t>
  </si>
  <si>
    <t>SRSEV 1.1.4.3.01</t>
  </si>
  <si>
    <t>Seguimiento a los programas de enfermedades transmisibles por vectores en primer nivel de atención</t>
  </si>
  <si>
    <t>SRSEV 1.1.4.3.02</t>
  </si>
  <si>
    <t xml:space="preserve">Visitas de seguimiento a la calidad de la atención de los pacientes con mordeduras </t>
  </si>
  <si>
    <t>9 SRS</t>
  </si>
  <si>
    <t>SRSEV 1.1.4.3.03</t>
  </si>
  <si>
    <t xml:space="preserve">Capacitación y actualización en Arbovirosis a los centros de salud </t>
  </si>
  <si>
    <t>SRSEV 1.1.4.5.01</t>
  </si>
  <si>
    <t>Capacitación y actualización (Algoritmo, TB-DR, TB/VIH) al personal de salud de los EES para el fortalecimiento del programa de Tuberculosis.</t>
  </si>
  <si>
    <t>SRSEV 1.1.4.5.02</t>
  </si>
  <si>
    <t>Visitas de auditoria al Sistema de Información Operacional y Epidemiológico de TB (SIOE) en los EES para fortalecimiento de la calidad del dato.</t>
  </si>
  <si>
    <t>SRSEV 1.1.4.5.03</t>
  </si>
  <si>
    <t>Implementación y seguimiento a la Terapia Preventiva de Tuberculosis (TPT) en los SAIs de la región.</t>
  </si>
  <si>
    <t>SRSEV 1.1.4.5.05</t>
  </si>
  <si>
    <t>Visitas a las Unidades Técnicas Regionales (UTR) para Monitoreo el cumplimiento de protocolos establecidos para el manejo de los pacientes Drogo resistentes.</t>
  </si>
  <si>
    <r>
      <rPr>
        <sz val="10"/>
        <color theme="1"/>
        <rFont val="Calibri"/>
        <family val="2"/>
        <scheme val="minor"/>
      </rPr>
      <t xml:space="preserve">Estas unidades están ubicadas en las regiones en hospitales específicos como: 
</t>
    </r>
    <r>
      <rPr>
        <b/>
        <sz val="10"/>
        <color indexed="8"/>
        <rFont val="Calibri"/>
        <family val="2"/>
      </rPr>
      <t xml:space="preserve">SRS Metropolitano:, </t>
    </r>
    <r>
      <rPr>
        <sz val="10"/>
        <color indexed="8"/>
        <rFont val="Calibri"/>
        <family val="2"/>
      </rPr>
      <t xml:space="preserve">CPNA Anti TB de Adultos 
</t>
    </r>
    <r>
      <rPr>
        <b/>
        <sz val="10"/>
        <color indexed="8"/>
        <rFont val="Calibri"/>
        <family val="2"/>
      </rPr>
      <t>SRS Valdesia:</t>
    </r>
    <r>
      <rPr>
        <sz val="10"/>
        <color indexed="8"/>
        <rFont val="Calibri"/>
        <family val="2"/>
      </rPr>
      <t xml:space="preserve"> Hospital Juan Pablo Pina
</t>
    </r>
    <r>
      <rPr>
        <b/>
        <sz val="10"/>
        <color indexed="8"/>
        <rFont val="Calibri"/>
        <family val="2"/>
      </rPr>
      <t>SRS Norcentral:</t>
    </r>
    <r>
      <rPr>
        <sz val="10"/>
        <color indexed="8"/>
        <rFont val="Calibri"/>
        <family val="2"/>
      </rPr>
      <t xml:space="preserve"> Hospital Cabral y Báez
</t>
    </r>
    <r>
      <rPr>
        <b/>
        <sz val="10"/>
        <color indexed="8"/>
        <rFont val="Calibri"/>
        <family val="2"/>
      </rPr>
      <t>SRS Nordeste:</t>
    </r>
    <r>
      <rPr>
        <sz val="10"/>
        <color indexed="8"/>
        <rFont val="Calibri"/>
        <family val="2"/>
      </rPr>
      <t xml:space="preserve"> Hospital San Vicente de Paul
</t>
    </r>
    <r>
      <rPr>
        <b/>
        <sz val="10"/>
        <color indexed="8"/>
        <rFont val="Calibri"/>
        <family val="2"/>
      </rPr>
      <t>SRS Este:</t>
    </r>
    <r>
      <rPr>
        <sz val="10"/>
        <color indexed="8"/>
        <rFont val="Calibri"/>
        <family val="2"/>
      </rPr>
      <t xml:space="preserve"> Hospital Dr. Antonio Musa
</t>
    </r>
    <r>
      <rPr>
        <b/>
        <sz val="10"/>
        <color indexed="8"/>
        <rFont val="Calibri"/>
        <family val="2"/>
      </rPr>
      <t>SRS El Valle:</t>
    </r>
    <r>
      <rPr>
        <sz val="10"/>
        <color indexed="8"/>
        <rFont val="Calibri"/>
        <family val="2"/>
      </rPr>
      <t xml:space="preserve"> Hospital Simón Stridel
</t>
    </r>
    <r>
      <rPr>
        <b/>
        <sz val="10"/>
        <color indexed="8"/>
        <rFont val="Calibri"/>
        <family val="2"/>
      </rPr>
      <t>SRS Cibao Occidental:</t>
    </r>
    <r>
      <rPr>
        <sz val="10"/>
        <color indexed="8"/>
        <rFont val="Calibri"/>
        <family val="2"/>
      </rPr>
      <t xml:space="preserve"> Hospital Luis L. Bogaert
</t>
    </r>
    <r>
      <rPr>
        <b/>
        <sz val="10"/>
        <color indexed="8"/>
        <rFont val="Calibri"/>
        <family val="2"/>
      </rPr>
      <t xml:space="preserve">SRS Cibao Central: </t>
    </r>
    <r>
      <rPr>
        <sz val="10"/>
        <color indexed="8"/>
        <rFont val="Calibri"/>
        <family val="2"/>
      </rPr>
      <t xml:space="preserve">Hospital Luis Morillo King
</t>
    </r>
  </si>
  <si>
    <t>SRSEV 1.1.4.5.06</t>
  </si>
  <si>
    <t xml:space="preserve">Mesa de Trabajo con Gerencias de Áreas para revisión de los indicadores y realización de planes de mejora en los servicios de TB 
</t>
  </si>
  <si>
    <t>SRSEV 1.1.4.5.07</t>
  </si>
  <si>
    <t>Mesa de trabajo con Primer Nivel de Atención y Medicamento e Insumos para coordinación y distribución de medicamentos en los EES.</t>
  </si>
  <si>
    <t>SRSEV 1.1.4.5.08</t>
  </si>
  <si>
    <t xml:space="preserve">Mesa Técnica con Laboratorio e Imágenes para fortalecimiento del diagnóstico oportuno de Tuberculosis </t>
  </si>
  <si>
    <t>SRSEV 1.1.4.5.09</t>
  </si>
  <si>
    <t>Seguimiento a los programas de enfermedades transmisibles con énfasis en TB y VIH entre otras en primer nivel de atención.</t>
  </si>
  <si>
    <t>SRSEV 1.1.4.5.10</t>
  </si>
  <si>
    <t>Reuniones de seguimiento al cumplimiento de indicadores del PRO 41</t>
  </si>
  <si>
    <t>Esta actividad deberá realizarse con los Supervisores de Areas, Supervisores de Promotores, Psicologos y Analista del POR 41</t>
  </si>
  <si>
    <t>SRSEV 1.1.5.1.01</t>
  </si>
  <si>
    <t xml:space="preserve">Implementación del Modelo hospitalario y flujos de Asistencia Emergencias y Urgencias </t>
  </si>
  <si>
    <t>Emergencias Medicaas</t>
  </si>
  <si>
    <t>SRSEV 1.1.5.1.02</t>
  </si>
  <si>
    <t xml:space="preserve">Socializacion e implementación del RAC-Triaje en las Salas de Emergencias Centros Hospitalarios </t>
  </si>
  <si>
    <t>Hoja de supervision. Reporte</t>
  </si>
  <si>
    <t>SRSEV 1.1.5.1.03</t>
  </si>
  <si>
    <t>Implementación del procedimiento para la entrega, recibo y reposicion de carro de paro</t>
  </si>
  <si>
    <t>SRSEV 1.1.5.1.04</t>
  </si>
  <si>
    <t>Registros en el tablero de Indicadores de Gestión de las Salas de Emergencias de los Centros de Salud.</t>
  </si>
  <si>
    <t>SRSEV 1.1.5.1.05</t>
  </si>
  <si>
    <t>Socialización de los procedimientos de traslado de pacientes</t>
  </si>
  <si>
    <t>Listado de Participantes, Agenda</t>
  </si>
  <si>
    <t>SRSEV 1.1.5.2.01</t>
  </si>
  <si>
    <t>SRSEV 1.1.5.2.02</t>
  </si>
  <si>
    <t>Listado de participantes, Minuta</t>
  </si>
  <si>
    <t>SRSEV 1.1.5.2.03</t>
  </si>
  <si>
    <t>SRSEV 1.1.5.2.04</t>
  </si>
  <si>
    <t>SRSEV 1.1.5.2.05</t>
  </si>
  <si>
    <t>SRSEV 1.1.5.2.06</t>
  </si>
  <si>
    <t>SRSEV 1.2.1.1.01</t>
  </si>
  <si>
    <t>Informe, plan</t>
  </si>
  <si>
    <t>Seguimiento a los planes de mejora de la evaluacion de indicadores de calidad en el programa de hemodialisis y diálisis peritoneal</t>
  </si>
  <si>
    <t>SRSEV 1.2.1.2.01</t>
  </si>
  <si>
    <t>Centros de Salud</t>
  </si>
  <si>
    <t>SRSEV 1.2.1.2.02</t>
  </si>
  <si>
    <t xml:space="preserve">Seguimiento a la elaboración de plan de mejora de los hospitales para la disminución de lista de espera </t>
  </si>
  <si>
    <t>Registro Digital</t>
  </si>
  <si>
    <t>SRSEV 1.2.1.3.01</t>
  </si>
  <si>
    <t xml:space="preserve">Sesiones de trabajo con los EES para la adecuación de las carteras de servicios, de manera que se mantengan actualizadas.  </t>
  </si>
  <si>
    <t>Instrumento de adecuación de las carteras de servicios</t>
  </si>
  <si>
    <t>SRSEV 1.2.1.3.02</t>
  </si>
  <si>
    <t>Visita de supervisión a los EES para la verificación del cumplimiento de la adecuación y  actualización de las carteras de servicios.</t>
  </si>
  <si>
    <t>SRSEV 1.2.1.4.01</t>
  </si>
  <si>
    <t>Seguimiento a la realización de encuesta de satisfacción a los usuarios.</t>
  </si>
  <si>
    <t>Reporte Excel (plataforma digital)</t>
  </si>
  <si>
    <t>Atencion Al Usuario</t>
  </si>
  <si>
    <t>Todos los CEAS</t>
  </si>
  <si>
    <t>SRSEV 1.2.1.4.02</t>
  </si>
  <si>
    <t>Coordinación de la elaboración de los planes de mejora de los EES de la Red.</t>
  </si>
  <si>
    <t>En todos los establecimientos que están activos en la plataforma de encuestas (especializados y PNA)</t>
  </si>
  <si>
    <t>SRSEV 1.2.1.4.03</t>
  </si>
  <si>
    <t>Seguimiento a la implementación de los planes de mejora de los EES.</t>
  </si>
  <si>
    <t>Evidencia de acciones ejecutadas</t>
  </si>
  <si>
    <t>En todos los establecimientos que están activos en la plataforma de encuestas.</t>
  </si>
  <si>
    <t>SRSEV 1.2.1.4.04</t>
  </si>
  <si>
    <t>Coordinación de la implementación de los grupos focales.</t>
  </si>
  <si>
    <t>El informe es de la reunión</t>
  </si>
  <si>
    <t>En 3 establecimientos, a definir, de cada SRS.</t>
  </si>
  <si>
    <t>SRSEV 1.2.1.4.05</t>
  </si>
  <si>
    <t>Seguimiento al proceso de referencia y contrarreferencia de la Red.</t>
  </si>
  <si>
    <t>Reporte de Excel</t>
  </si>
  <si>
    <t>En todos los establecimientos de nivel especializado</t>
  </si>
  <si>
    <t>SRSEV 1.2.1.4.06</t>
  </si>
  <si>
    <t>Seguimiento a la gestión de los buzones de sugerencias</t>
  </si>
  <si>
    <t>En todos los establecimientos.</t>
  </si>
  <si>
    <t>SRSEV 1.2.1.4.07</t>
  </si>
  <si>
    <t>Visitas de acompañamiento a los CEAS sobre el cumplimiento de los procesos de gestión de usuarios (afiches de deberes y derechos, cartera de servicios, señalización interna).</t>
  </si>
  <si>
    <t>SRSEV 1.2.1.5.01</t>
  </si>
  <si>
    <t>Capacitación en Técnicas y Uso de los Instrumentos para el Monitoreo de la Calidad en los Servicios Priorizados en la Red, dirigido a los EES en cada SRS</t>
  </si>
  <si>
    <t xml:space="preserve">Calidad de los Servicios </t>
  </si>
  <si>
    <t>SRSEV 1.2.1.5.02</t>
  </si>
  <si>
    <t>Seguimiento a reuniones del comité de mejora continua de la calidad en la atención y seguridad del paciente para establecer avances, logros, resultados e indicadores.</t>
  </si>
  <si>
    <t>Acta constitutiva</t>
  </si>
  <si>
    <t>SRSEV 1.2.1.5.03</t>
  </si>
  <si>
    <t>Seguimiento a la capacitación de los protocolos de práctica clínica del MSP, para cada área y servicio.</t>
  </si>
  <si>
    <t>programa</t>
  </si>
  <si>
    <t>SRSEV 1.2.1.5.04</t>
  </si>
  <si>
    <t>Validación de la auto observación de los procesos de práctica clínica y apego a protocolos utilizando las herramientas institucionales de calidad de los Servicios.</t>
  </si>
  <si>
    <t>Formulario</t>
  </si>
  <si>
    <t xml:space="preserve">SRS 0 METROPOLITANO (9): 1 - H. Materno Infantil San Lorenzo de Los Mina; 2 -H. Materno Dr. Reynaldo Almánzar; 3 - H. Maternidad Nuestra Señora de La Altagracia; 4 - H. Municipal Boca Chica; 5 - H. Municipal Engombe; 6 - H. General Dr. Vinicio Calventi; 7 - H. Mujer Dominicana; 8 - H. Marcelino Vélez Santana; 9 - H. Ángel Contreras.
SRS I VALDESIA (2):  1 - H. Regional Juan Pablo Pina; 2 - H. Nuestra Señora de Regla.
SRS II NORCENTRAL (2): 1 - H. Presidente Estrella Ureña; 2 - H. Ricardo Limardo.
SRS III NORDESTE (2): 1 - H. Antonio Yapor Heded; 2 - H. San Vicente de Paul.
SRS IV ENRIQUILLO (2): 1 -  H. Jaime Mota; 2 - H. Elio Fiallo.
SRS V ESTE (3): 1 - H. Antonio Musa; 2 - H. Francisco Gonzalvo; 3 - H. H. Ntra. Sra. de la Altagracia.
SRS VI EL VALLE (3): 1 - H. Rosa Duarte; 2 - H. Taiwán; 3 - H. Alejandro Cabral.
SRS VII CIBAO OCCIDENTAL (1): 1 - H. José Francisco Peña Gómez.
SRS VIII CIBAO CENTRAL (1): H. Morillo King.
</t>
  </si>
  <si>
    <t>SRSEV 1.2.1.5.05</t>
  </si>
  <si>
    <t>Validación del automonitoreo de  la completitud de los expedientes clínicos y apegos protocolos Maternos neonatales, infantil,  epidemiologia utilizando las herramientas institucionales de calidad de los Servicios.</t>
  </si>
  <si>
    <t>CEAS generales y maternos</t>
  </si>
  <si>
    <t>SRSEV 1.2.1.5.06</t>
  </si>
  <si>
    <t xml:space="preserve">Validación del automonitoreo Aplicación de lista de verificación de completitud de Expediente clínico </t>
  </si>
  <si>
    <t>SRSEV 1.2.1.5.07</t>
  </si>
  <si>
    <t>Validación del automonitoreo Correcta Aplicación de la Lista de Verificación de la Seguridad en Cirugía</t>
  </si>
  <si>
    <t>SRSEV 1.2.1.5.08</t>
  </si>
  <si>
    <t>Validación del autoevaluación comité de mejora continua de la calidad en la atención y seguridad del paciente</t>
  </si>
  <si>
    <t>SRSEV 1.2.1.5.09</t>
  </si>
  <si>
    <t>Seguimiento a plan de Mejora de la Calidad en los Servicios de Salud, incluyendo hallazgos e informe de monitoreo de la calidad del SNS</t>
  </si>
  <si>
    <t>Plan de mejora (usar la plantilla DMIA-FO-001 Plan de mejora)</t>
  </si>
  <si>
    <t>SRSEV 1.2.1.5.10</t>
  </si>
  <si>
    <t>Seguimiento a las reuniones del Comité de Control y Prevención de Infecciones Asociadas a la Atención en Salud (IAAS)</t>
  </si>
  <si>
    <t>SRSEV 1.2.2.1.01</t>
  </si>
  <si>
    <t>Seguimiento a la aplicación de los estándares de enfermería en los servicios ambulatorios y de hospitalización</t>
  </si>
  <si>
    <t>SRSEV 1.2.2.1.02</t>
  </si>
  <si>
    <t>Capacitacion sobre medidas de bioseguridad intrahospitalaria</t>
  </si>
  <si>
    <t>SRSEV 1.2.2.1.03</t>
  </si>
  <si>
    <t xml:space="preserve">Capacitacion sobre Liderazgo en Enfermeria </t>
  </si>
  <si>
    <t>SRSEV 1.2.2.1.04</t>
  </si>
  <si>
    <t>Capacitacion sobre proceso de atencion de enfermeria (PAE)</t>
  </si>
  <si>
    <t>SRSEV 1.2.2.2.01</t>
  </si>
  <si>
    <t xml:space="preserve">Supervisión de la calidad de los servicios de nutrición </t>
  </si>
  <si>
    <t>SRSEV 1.2.2.2.02</t>
  </si>
  <si>
    <t>Desarrollo de los planes de mejora a partir de los resultados de las evaluaciones de la calidad de los servicios de nutrición</t>
  </si>
  <si>
    <t>SRSEV 1.2.2.2.03</t>
  </si>
  <si>
    <t>Seguimiento al plan de mejora de las evaluaciones de la calidad de los servicios de nutrición</t>
  </si>
  <si>
    <t>Plan, Informe</t>
  </si>
  <si>
    <t>SRSEV 1.2.2.3.01</t>
  </si>
  <si>
    <t>Seguimiento a capacitaciones en Lavado e Higiene de Manos</t>
  </si>
  <si>
    <t>SRSEV 1.2.2.3.02</t>
  </si>
  <si>
    <t xml:space="preserve">Validación de automonitoreo el sistema de vigilancia y control  hospitalario de infecciones Asociadas a la atención </t>
  </si>
  <si>
    <t>SRSEV 1.2.2.3.03</t>
  </si>
  <si>
    <t>Evaluación de los procesos de bioseguridad hospitalaria</t>
  </si>
  <si>
    <t>SRSEV 1.2.2.3.04</t>
  </si>
  <si>
    <t>Elaboración de los planes de mejora a partir de los resultados de evaluación de procesos de bioseguridad hospitalaria</t>
  </si>
  <si>
    <t>SRSEV 1.2.2.3.05</t>
  </si>
  <si>
    <t>Seguimiento a los planes de mejora de evaluación de procesos de bioseguridad hospitalaria</t>
  </si>
  <si>
    <t>SRSEV 1.2.2.3.06</t>
  </si>
  <si>
    <t>Seguimiento a la notificación oportuna de las enfermedades bajo vigilancia epidemiológica hospitales</t>
  </si>
  <si>
    <t>SRSEV 1.2.2.3.07</t>
  </si>
  <si>
    <t>Seguimiento a la notificación oportuna de las enfermedades bajo vigilancia epidemiológica CPN</t>
  </si>
  <si>
    <t>SRSEV 1.2.2.3.08</t>
  </si>
  <si>
    <t>Seguimiento de auto evaluación del Comité de control y prevención de infecciones Asociadas a la atención en salud.</t>
  </si>
  <si>
    <t>187 CEAS</t>
  </si>
  <si>
    <t>SRSEV 1.2.2.3.09</t>
  </si>
  <si>
    <t>Seguimiento del Reporte de Indicadores, Calidad de los Servicios de Salud</t>
  </si>
  <si>
    <t>SRSEV 1.2.2.3.10</t>
  </si>
  <si>
    <t>Capacitación en Humanización de los  Servicios de Salud a profesionales y técnicos de los Establecimientos de Salud priorizados</t>
  </si>
  <si>
    <t>Programa</t>
  </si>
  <si>
    <t>SRSEV 1.2.2.3.11</t>
  </si>
  <si>
    <t>Seguimiento de reuniones del Comité de Bioseguridad Hospitalario</t>
  </si>
  <si>
    <t>Acta de Reunión</t>
  </si>
  <si>
    <t>SRSEV 1.2.2.3.12</t>
  </si>
  <si>
    <t>Supervisión de la capacitación en la Guía de Limpieza y Desinfección de Superficies Hospitalarias del Ministerio de Salud, dirigido al personal de Limpieza del ESS</t>
  </si>
  <si>
    <t>SRSEV 1.2.2.3.13</t>
  </si>
  <si>
    <t>Seguimiento a la Aplicación de Bioseguridad en CEAS (formulario DCH-FO-035)</t>
  </si>
  <si>
    <t>SRSEV 1.2.2.3.14</t>
  </si>
  <si>
    <t>Supervisión de la ruta sanitaria en el ESS</t>
  </si>
  <si>
    <t>SRSEV 1.2.2.4.01</t>
  </si>
  <si>
    <t>Socialización del manual de procedimiento de hostelería hospitalaria</t>
  </si>
  <si>
    <t>SRSEV 1.2.2.4.02</t>
  </si>
  <si>
    <t>Seguimiento a la implementación del procedimiento de hostelería hospitalaria</t>
  </si>
  <si>
    <t>SRSEV 1.2.2.5.01</t>
  </si>
  <si>
    <t>Coordinación de la gestión de las QDSR en los establecimientos.</t>
  </si>
  <si>
    <t>SRSEV 1.2.2.5.02</t>
  </si>
  <si>
    <t>Coordinación de la actualización de las carteras de servicio de los establecimientos.</t>
  </si>
  <si>
    <t>SRSEV 1.2.2.5.03</t>
  </si>
  <si>
    <t>Coordinación de la organización de la gestión de citas en los establecimientos.</t>
  </si>
  <si>
    <t>5 establecimientos de cada SRS.</t>
  </si>
  <si>
    <t>SRSEV 2.1.1.1.01</t>
  </si>
  <si>
    <t>Captura, seguimiento y evaluación de la atención de Adulto Mayor en las UNAP</t>
  </si>
  <si>
    <t>Informe de seguimiento por zona de salud</t>
  </si>
  <si>
    <t xml:space="preserve">Primer Nivel </t>
  </si>
  <si>
    <t>SRSEV 2.1.1.1.02</t>
  </si>
  <si>
    <t>Despliegue e Implementación de acciones de medición de satisfacción de usuarios y planes de mejora en el 40% de los Establecimientos de primer nivel de atención</t>
  </si>
  <si>
    <t>Informe de medición</t>
  </si>
  <si>
    <t>SRSEV 2.1.1.1.03</t>
  </si>
  <si>
    <t>Realización de Talleres de   con los equipos de la UNAP y coordinadores de zona para  seguimiento a la adherencia de guías y protocolos en el primer nivel</t>
  </si>
  <si>
    <t>Informe de con por zona de salud</t>
  </si>
  <si>
    <t>SRSEV 2.1.1.1.04</t>
  </si>
  <si>
    <t xml:space="preserve">Monitoreo a los equipos de la UNAP al uso de las guías y protocolos </t>
  </si>
  <si>
    <t>Informe de a por zona de salud</t>
  </si>
  <si>
    <t>SRSEV 2.1.1.1.05</t>
  </si>
  <si>
    <t>Seguimiento los equipo de la UNAP  para la realización de visitas domiciliarias con énfasis en personas con algún tipo de discapacidad y casos prioritarios de salud según metas.</t>
  </si>
  <si>
    <t>SRSEV 2.1.1.1.06</t>
  </si>
  <si>
    <t>Seguimiento a las intervenciones extramurales de promoción de la salud y prevención de la enfermedad realizadas en las UNAP.</t>
  </si>
  <si>
    <t>SRSEV 2.1.1.1.07</t>
  </si>
  <si>
    <t>Seguimiento al fortalecimiento del Primer Nivel de Atención: suministros de insumos y materiales, aumento de la productividad y reorganización de los RRHH.</t>
  </si>
  <si>
    <t>Director Regional</t>
  </si>
  <si>
    <t>SRSEV 2.1.1.2.01</t>
  </si>
  <si>
    <t xml:space="preserve">Taller de Humanización en Salud Mental </t>
  </si>
  <si>
    <t>SRSEV 2.1.1.2.02</t>
  </si>
  <si>
    <t>Ampliación de la estrategia mhGAP de Atención Primaria.</t>
  </si>
  <si>
    <t>SRSEV 2.1.1.2.03</t>
  </si>
  <si>
    <t xml:space="preserve">Seguimiento a la entrega oportuna por SRS del Reporte Mensual de servicios de Salud Mental. </t>
  </si>
  <si>
    <t>SRSEV 2.1.1.2.04</t>
  </si>
  <si>
    <t>Supervisión de los Servicios de Salud Mental en los EES</t>
  </si>
  <si>
    <t>SRSEV 2.1.1.3.01</t>
  </si>
  <si>
    <t>Seguimiento de las acciones para de implementación del  programa Salud Escolar en el SRS</t>
  </si>
  <si>
    <t>SRSEV 2.1.1.4.01</t>
  </si>
  <si>
    <t>Levantamiento de condiciones de infraestructura física y tecnológica, equipamiento y necesidades de personal de salud y administrativo en los EES de primer nivel (CPN y CCDX) para el fortalecimiento de la atención en el primer nivel de atención.</t>
  </si>
  <si>
    <t>SRSEV 2.1.1.4.02</t>
  </si>
  <si>
    <t>Adecuación de las  condiciones de infraestructura física y tecnológica, equipamiento en los EES de primer nivel (CPN y CCDX) para el fortalecimiento de la atención en el primer nivel de atención.</t>
  </si>
  <si>
    <t>SRSEV 2.1.2.1.01</t>
  </si>
  <si>
    <t>Mesa  de trabajo con el equipo técnico  para  elaborar y direccionar  los planes de desarrollo e inversión  para el primer nivel</t>
  </si>
  <si>
    <t>Documentos de Planes de Inversión</t>
  </si>
  <si>
    <t>SRSEV 2.1.2.1.02</t>
  </si>
  <si>
    <t>Evaluación de  los planes de  inversión  para el primer nivel</t>
  </si>
  <si>
    <t>Informes de avance</t>
  </si>
  <si>
    <t>SRSEV 2.2.1.1.01</t>
  </si>
  <si>
    <t xml:space="preserve">Mesa de trabajo con directores de los CEAS para implementación y fortalecimiento del proceso de  referencia y contrarreferencia  </t>
  </si>
  <si>
    <t>SRSEV 2.2.1.1.02</t>
  </si>
  <si>
    <t>Reunión con TI y SI del SRS para el seguimiento de los avances de la organización y articulación de la red, a través del Modulo diseñado para el Registro Diario de Referencia y Contrarreferencia.</t>
  </si>
  <si>
    <t>SRSEV 2.2.1.1.03</t>
  </si>
  <si>
    <t xml:space="preserve">Supervisión y seguimiento a la implementación y buen llenado del Registro Diario de Referencia y Contrarreferencia </t>
  </si>
  <si>
    <t>Consolidado de las Referencias y Contra referencias por CEAS</t>
  </si>
  <si>
    <t>SRSEV 2.2.2.1.01</t>
  </si>
  <si>
    <t>Seguimiento a la funcionalidad de los comités hospitalarios (comités priorizados en reglamento hospitalario)</t>
  </si>
  <si>
    <t>SRSEV 2.2.2.1.02</t>
  </si>
  <si>
    <t>Levantamiento de los comités hospitalarios existententes de cada SRS</t>
  </si>
  <si>
    <t>SRSEV 2.2.2.2.01</t>
  </si>
  <si>
    <t xml:space="preserve">Reuniones de articulación intersectorial en los territorios con  actores clave (MSP,PROPEP, SUPERATE, INAIPI, PMA, OPS, UNICEF, MINERD; INABIE entre otros) </t>
  </si>
  <si>
    <t>SRSEV 2.2.2.2.02</t>
  </si>
  <si>
    <t xml:space="preserve">Seguimiento  articulación intersectorial en los territorio son con actores clave (MSP,PROPEP, SUPERATE, INAIPI, PMA, OPS, UNICEF, MINERD, INABIE entre otros)   </t>
  </si>
  <si>
    <t>SRSEV 2.2.4.1.01</t>
  </si>
  <si>
    <t>Validación de cumplimiento formulario de inspección de habilitación en los servicios de la cartera de servicios</t>
  </si>
  <si>
    <t>Formulario de Inspección</t>
  </si>
  <si>
    <t>SRSEV 2.2.4.1.02</t>
  </si>
  <si>
    <t>Seguimiento del plan de mejora para la habilitación de los Servicios de Salud, incluyendo no conformidades del MSP.</t>
  </si>
  <si>
    <t>SRSEV 3.1.1.1.01</t>
  </si>
  <si>
    <t xml:space="preserve">Mesas de trabajo para instrumentación de expedientes de acuerdo al perfil del cargo solicitado
</t>
  </si>
  <si>
    <t>SRSEV 3.1.1.1.02</t>
  </si>
  <si>
    <t>Sesiones de trabajo  para para revisar los requerimientos de solicitudes de novedades</t>
  </si>
  <si>
    <t>SRSEV 3.1.1.1.03</t>
  </si>
  <si>
    <t>Sesiones de trabajo para identificar causas de rotación en los establecimientos de salud</t>
  </si>
  <si>
    <t>SRSEV 3.1.1.1.04</t>
  </si>
  <si>
    <t xml:space="preserve">Sesiones de  trabajo para diagnostico y aseguramiento de la   dotación de puestos clave de acuerdo a estructura Regional y Hospitalaria. </t>
  </si>
  <si>
    <t>SRSEV 3.2.1.1.01</t>
  </si>
  <si>
    <t>Ejecución Plan de Capacitación SRS-2024</t>
  </si>
  <si>
    <t>SRSEV 3.2.1.1.02</t>
  </si>
  <si>
    <t>Seguimiento ejecución plan capacitación 2024  de los CEAS.</t>
  </si>
  <si>
    <t>SRSEV 3.2.1.1.03</t>
  </si>
  <si>
    <t>Detección necesidades capacitación por departamento SRS y CEAS-Plan 2025</t>
  </si>
  <si>
    <t>SRSEV 3.2.1.1.04</t>
  </si>
  <si>
    <t>Elaboración del Plan de Capacitación SRS-2025</t>
  </si>
  <si>
    <t>SRSEV 3.2.1.1.05</t>
  </si>
  <si>
    <t xml:space="preserve">Ejecución programa de Inducción para médicos designados a pasantía de ley 146-67 </t>
  </si>
  <si>
    <t>SRSEV 3.2.1.2.01</t>
  </si>
  <si>
    <t>Auditoría Evaluación de Desempeño 2024</t>
  </si>
  <si>
    <t>Matriz validada por Dpto. de Evaluación del Desempeño del sede central.</t>
  </si>
  <si>
    <t>SRSEV 3.2.1.2.02</t>
  </si>
  <si>
    <t>Seguimiento a la evaluación de desempeño 2024</t>
  </si>
  <si>
    <t>SRSEV 3.2.1.3.01</t>
  </si>
  <si>
    <t xml:space="preserve">Seguimiento al  Registro y Control de solicitudes de Seguros Médicos para Padres. </t>
  </si>
  <si>
    <t xml:space="preserve">Reporte SUIR PLUS </t>
  </si>
  <si>
    <t>Se realizará un taller en febrero del 2022, por parte del Área de Relaciones laborales. A partir de este taller, RRHH de los SRS deben llevar este proceso con el acompañamiento de RRHH de la Sede Central</t>
  </si>
  <si>
    <t>SRSEV 3.2.1.3.02</t>
  </si>
  <si>
    <t>Implementación del Proceso de Auditoría Médica</t>
  </si>
  <si>
    <t>Relaciones Laborales de la Sede -Suministrar política. Explicar a los CEAS en que consiste el informe</t>
  </si>
  <si>
    <t>SRSEV 3.2.1.3.03</t>
  </si>
  <si>
    <t>Elaboración de reporte y seguimiento de incidentes laborales.</t>
  </si>
  <si>
    <t>Matriz Estandarizada</t>
  </si>
  <si>
    <t>Se realizara un taller de capacitación para manejar esta actividad. Lo realizara el Área de Salud Ocupacional.</t>
  </si>
  <si>
    <t>SRSEV 3.2.1.3.04</t>
  </si>
  <si>
    <t>Elaboración  de reporte consolidado y seguimiento  del personal  pasivo por enfermedad en el SRS ,(Dirección regional y centros de salud)</t>
  </si>
  <si>
    <t>El área de Salud Ocupacional suministrará modelo de reporte para realizar esta actividad.</t>
  </si>
  <si>
    <t>SRSEV 3.2.1.3.05</t>
  </si>
  <si>
    <t>Registro de subsidio por enfermedad común</t>
  </si>
  <si>
    <t>Matriz Estandarizada con todos completados</t>
  </si>
  <si>
    <t>SRSEV 3.2.1.3.06</t>
  </si>
  <si>
    <t>Implementación del Sistema de Seguridad y Salud en la Administración Publica (SISTAP)</t>
  </si>
  <si>
    <t>El área de Salud Ocupacional suministrará contenido del informe para realizar esta actividad. El  formato de informe esta estandarizado.</t>
  </si>
  <si>
    <t>SRSEV 3.2.1.3.07</t>
  </si>
  <si>
    <t>Instrumentación de expedientes de pago de prestaciones laborales  y desvinculaciones</t>
  </si>
  <si>
    <t xml:space="preserve">Reporte </t>
  </si>
  <si>
    <t>emitido por Relaciones Laborales Sede Central/(para el Servicio Regional) /  Reporte emitido por RRHH de la regional para el caso de los CEAS)</t>
  </si>
  <si>
    <t>SRSEV 3.2.1.3.08</t>
  </si>
  <si>
    <t>Entrega de Plantillas de la Planificación de RRHH 2025</t>
  </si>
  <si>
    <t>Plantillas del MAP</t>
  </si>
  <si>
    <t>SRSEV 3.2.1.3.09</t>
  </si>
  <si>
    <t>Encuesta de clima laboral o Desarrollo Plan de Clima Laboral, (Según aplique)</t>
  </si>
  <si>
    <t>Informe o Plan enviado por el MAP</t>
  </si>
  <si>
    <t>Las regionales o centros que presentaron plan en el 2022, debe realizar la encuesta en el 2023, las que hicieron la encuesta en el 2022, deben presentar plan en el 2023</t>
  </si>
  <si>
    <t>SRSEV 3.2.1.4.01</t>
  </si>
  <si>
    <t>Revisión y validación de los autodiagnósticos realizados por hospitales piloto para la implementación de MGPSS</t>
  </si>
  <si>
    <t>Informe con autodiagnóstico</t>
  </si>
  <si>
    <t>SRSEV 3.2.1.4.02</t>
  </si>
  <si>
    <t>Seguimiento a la elaboración de los planes de mejora de la MGPSS en los centros priorizados del SRS</t>
  </si>
  <si>
    <t>SRSEV 3.2.1.4.03</t>
  </si>
  <si>
    <t>Seguimiento a la ejecucion de los  planes de mejora de la MGPSS</t>
  </si>
  <si>
    <t>SRSEV 4.1.1.1.01</t>
  </si>
  <si>
    <t>Implementación o Seguimiento del sistema de gestión documental de la Red SNS</t>
  </si>
  <si>
    <t>SRSEV 4.1.1.2.01</t>
  </si>
  <si>
    <t>Actualización del inventarios de  Activos Fijo OR y PN</t>
  </si>
  <si>
    <t>Plantillas de Activo Fijo Estandarizado</t>
  </si>
  <si>
    <t>SRSEV 4.1.1.2.02</t>
  </si>
  <si>
    <t>Coordinación y realización de  inventarios a los EES remozados.</t>
  </si>
  <si>
    <t>Reporte en Excel</t>
  </si>
  <si>
    <t>SRSEV 4.1.1.2.03</t>
  </si>
  <si>
    <t xml:space="preserve">Auditoría de cumplimiento de las políticas de administración de bienes en  EES </t>
  </si>
  <si>
    <t>SRSEV 4.1.1.2.04</t>
  </si>
  <si>
    <t>Solicitud de adiciones de activos fijos a los EES para fines de registro en el SIAB</t>
  </si>
  <si>
    <t>SRSEV 4.1.1.2.05</t>
  </si>
  <si>
    <t>Socializacion de las Politicas de Administracion de Bienes a  los CEAS</t>
  </si>
  <si>
    <t>Esta actividad se contemplara en los 14 CEAS que componen nuestra red con fines de mejoras.</t>
  </si>
  <si>
    <t>SRSEV 4.1.1.3.01</t>
  </si>
  <si>
    <t xml:space="preserve">Actualización y mantenimiento de portales web  </t>
  </si>
  <si>
    <t> </t>
  </si>
  <si>
    <t>SRSEV 4.1.1.3.02</t>
  </si>
  <si>
    <t xml:space="preserve">Soportes incidencias tecnológicas atendidas </t>
  </si>
  <si>
    <t>SRSEV 4.1.1.3.03</t>
  </si>
  <si>
    <t xml:space="preserve">Inventario de activos tecnológicos </t>
  </si>
  <si>
    <t>SRSEV 4.1.1.3.04</t>
  </si>
  <si>
    <t>Levantamiento de PC y Laptop en CPN</t>
  </si>
  <si>
    <t>Plantilla de Levantamiento</t>
  </si>
  <si>
    <t>SRSEV 4.1.1.3.05</t>
  </si>
  <si>
    <t>Levantamiento de Infraestructura Tecnologica de Hospitales</t>
  </si>
  <si>
    <t>SRSEV 4.1.1.4.01</t>
  </si>
  <si>
    <t>Validación de los Planes de mantenimiento preventivo de equipos e infraestructura 2024 de los EES</t>
  </si>
  <si>
    <t>Reporte Único del SRS</t>
  </si>
  <si>
    <t>Infraestructura y Equipos</t>
  </si>
  <si>
    <t>SRSEV 4.1.1.4.02</t>
  </si>
  <si>
    <t>Elaboración del Plan de Mantenimiento de los centros de primer nivel y OR</t>
  </si>
  <si>
    <t>SRSEV 4.1.1.4.03</t>
  </si>
  <si>
    <t>Supervisión a la implementación de los planes de mantenimiento de infraestructura y equipos 2024 de los EES</t>
  </si>
  <si>
    <t>SRSEV 4.1.1.5.01</t>
  </si>
  <si>
    <t>Supervisión a la implementación de los planes de mantenimiento de infraestructura y equipos 2024 de los hospitales priorizados por SISMAP (100)</t>
  </si>
  <si>
    <t>1 Reporte Semestral</t>
  </si>
  <si>
    <t>SRSEV 4.1.1.5.02</t>
  </si>
  <si>
    <t>Supervisión de los procesos de construcción y remozamiento de EES de su demarcación</t>
  </si>
  <si>
    <t>1 Reporte Trimestral</t>
  </si>
  <si>
    <t>SRSEV 4.1.1.6.01</t>
  </si>
  <si>
    <t>Apoyo a los CEAS en el proceso de análisis y rediseño de estructura, mediante el seguimiento y aseguramiento del proceso.</t>
  </si>
  <si>
    <t>Planificación y Desarrollo</t>
  </si>
  <si>
    <t>SRSEV 4.1.1.7.01</t>
  </si>
  <si>
    <t>Seguimiento a la implementación/actualización de CCC en CEAS priorizados de su demarcación</t>
  </si>
  <si>
    <t>Inf. Seguimiento</t>
  </si>
  <si>
    <t>Calidad en la Gestion</t>
  </si>
  <si>
    <t>SRSEV 4.1.1.7.02</t>
  </si>
  <si>
    <t>Seguimiento a la implementación/actualización de CAF en los CEAS de su demarcación</t>
  </si>
  <si>
    <t>SRSEV 4.1.1.7.03</t>
  </si>
  <si>
    <t>Elaboración/actualización de autodiagnóstico CAF en el SRS</t>
  </si>
  <si>
    <t>autodiagnóstico guía poder ejecutivo</t>
  </si>
  <si>
    <t>SRSEV 4.1.1.7.04</t>
  </si>
  <si>
    <t>Elaboración de plan de mejora CAF en el SRS.</t>
  </si>
  <si>
    <t>Plan de Mejora</t>
  </si>
  <si>
    <t>SRSEV 4.1.1.7.05</t>
  </si>
  <si>
    <t>Seguimiento al plan de mejora CAF anterior en el SRS.</t>
  </si>
  <si>
    <t>Informe de implementación plan de mejora (ejecución &gt;85%)</t>
  </si>
  <si>
    <t>SRSEV 4.1.1.7.06</t>
  </si>
  <si>
    <t>Elaboración del informe de autodiagnóstico y entrega de  sistema afinado de puntuación CAF</t>
  </si>
  <si>
    <t>Informe de autodiagnóstico incluyendo sistema de puntuación completado</t>
  </si>
  <si>
    <t>SRSEV 4.1.1.7.07</t>
  </si>
  <si>
    <r>
      <t>Firma de Acuerdo de Evaluación Desempeño Institucional, alineado al plan de mejora CAF</t>
    </r>
    <r>
      <rPr>
        <sz val="10"/>
        <color indexed="10"/>
        <rFont val="Calibri"/>
        <family val="2"/>
      </rPr>
      <t xml:space="preserve"> (sólo aplica si hay cambio de MAE)</t>
    </r>
  </si>
  <si>
    <t>EDI</t>
  </si>
  <si>
    <t>SRSEV 4.1.1.7.08</t>
  </si>
  <si>
    <t>Ejecución de las sesiones del Comité de Calidad del SRS</t>
  </si>
  <si>
    <t>SRSEV 4.1.1.8.01</t>
  </si>
  <si>
    <t>Mesas técnicas de evaluación resultados SISMAP Salud y Programa de Desempeño SNS para la formulación e implementación de propuestas de mejora que contribuyan a impulsar un cumplimiento mínimo de 65 puntos en la oficina regional, centros clínicos y diagnósticos y hospitales de la demarcación</t>
  </si>
  <si>
    <t>Informe de autoevaluación</t>
  </si>
  <si>
    <t>SRSEV 4.1.1.8.02</t>
  </si>
  <si>
    <t>Seguimiento a la implementación plan de mejora SISMAP Salud y Programa de Desempeño SNS</t>
  </si>
  <si>
    <t>Informe de avances o resultados plan de mejora</t>
  </si>
  <si>
    <t>SRSEV 4.1.1.8.03</t>
  </si>
  <si>
    <t>Reunión trimestral con directores de hospitales para el análisis y socialización de los indicadores hospitalarios.</t>
  </si>
  <si>
    <t>SRSEV 4.1.1.9.01</t>
  </si>
  <si>
    <t>Elaboración matriz de riesgos y planes de tratamiento</t>
  </si>
  <si>
    <t>Matriz de riesgo y Planes de tratamiento</t>
  </si>
  <si>
    <t>Calidad en la gestión nivel central validará este medio de verificación y Monitoreo validará el reporte de cumplimiento emitido por Calidad en la Gestión Nivel Central</t>
  </si>
  <si>
    <t>SRSEV 4.1.1.9.02</t>
  </si>
  <si>
    <t>Carga de evidencias ejecución de los planes de tratamiento de riesgos</t>
  </si>
  <si>
    <t>Evidencias cargadas en carpeta establecida</t>
  </si>
  <si>
    <t>SRSEV 4.1.1.10.01</t>
  </si>
  <si>
    <t>Mesas de trabajo para la elaboración del Plan Operativo Anual 2025 de la OR y CEAS</t>
  </si>
  <si>
    <t>SRSEV 4.1.1.10.02</t>
  </si>
  <si>
    <t>Elaboración de la memoria institucional 2024</t>
  </si>
  <si>
    <t>Memoria</t>
  </si>
  <si>
    <t>SRSEV 4.1.1.10.04</t>
  </si>
  <si>
    <t>Monitoreo y evaluación del POA 2024</t>
  </si>
  <si>
    <t>MEP enviado a DCSNS</t>
  </si>
  <si>
    <t>Monitoreo y Evaluacion</t>
  </si>
  <si>
    <t xml:space="preserve">Todos los SRS/ Entregar 21 días calendario luego finalizar el monitoreo de los hospitales. </t>
  </si>
  <si>
    <t>SRSEV 4.1.1.10.05</t>
  </si>
  <si>
    <t>Socialización y elaboración de planes de mejora acorde a los hallazgos de los MEP</t>
  </si>
  <si>
    <t>Plan de Mejora OR y CEAS</t>
  </si>
  <si>
    <t xml:space="preserve">Entregar 21 días calendario luego finalizar el monitoreo de los hospitales.  </t>
  </si>
  <si>
    <t>SRSEV 4.1.1.10.06</t>
  </si>
  <si>
    <t xml:space="preserve">Evaluación de medio termino, Indicadores cierre de año. </t>
  </si>
  <si>
    <t>Matriz de Indicadores y Soporte</t>
  </si>
  <si>
    <t>SRSEV 4.1.1.10.07</t>
  </si>
  <si>
    <t>Consolidación y validación de la plantilla SNCC F053 para el Plan Anual de Compras y Contrataciones</t>
  </si>
  <si>
    <t>Todos los SRS</t>
  </si>
  <si>
    <t>SRSEV 4.1.1.10.08</t>
  </si>
  <si>
    <t>Formulación del presupuesto 2024 de la OR y coordinación de los CEAS</t>
  </si>
  <si>
    <t>SRSEV 4.1.1.10.09</t>
  </si>
  <si>
    <t>Levantamiento de los proyectos y necesidades de cooperación de la Red SNS</t>
  </si>
  <si>
    <t>Reporte/Matriz</t>
  </si>
  <si>
    <t>SRSEV 4.1.1.10.10</t>
  </si>
  <si>
    <t>Socializacion con los hospitales SISMAP para cumplimiento de las actividades del POA</t>
  </si>
  <si>
    <t>SRSEV 4.1.1.11.01</t>
  </si>
  <si>
    <t>Elaboración autodiagnóstico NOBACI</t>
  </si>
  <si>
    <t>Autodiagnóstico de NOBACI acorde al plan de implementación</t>
  </si>
  <si>
    <t>SRSEV 4.1.1.11.02</t>
  </si>
  <si>
    <t>Carga de evidencias requisitos satisfechos NOBACI</t>
  </si>
  <si>
    <t>SRSEV 4.1.1.12.01</t>
  </si>
  <si>
    <t>Seguimiento al proceso de registro, actualización y digitación de población en la Ficha Familiar.</t>
  </si>
  <si>
    <t>Ficha familiar digitada en el sistema</t>
  </si>
  <si>
    <t>SRSEV 4.1.1.12.02</t>
  </si>
  <si>
    <t>Talleres de Socialización con los equipos de la UNAP para el uso de los instrumentos clínicos y de  recolección de datos en el primer nivel</t>
  </si>
  <si>
    <t>SRSEV 4.1.1.12.03</t>
  </si>
  <si>
    <t>Auditorias de calidad del dato en los EES</t>
  </si>
  <si>
    <t>SRSEV 4.1.1.12.04</t>
  </si>
  <si>
    <t xml:space="preserve">Seguimiento al reporte oportuno de los EES </t>
  </si>
  <si>
    <t>SRSEV 4.1.1.13.01</t>
  </si>
  <si>
    <t>Seguimiento a la ejecución de los adiestramientos de los documentos (políticas, manuales, procedimientos, entre otros) aprobados mensualmente</t>
  </si>
  <si>
    <t>Solo aplica si se aprobaron documentos en ese mes con alcance a los SRS y/o establecimientos</t>
  </si>
  <si>
    <t>SRSEV 4.1.1.14.01</t>
  </si>
  <si>
    <t>Seguimiento y apoyo a los Establecimientos de Salud y participación en la identificación de buenas prácticas.</t>
  </si>
  <si>
    <t>SRSEV 4.1.1.14.02</t>
  </si>
  <si>
    <t>Lanzamiento de concurso Comparte tu idea, Implementación en el SRS y los EES</t>
  </si>
  <si>
    <t>Convocatoria Concurso, fotos, del lanzamiento, línea gráfica</t>
  </si>
  <si>
    <t>SRSEV 4.1.1.14.03</t>
  </si>
  <si>
    <t>Implementación del Manual de Procedimientos de la Dirección Jurídica del Servicio Nacional de Salud (SNS)</t>
  </si>
  <si>
    <t>SRSEV 4.1.1.14.04</t>
  </si>
  <si>
    <t>Implementación de la Ficha de Macroproceso Legal para las SRS y sus establecimientos hospitalarios</t>
  </si>
  <si>
    <t>SRSEV 4.1.1.14.05</t>
  </si>
  <si>
    <t>Levantamiento y seguimiento de los casos litigiosos del Servicio Regional de Salud (SRS) y sus establecimientos hospitalarios</t>
  </si>
  <si>
    <t>SRSEV 4.1.1.14.06</t>
  </si>
  <si>
    <t>Levantamiento del estatus jurídico y titularidad de las edificaciones y terrenos del SRS y sus establecimientos hospitalarios</t>
  </si>
  <si>
    <t>4.1.1.15 Fortalecimiento de la Gestión Contractual en los Servicios Regionales de Salud (SRS) y sus establecimientos hospitalarios</t>
  </si>
  <si>
    <t>SRSEV 4.1.1.15.01</t>
  </si>
  <si>
    <t>Implementación del Manual de Procedimientos de Compras de Bienes y Servicios del Servicio Nacional de Salud (SNS)</t>
  </si>
  <si>
    <t>SRSEV 4.1.1.15.02</t>
  </si>
  <si>
    <t>Seguimiento a los procesos de compras ejecutados por los centros hospitalarios bajo dependencia territorial del Servicio Regional de Salud (SRS)</t>
  </si>
  <si>
    <t>SRSEV 4.1.2.1.01</t>
  </si>
  <si>
    <t>Seguimiento al cumplimiento de los indicadores SISCOMPRA ORS y CEAS</t>
  </si>
  <si>
    <t>SRSEV 4.1.2.1.02</t>
  </si>
  <si>
    <t>Seguimiento y/o actualización a la conformación de los comité de compra hospitalario</t>
  </si>
  <si>
    <t xml:space="preserve">acta de conformación </t>
  </si>
  <si>
    <t>SRSEV 4.1.2.1.03</t>
  </si>
  <si>
    <t>Seguimiento al registro de los hospitales en el portal transaccional</t>
  </si>
  <si>
    <t>SRSEV 4.1.2.2.01</t>
  </si>
  <si>
    <t>Revisar y rendir oportunamente las  cuentas de anticipos financieros  para su  regulación  en el período</t>
  </si>
  <si>
    <t>En las ORS aplica para la regulación de sus fondos y para su intervención en la regularización en las partidas del los EES</t>
  </si>
  <si>
    <t>SRSEV 4.1.2.2.02</t>
  </si>
  <si>
    <t>Seguir y controlar el comportamiento aceptable de los indicadores de glosas e  ingresos de captación directa,    mejorando los términos de contratación  de prestación de servicios en los EES</t>
  </si>
  <si>
    <t>SRSEV 4.1.2.2.03</t>
  </si>
  <si>
    <t>Compilar y rendir oportuna de las informaciones concernientes a los indicadores de ingreso, facturación. nómina, deuda e ingresos de odontología</t>
  </si>
  <si>
    <t>SRSEV 4.1.2.2.04</t>
  </si>
  <si>
    <t>Seguimiento y registro sistemático de informaciones financieras caracterizadas por la calidad del dato para la generación de los reportes periódico e informes de los establecimientos.</t>
  </si>
  <si>
    <t>SRSEV 4.1.2.2.05</t>
  </si>
  <si>
    <t xml:space="preserve">Seguimiento y compilación de la ejecución presupuestaria consolidada de ingresos y egresos provenientes de las diferentes fuentes de financiamiento </t>
  </si>
  <si>
    <t>En las ORS aplica  para sus registros y el seguimiento a los establecimientos</t>
  </si>
  <si>
    <t>SRSEV 4.1.2.2.06</t>
  </si>
  <si>
    <t xml:space="preserve">Monitoreo de las cargas en los portales de transparencia, verificando que estas cumplan con los criterios de calidad dispuestos por las normativas. </t>
  </si>
  <si>
    <t>SRSEV 4.1.2.2.07</t>
  </si>
  <si>
    <t xml:space="preserve">Cumplimiento del cierre de operaciones del año fiscal de acuerdo con las normativas emitidas por la DIGECOG y dar seguimiento al cierre de los establecimientos. </t>
  </si>
  <si>
    <t>SRSEV 4.1.2.2.08</t>
  </si>
  <si>
    <t xml:space="preserve">Seguimiento al comportamiento de la deuda en los hospitales. </t>
  </si>
  <si>
    <t>SRSEV 4.1.2.3.01</t>
  </si>
  <si>
    <t>Elaboración de los Estados Financieros y sus notas de referencia.</t>
  </si>
  <si>
    <t>Estados Financieros</t>
  </si>
  <si>
    <t>SRSEV 4.1.2.3.02</t>
  </si>
  <si>
    <t>Crear un reporte de Análisis de Comportamiento de pago.</t>
  </si>
  <si>
    <t>SRSEV 4.1.2.3.03</t>
  </si>
  <si>
    <t>Seguimiento a la elaboración de los Estados Financiero de los Hospitales.</t>
  </si>
  <si>
    <t>Enviar a Financiero</t>
  </si>
  <si>
    <t>SRSEV 4.1.2.4.01</t>
  </si>
  <si>
    <t>Análisis del comportamiento de las objeciones médicas y administrativas</t>
  </si>
  <si>
    <t>Los repostes de facturación</t>
  </si>
  <si>
    <t>SRSEV 4.1.2.4.02</t>
  </si>
  <si>
    <t>Seguimiento a la elaboración de los planes de mejora para la disminución de las objeciones médicas, administrativas y el incremento de la facturación de los CEAS</t>
  </si>
  <si>
    <t>SRSEV 4.1.2.4.03</t>
  </si>
  <si>
    <t>Seguimiento a la ejecución de los planes de mejora para la disminucion de las glosas y el incremento de la facturación de los CEAS.</t>
  </si>
  <si>
    <t>SRSEV 4.1.2.4.04</t>
  </si>
  <si>
    <t xml:space="preserve">Levantamiento de hospitales para conocer estatus de la contratacion de las ARS </t>
  </si>
  <si>
    <t>SRSEV 4.1.2.4.05</t>
  </si>
  <si>
    <t>Seguimiento a la implementacion del proceso de prefactura para la optimizacion y efectividad del proceso de factura en los centros priorizados.</t>
  </si>
  <si>
    <t>Infome</t>
  </si>
  <si>
    <t>SRSEV 4.1.2.5.01</t>
  </si>
  <si>
    <t>Seguimiento a las  metas locales por indicadores definidos en el marco del convenio con SENASA</t>
  </si>
  <si>
    <t>Informe de metas definidas</t>
  </si>
  <si>
    <t>SRSEV 4.1.3.1.01</t>
  </si>
  <si>
    <t>Seguimiento implementación  Identidad y Señalética en el Primer Nivel de Atención</t>
  </si>
  <si>
    <t>SRSEV 4.1.3.1.02</t>
  </si>
  <si>
    <t>Seguimiento a la implementación del Manual de Identidad Hospitalaria.</t>
  </si>
  <si>
    <t>El centro debe garantizar la disponibilidad de fondos para la implantación del manual (vía PACC2024).</t>
  </si>
  <si>
    <t>SRSEV 4.1.3.2.01</t>
  </si>
  <si>
    <t xml:space="preserve">Reporte de las quejas, denuncias, reclamaciones y sugerencias (QDRS), recibidas mediante el Sistema 311, </t>
  </si>
  <si>
    <t>OAI</t>
  </si>
  <si>
    <t>Reporte Trimestral (Enviar OAI Sede Central). Valido para las que tengan responsable de acceso a la información (RAI)</t>
  </si>
  <si>
    <t>SRSEV 4.1.3.2.02</t>
  </si>
  <si>
    <t>Creación y socialización de la Matriz de Responsabilidad dirigida a los directores y encargado departamentales.</t>
  </si>
  <si>
    <t>Deben estar incluidos todos los directores, encargados oh personal encargado de suministrar las informaciones de la regional (Enviar OAI Sede Central). Valido para las que tengan responsable de acceso a la información (RAI)</t>
  </si>
  <si>
    <t>SRSEV 4.1.3.2.03</t>
  </si>
  <si>
    <t>Evaluación del Portal de Transparencia de los hospitales.</t>
  </si>
  <si>
    <t>SRSEV 4.1.3.2.04</t>
  </si>
  <si>
    <t>Socialización y seguimiento a la Política Transversal de Participación Social, dirigida a los hospitales.</t>
  </si>
  <si>
    <t>(Enviar OAI Sede Central). Valido para las que tengan responsable de acceso a la información (RAI)</t>
  </si>
  <si>
    <t>SRSEV 4.1.3.2.05</t>
  </si>
  <si>
    <t>Capacitación Sistema 311</t>
  </si>
  <si>
    <t>SRSEV 4.1.3.2.06</t>
  </si>
  <si>
    <t>Capacitación Portal de Transparencia  Resolución 02-2021.</t>
  </si>
  <si>
    <t>SRSEV 4.1.3.2.07</t>
  </si>
  <si>
    <t>Capacitación de Acceso a la Información Pública.</t>
  </si>
  <si>
    <t>Valido para las que tengan responsable de acceso a la información (RAI)</t>
  </si>
  <si>
    <t>SRSEV 4.1.3.3.01</t>
  </si>
  <si>
    <t>Seguimiento implementación Plan intercomunicación Red Pública de Servicios de Salud.</t>
  </si>
  <si>
    <t>El centro debe garantizar la disponibilidad de fondos adquirir los insumos de implementación (vía PACC2024).</t>
  </si>
  <si>
    <t>SRSEV 4.1.3.4.01</t>
  </si>
  <si>
    <t>Diagnóstico  de impacto ambiental.</t>
  </si>
  <si>
    <t>Reporte de medición Huella de carbono (coordinado con el Comité de Gestión Ambiental Sectorial y Responsabilidad Social).</t>
  </si>
  <si>
    <t>SRSEV 4.1.3.4.02</t>
  </si>
  <si>
    <t>Campaña de sensibilización uso responsables agua y energía eléctrica.</t>
  </si>
  <si>
    <t>Briefing de campaña/ Publicaciones en medios sociales y en medios internos</t>
  </si>
  <si>
    <t>SRSEV 4.1.3.4.03</t>
  </si>
  <si>
    <t>Jornadas (reforestación / limpieza de costas / otras).</t>
  </si>
  <si>
    <t>Otros: Convocatoria y Publicaciones en medios sociales</t>
  </si>
  <si>
    <t>SRSEV 4.1.3.4.04</t>
  </si>
  <si>
    <t>Campaña de sociabilización sobre los derechos de las personas con discapacidad.</t>
  </si>
  <si>
    <t>Esta campaña debe terminar el 3 de diciembre (día de la discapacidad).</t>
  </si>
  <si>
    <t>SRSEV 4.1.3.4.05</t>
  </si>
  <si>
    <t>Jornadas para fomento de actividad física en los colaboradores</t>
  </si>
  <si>
    <t>Venta Servicios</t>
  </si>
  <si>
    <t>Identificación de necesidades de insumos</t>
  </si>
  <si>
    <t>Código_Actividad</t>
  </si>
  <si>
    <t>Actividad</t>
  </si>
  <si>
    <t xml:space="preserve">Total de Actividades </t>
  </si>
  <si>
    <t>Insumos</t>
  </si>
  <si>
    <t>InsumoAbrev</t>
  </si>
  <si>
    <t>Descripción</t>
  </si>
  <si>
    <t>Unidad de Medida</t>
  </si>
  <si>
    <t>Cantidad de Insumos</t>
  </si>
  <si>
    <t>Precio Unitario</t>
  </si>
  <si>
    <t>Valor Total</t>
  </si>
  <si>
    <t>Código Presupuestario</t>
  </si>
  <si>
    <t>Fuente de Financiamiento</t>
  </si>
  <si>
    <t>Alimentos y bebidas para personas</t>
  </si>
  <si>
    <t>Almuerzo tipo Buffet para 40 personas (Cristalería, Cuberteria, Mesas, Sillas, Manteles, Servilletas)</t>
  </si>
  <si>
    <t>Venta de servicios</t>
  </si>
  <si>
    <t>Útiles de escritorio, oficina, informática y de enseñanza</t>
  </si>
  <si>
    <t>Lapiceros color Azul (cajas)</t>
  </si>
  <si>
    <t>Impresión y encuadernación</t>
  </si>
  <si>
    <t>Impresión Formularios (dos caras)</t>
  </si>
  <si>
    <t>Gasoil</t>
  </si>
  <si>
    <t>Galones de Gasoil Optimo</t>
  </si>
  <si>
    <t xml:space="preserve">Refrigerio tipo Buffet p/15 personas (3 Variedades, Desechables Transparentes, Jugo Natural, Servilletas, Hielo) </t>
  </si>
  <si>
    <t>Productos de Papel, Cartón e Impresos</t>
  </si>
  <si>
    <t>Resma de Papel 8 1/2x11</t>
  </si>
  <si>
    <t xml:space="preserve">Refrigerio tipo Buffet p/40 personas (5 Variedades, Cristaleria, Mantel, Tope, Bambalina, Servilletas, Hielo) </t>
  </si>
  <si>
    <t>Lapiceros Azules</t>
  </si>
  <si>
    <t>Carpetas Azules de 5 Pulgadas con 3 aros.</t>
  </si>
  <si>
    <t/>
  </si>
  <si>
    <t>lsAlimentosyBebidas</t>
  </si>
  <si>
    <t>unidad</t>
  </si>
  <si>
    <t>2.3.1.1.01</t>
  </si>
  <si>
    <t>lsProductosdePapel</t>
  </si>
  <si>
    <t>Folders 8 1/2x 11 (100/1) Impropapel</t>
  </si>
  <si>
    <t>Caja</t>
  </si>
  <si>
    <t>2.3.3.2.01</t>
  </si>
  <si>
    <t>resma</t>
  </si>
  <si>
    <t>2.3.3.1.01</t>
  </si>
  <si>
    <t>lsUtilesdeOficina</t>
  </si>
  <si>
    <t xml:space="preserve">2.3.9.2.01 </t>
  </si>
  <si>
    <t>Lápiz de carbon (docena)</t>
  </si>
  <si>
    <t>Sacapuntas</t>
  </si>
  <si>
    <t>lsGasoil</t>
  </si>
  <si>
    <t>Galones de Gasolina Premium</t>
  </si>
  <si>
    <t>galon</t>
  </si>
  <si>
    <t>2.3.7.1.02</t>
  </si>
  <si>
    <t>Libretas Rayadas 5x8 (docena)</t>
  </si>
  <si>
    <t>Memorias USB 8 GB</t>
  </si>
  <si>
    <t>Post it Pequeño</t>
  </si>
  <si>
    <t>lsImpresionyEncuadernacion</t>
  </si>
  <si>
    <t xml:space="preserve">2.2.2.2.01 </t>
  </si>
  <si>
    <t>CE285A (85A) para impresora HP P1102W</t>
  </si>
  <si>
    <t>Cajas Marcadores de Pizarra</t>
  </si>
  <si>
    <t>Pizarras Blancas Laminadas 90x60 cm con Trípode</t>
  </si>
  <si>
    <t>Tabla de apoyo/ Madera</t>
  </si>
  <si>
    <t>Toner CF226A (26A) para impresora HP MFP M426 FDW</t>
  </si>
  <si>
    <t>Cajas de Clips (19MM) pequeño</t>
  </si>
  <si>
    <t>Post it 3x3,  Varios Colores</t>
  </si>
  <si>
    <t>Cajas de Lapiceros Azules</t>
  </si>
  <si>
    <t>Refrigerio tipo preempacado p/20 personas (Variedades fuertes, Jugo, Desechables Transparentes, Servilletas, Hielo)</t>
  </si>
  <si>
    <t>Carpetas para archivos</t>
  </si>
  <si>
    <t xml:space="preserve">Almuerzo tipo Buffet para 30 personas (Cristaleria, Cuberteria, Servilletas, Jugo) </t>
  </si>
  <si>
    <t>Eventos generales</t>
  </si>
  <si>
    <t>lsEventosGenerales</t>
  </si>
  <si>
    <t>Audivisuales, Decoración, Montaje y Desmontaje de Evento por 50 personas</t>
  </si>
  <si>
    <t>2.2.8.6.01</t>
  </si>
  <si>
    <t>Grapadoras de Metal</t>
  </si>
  <si>
    <t xml:space="preserve">Refrigerio tipo Buffet p/45 personas (5 Variedades, Desechable Transparentes, Servilletas, Hielo) </t>
  </si>
  <si>
    <t>Grapa Industrial Grande (cajas)</t>
  </si>
  <si>
    <t>tonelada</t>
  </si>
  <si>
    <t>Refrigerio y Almuerzo tipo Buffet p/25 personas (Cristaleria, Mesas, Manteles, Bambalina, Hielo, Servilletas</t>
  </si>
  <si>
    <t>Folders 8 1/2x 11 (100/1), de Colores</t>
  </si>
  <si>
    <t>SRSEV 1.1.2.6.01</t>
  </si>
  <si>
    <t>Seguimiento a la implementación del Programa de Detección Temprana del Déficit Auditivo</t>
  </si>
  <si>
    <t>Equipos de cómputo</t>
  </si>
  <si>
    <t>lsEquiposComputos</t>
  </si>
  <si>
    <t>Laptop de 14 pulgadas</t>
  </si>
  <si>
    <t>2.6.1.3.01</t>
  </si>
  <si>
    <t xml:space="preserve">	Zafacón de acero inoxidable con tapa y pedal</t>
  </si>
  <si>
    <t>Muebles de oficina y estantería</t>
  </si>
  <si>
    <t>lsMueblesdeOficina</t>
  </si>
  <si>
    <t>Sillón ejecutivo color negro, con brazo, soporte lumbar, en leader</t>
  </si>
  <si>
    <t>2.6.1.1.01</t>
  </si>
  <si>
    <t>Escritorio metálico de 2 cajones de 100 x 60 cms.</t>
  </si>
  <si>
    <t>2.6.1.1.02</t>
  </si>
  <si>
    <t>Galones de Gasolina Regular</t>
  </si>
  <si>
    <t>Anticipo Financiero</t>
  </si>
  <si>
    <t>Viáticos dentro del país</t>
  </si>
  <si>
    <t>lsViaticosDP</t>
  </si>
  <si>
    <t>Viaticos Tecnicos Sin Hospedaje</t>
  </si>
  <si>
    <t xml:space="preserve">Cheque </t>
  </si>
  <si>
    <t>2.2.3.1.01</t>
  </si>
  <si>
    <t>Electrodomésticos</t>
  </si>
  <si>
    <t>lsElectrodomesticos</t>
  </si>
  <si>
    <t>Televisores de 32 pulgadas</t>
  </si>
  <si>
    <t>2.6.1.4.01</t>
  </si>
  <si>
    <t>Material para limpieza</t>
  </si>
  <si>
    <t>lsMaterialesdeLimpieza</t>
  </si>
  <si>
    <t>Cubo plastico , con brazalete en metal, Mediano</t>
  </si>
  <si>
    <t>2.3.9.1.01</t>
  </si>
  <si>
    <t>Escoba plastica</t>
  </si>
  <si>
    <t>Suaper</t>
  </si>
  <si>
    <t>Galón de Cloro</t>
  </si>
  <si>
    <t>Galones de Limpia Cristales</t>
  </si>
  <si>
    <t>Jabón Liquido Lavaplatos</t>
  </si>
  <si>
    <t>Jabón Liquido para Manos</t>
  </si>
  <si>
    <t>Neutralizador de Olor</t>
  </si>
  <si>
    <t>Saco de Detergente en Polvo</t>
  </si>
  <si>
    <t>Muebles de alojamiento</t>
  </si>
  <si>
    <t>lsMueblesdeAlojamiento</t>
  </si>
  <si>
    <t>Bancada de 4 asientos</t>
  </si>
  <si>
    <t>2.6.1.2.02</t>
  </si>
  <si>
    <t>Sillas de visitas</t>
  </si>
  <si>
    <t>Productos eléctricos y afines</t>
  </si>
  <si>
    <t>lsProductosElectricos</t>
  </si>
  <si>
    <t>Bombillo Pequeño 25W, Bajo Consumo</t>
  </si>
  <si>
    <t>2.3.9.6.01</t>
  </si>
  <si>
    <t>Seguimiento a la conformación y acciones  de Comité Salud  en las UNAP.</t>
  </si>
  <si>
    <t>Folders 8 1/2x 13 (100/1), Ofi Folder</t>
  </si>
  <si>
    <t>Seguimiento a los CCDX  para la facturación de los servicios.</t>
  </si>
  <si>
    <t>SRSEV 4.1.2.7.01</t>
  </si>
  <si>
    <t>Seguimiento a la aplicación del triaje</t>
  </si>
  <si>
    <t>Seguimiento a la disponibilidad de carro de paro</t>
  </si>
  <si>
    <t>Toner Q2612AD (12A) para impresora HP LASERJET 1020</t>
  </si>
  <si>
    <t>SRSEV 1.1.4.2.05</t>
  </si>
  <si>
    <t>Reuniones de seguimiento al cumplimiento de indicadores del POR 42 en las regiones priorizadas (SRS)</t>
  </si>
  <si>
    <t xml:space="preserve"> Capacitación y actualización en Arbovirosis a los centros de salud </t>
  </si>
  <si>
    <t>CF226A (26A) para impresora HP MFP M426 FDW</t>
  </si>
  <si>
    <t>Clips Sujeta Papel Grande</t>
  </si>
  <si>
    <t>Separadores carpeta 8 1/2 x11</t>
  </si>
  <si>
    <t>Cajas de Clips (32MM) Mediano</t>
  </si>
  <si>
    <t>SRSEV 1.1.4.5.04</t>
  </si>
  <si>
    <t xml:space="preserve">Visitas de seguimiento al cumplimiento de las intervenciones de adherencia en la regiones priorizadas </t>
  </si>
  <si>
    <t>Tijeras de oficina</t>
  </si>
  <si>
    <t>Cajas de Clips (51MM) Grande</t>
  </si>
  <si>
    <t>Lapiceros color rojo (cajas)</t>
  </si>
  <si>
    <t>Reuniones de seguimiento al cumplimiento de indicadores del POR 41</t>
  </si>
  <si>
    <t>Libretas Rayadas 8 1/2 x 11 (docena)</t>
  </si>
  <si>
    <t>Porta Clips</t>
  </si>
  <si>
    <t>Tape 33-3M (un rollo)</t>
  </si>
  <si>
    <t>Corrector Liquido  20ml</t>
  </si>
  <si>
    <t>Resaltador Amarillo Fluorescente</t>
  </si>
  <si>
    <t>Resma de Papel 8 1/2x14</t>
  </si>
  <si>
    <t>Clips Mediano 33MM</t>
  </si>
  <si>
    <t>Servicio de Almuerzo tipo buffet para 30 Personas</t>
  </si>
  <si>
    <t xml:space="preserve">Unidades de Sacagrapas </t>
  </si>
  <si>
    <t>Almuerzo tipo Buffet para 20 personas (Cristalería, Cubertería, Servilletas, Jugo, Café)</t>
  </si>
  <si>
    <t>Almuerzo tipo Buffet para 10 personas (Cristaleria, Cuberteria, Servilletas, Jugo)</t>
  </si>
  <si>
    <t>Computadoras de escritorio</t>
  </si>
  <si>
    <t>Sillon Ergonomico o Postural color negro</t>
  </si>
  <si>
    <t>Cubo metalico para desperdicios con tapa accionada a pedal</t>
  </si>
  <si>
    <t>Refrigerio tipo Buffet p/150 personas (Diferentes Variedades, Bambalinas, Manteles, Desechables, Hielo, Servilletas)</t>
  </si>
  <si>
    <t xml:space="preserve">Validación de Autoevaluación de Humanización en los Servicios de Salud </t>
  </si>
  <si>
    <t>SRSEV 1.2.2.3.15</t>
  </si>
  <si>
    <t>Carpetas No.1, Blanca c/Cover</t>
  </si>
  <si>
    <t>Cinta adhesiva 3/4</t>
  </si>
  <si>
    <t>Bandas de Gomas No. 18 (cajas)</t>
  </si>
  <si>
    <t>Resma de Hojas timbradas con Logo de la Institución 8 1/2 x 11 (Bond 24)</t>
  </si>
  <si>
    <t>Notas de papel autoadhesivo, Post it 3x3</t>
  </si>
  <si>
    <t>2.3.3.3.01</t>
  </si>
  <si>
    <t xml:space="preserve">Seguimiento al desmonte de lista de espera quirúrgica en los hospitales </t>
  </si>
  <si>
    <t>Carpetas No.4</t>
  </si>
  <si>
    <t>Servicios técnicos y profesionales</t>
  </si>
  <si>
    <t>lsServiciosTecnicosProfesionales</t>
  </si>
  <si>
    <t>Pagos facilitadores externos</t>
  </si>
  <si>
    <t>2.2.8.7.06</t>
  </si>
  <si>
    <t>Llantas y neumáticos</t>
  </si>
  <si>
    <t>lsLlantasyNeumaticos</t>
  </si>
  <si>
    <t xml:space="preserve">Goma (No.265/70/16 para camioneta Toyota Hilux) </t>
  </si>
  <si>
    <t>2.3.5.3.01</t>
  </si>
  <si>
    <t>Ambientador en Spray, diferentes Frangancias</t>
  </si>
  <si>
    <t>Impresora Multifunción</t>
  </si>
  <si>
    <t>(662) NEGRO para impresora HP 3515</t>
  </si>
  <si>
    <t>Mantenimiento y reparación de equipos para computación</t>
  </si>
  <si>
    <t>lsMantenimiento</t>
  </si>
  <si>
    <t>Mantenimiento de Vehículos</t>
  </si>
  <si>
    <t>2.7.2.6.01</t>
  </si>
  <si>
    <t xml:space="preserve">Mantenimiento y/o Reparación Impresora  Multifuncional </t>
  </si>
  <si>
    <t>2.7.2.2.01</t>
  </si>
  <si>
    <t>Mantenimiento y reparación de equipos de transporte, tracción y elevación</t>
  </si>
  <si>
    <t>Servicio de Reparación y Mantenimiento de Fotocopiadora (anual)</t>
  </si>
  <si>
    <t>Seguimiento al programa de hemodiálisis y diálisis peritoneal</t>
  </si>
  <si>
    <t>Refrigerio Dulce tipo Buffet p/65 Personas (Arreglo Flores, Alquiler Cristalería, Sillas, Servilletas, Mesa, Bambalina, Tope)</t>
  </si>
  <si>
    <t>SRSEV 2.2.2.1.04</t>
  </si>
  <si>
    <t>Seguimiento a la conformación y acciones  de los Comités Salud  en CEAS</t>
  </si>
  <si>
    <t>SRSEV 2.2.2.1.05</t>
  </si>
  <si>
    <t xml:space="preserve">Realizar planes de mejora que evidencien la ejecución y las acciones en cada uno de los comités priorizados según el reglamento hospitalario. </t>
  </si>
  <si>
    <t>Cajas de Felpas Azules</t>
  </si>
  <si>
    <t>Evaluación de autodiagnósticos realizados por los centros piloto  para la implementación de Metodología de Gestión Productiva de los Servicios de Salud.</t>
  </si>
  <si>
    <t>Implementación de la Metodología de la Gestión Productiva de los Servicios de Salud  (MGPS)  en los centros priorizados de la red  Publica de Salud.</t>
  </si>
  <si>
    <t>Seguimiento a los ajustes y elaboración de los  planes de mejora con la Metodología de Gestión Productiva  en los centros priorizados</t>
  </si>
  <si>
    <t>SRSEV 3.2.1.4.04</t>
  </si>
  <si>
    <t>Seguimiento a la ejecución de los  planes de mejora resultante de la aplicación de Metodología de Gestión Productiva  en los centros priorizado.</t>
  </si>
  <si>
    <t>Elaboración de los planes de mejora para la disminución de las objeciones médicas, administrativas y el incremento de la facturación de los CEAS, en coordinación de los SRS los centros de salud.</t>
  </si>
  <si>
    <t>Seguimiento a la ejecución de planes de mejora para la disminución de las objeciones médicas, administrativas y el incremento de la facturación de los CEAS.</t>
  </si>
  <si>
    <t>Refrigerio tipo Buffet p/12 personas (4 Variedades, Desechables Transparentes, Jugo Natural, Servilletas, Hielo)</t>
  </si>
  <si>
    <t xml:space="preserve">Refrigerio tipo preempacado p/50 personas (3 Variedades, Jugo, Desechables Transparentes, Hielo, Servilleta) </t>
  </si>
  <si>
    <t>Refrigerio tipo preempacado p/25 personas (4 Variedades, Jugo, Desechables Transparentes, Jugo Natural)</t>
  </si>
  <si>
    <t>SRSEV 3.2.1.2.03</t>
  </si>
  <si>
    <t>Entrega de reconocimientos a colaboladores destacados, según evaluación de desempeño</t>
  </si>
  <si>
    <t>Audivisuales, Decoración, Montaje y Desmontaje de Evento por 80 personas</t>
  </si>
  <si>
    <t>SRSEV 3.2.1.2.04</t>
  </si>
  <si>
    <t>Encuentro recreativo de colaboradores y familiares de Oficina Regional para fortalecimiento del Clima Organizacional</t>
  </si>
  <si>
    <t>Tabla de Apoyo de Madera</t>
  </si>
  <si>
    <t>Galones de Gasoil Regular</t>
  </si>
  <si>
    <t>Rollo de Papel para Sumadora, 21/4¨x120 Import</t>
  </si>
  <si>
    <t>Tinta para Sello color azul (docenas)</t>
  </si>
  <si>
    <t>Recursos externos</t>
  </si>
  <si>
    <t>Carpetas No.3</t>
  </si>
  <si>
    <t>4.1.1.8.01</t>
  </si>
  <si>
    <t>4.1.1.8.02</t>
  </si>
  <si>
    <t>4.1.1.10.01</t>
  </si>
  <si>
    <t>4.1.1.10.04</t>
  </si>
  <si>
    <t>Carpetas No.2</t>
  </si>
  <si>
    <t>Toner CE285A (85A) para impresora HP P1102W</t>
  </si>
  <si>
    <t>4.1.1.10.05</t>
  </si>
  <si>
    <t>4.1.1.10.08</t>
  </si>
  <si>
    <t>Bandejas para Escritorio</t>
  </si>
  <si>
    <t>Porta Lápiz de Metal</t>
  </si>
  <si>
    <t>Resaltador Fluorescente</t>
  </si>
  <si>
    <t xml:space="preserve">Refrigerio tipo preempacado p/250 personas (4 Variedades, Jugo, Desechables Transparentes, Mesas, Manteles) </t>
  </si>
  <si>
    <t>Mural de Corcho, Marco Madera 24x35</t>
  </si>
  <si>
    <t>Post it Grandes</t>
  </si>
  <si>
    <t>Equipo de comunicación, telecomunicaciones y señalamiento</t>
  </si>
  <si>
    <t>Punto de Reunion 2x2 pies, Metla colocado en pared</t>
  </si>
  <si>
    <t>Equipos de seguridad</t>
  </si>
  <si>
    <t>Detectores de Metal Portatil de 16,5' de longitud</t>
  </si>
  <si>
    <t>Identificacion de necesidades de infraestructuras</t>
  </si>
  <si>
    <t>Tipo de Intervención</t>
  </si>
  <si>
    <t>Tipo EESS</t>
  </si>
  <si>
    <t>Nombre de establecimiento</t>
  </si>
  <si>
    <t>Provincia</t>
  </si>
  <si>
    <t>ListaProvincia</t>
  </si>
  <si>
    <t>Municipio</t>
  </si>
  <si>
    <t>Monto Estimado</t>
  </si>
  <si>
    <t>Mantenimiento y reparación de obras civiles en instalaciones vacias</t>
  </si>
  <si>
    <t>Centro Primer Nivel</t>
  </si>
  <si>
    <t>Matayaya</t>
  </si>
  <si>
    <t>SAN JUAN</t>
  </si>
  <si>
    <t>San_Juan</t>
  </si>
  <si>
    <t>5. Las Matas de Farfán</t>
  </si>
  <si>
    <t>2.7.1.4.01</t>
  </si>
  <si>
    <t>Servicios de pinturas y derivados con fines de higienes y embellecimiento</t>
  </si>
  <si>
    <t>Villa Carmen</t>
  </si>
  <si>
    <t>2.7.1.7.01</t>
  </si>
  <si>
    <t>Carrera de Yeguas</t>
  </si>
  <si>
    <t>Obras menores en edificaciones</t>
  </si>
  <si>
    <t>Naranjo</t>
  </si>
  <si>
    <t>2.7.1.1.01</t>
  </si>
  <si>
    <t>El Hoyo</t>
  </si>
  <si>
    <t>Pozo Hondo</t>
  </si>
  <si>
    <t>Los Frios</t>
  </si>
  <si>
    <t>1. San Juan de la Maguana</t>
  </si>
  <si>
    <t>La Guama</t>
  </si>
  <si>
    <t>Los Montacitos</t>
  </si>
  <si>
    <t>Sabana Alta</t>
  </si>
  <si>
    <t>Los Bancos</t>
  </si>
  <si>
    <t>Guanito</t>
  </si>
  <si>
    <t>La Rancha</t>
  </si>
  <si>
    <t>3. El Cercado</t>
  </si>
  <si>
    <t>La Navaja</t>
  </si>
  <si>
    <t>Vallecito</t>
  </si>
  <si>
    <t>Jorgillo</t>
  </si>
  <si>
    <t>El Jobito</t>
  </si>
  <si>
    <t>La Colonia</t>
  </si>
  <si>
    <t>Batista</t>
  </si>
  <si>
    <t>Juan Santiago</t>
  </si>
  <si>
    <t>La Estancia</t>
  </si>
  <si>
    <t>Derrumbadero</t>
  </si>
  <si>
    <t>Racho La Guardia</t>
  </si>
  <si>
    <t>La Maguana</t>
  </si>
  <si>
    <t>Ingueñito</t>
  </si>
  <si>
    <t>Instalaciones eléctricas</t>
  </si>
  <si>
    <t>2.7.1.6.01</t>
  </si>
  <si>
    <t>Hato Nuevo</t>
  </si>
  <si>
    <t>Juan de Herrera</t>
  </si>
  <si>
    <t>4. Juan de Herrera</t>
  </si>
  <si>
    <t>Sabaneta</t>
  </si>
  <si>
    <t>La jagua</t>
  </si>
  <si>
    <t>Mirador Norte</t>
  </si>
  <si>
    <t>La rancha</t>
  </si>
  <si>
    <t>Los transformadores</t>
  </si>
  <si>
    <t>Los transforobdores</t>
  </si>
  <si>
    <t>Vallejuelo</t>
  </si>
  <si>
    <t>6. Vallejuelo</t>
  </si>
  <si>
    <t>Las Zanjas</t>
  </si>
  <si>
    <t>Capulin</t>
  </si>
  <si>
    <t>Hato del Padre</t>
  </si>
  <si>
    <t>Hato del padre</t>
  </si>
  <si>
    <t>Punta Caña</t>
  </si>
  <si>
    <t>Las Charcas de Maria Nova</t>
  </si>
  <si>
    <t>Barranca</t>
  </si>
  <si>
    <t>Corbano Sur 1, 2, 3</t>
  </si>
  <si>
    <t>Corbano Norte</t>
  </si>
  <si>
    <t>Amiama Gomez</t>
  </si>
  <si>
    <t>Azua</t>
  </si>
  <si>
    <t>1. Azua de Compostela</t>
  </si>
  <si>
    <t>Tabara Abajo</t>
  </si>
  <si>
    <t>Tabara Arriba</t>
  </si>
  <si>
    <t>10. Tábara Arriba</t>
  </si>
  <si>
    <t>Magueyal</t>
  </si>
  <si>
    <t>3. Guayabal</t>
  </si>
  <si>
    <t>Villarpando</t>
  </si>
  <si>
    <t>Los Toros</t>
  </si>
  <si>
    <t>Los Ganaderos</t>
  </si>
  <si>
    <t>Los Negros</t>
  </si>
  <si>
    <t>Ansonia</t>
  </si>
  <si>
    <t>Barrera</t>
  </si>
  <si>
    <t>Proyecto 4</t>
  </si>
  <si>
    <t>Pueblo Viejo</t>
  </si>
  <si>
    <t>8. Pueblo Viejo</t>
  </si>
  <si>
    <t>Finca 6</t>
  </si>
  <si>
    <t>Jovillos</t>
  </si>
  <si>
    <t>Las Barias</t>
  </si>
  <si>
    <t>Palmar de Ocoa</t>
  </si>
  <si>
    <t>Hatilllo</t>
  </si>
  <si>
    <t>Estebania</t>
  </si>
  <si>
    <t>2. Estebanía</t>
  </si>
  <si>
    <t>Sabana Yegua</t>
  </si>
  <si>
    <t>9. Sabana Yegua</t>
  </si>
  <si>
    <t>San Francisco</t>
  </si>
  <si>
    <t>Yaya 1</t>
  </si>
  <si>
    <t>5. Las Yayas de Viajama</t>
  </si>
  <si>
    <t>Yaya 2</t>
  </si>
  <si>
    <t>La Siembra</t>
  </si>
  <si>
    <t>Las Lagunas</t>
  </si>
  <si>
    <t>La Cuchila</t>
  </si>
  <si>
    <t>Parceleros</t>
  </si>
  <si>
    <t>Higuero</t>
  </si>
  <si>
    <t>Carrizal</t>
  </si>
  <si>
    <t xml:space="preserve">SRS </t>
  </si>
  <si>
    <t xml:space="preserve">Las Palmas </t>
  </si>
  <si>
    <t>ELÍAS PIÑA</t>
  </si>
  <si>
    <t>Elias_Pina</t>
  </si>
  <si>
    <t>6. Pedro Santana</t>
  </si>
  <si>
    <t>Sabana Cruz</t>
  </si>
  <si>
    <t>2. Bánica</t>
  </si>
  <si>
    <t>Pedro Santana</t>
  </si>
  <si>
    <t>Sabana Mula</t>
  </si>
  <si>
    <t>1. Comendador</t>
  </si>
  <si>
    <t>El Llano</t>
  </si>
  <si>
    <t>3. El Llano</t>
  </si>
  <si>
    <t>Guayabo</t>
  </si>
  <si>
    <t>Sabana Larga</t>
  </si>
  <si>
    <t>Hato Viejo</t>
  </si>
  <si>
    <t>Pinzon</t>
  </si>
  <si>
    <t>Macasias</t>
  </si>
  <si>
    <t>Rinconcito</t>
  </si>
  <si>
    <t>Identificación de necesidades de equipos</t>
  </si>
  <si>
    <t>Tipos de Acciones</t>
  </si>
  <si>
    <t>Tipo de Equipo</t>
  </si>
  <si>
    <t>Item</t>
  </si>
  <si>
    <t>Valor Total Estimado</t>
  </si>
  <si>
    <t>Compra</t>
  </si>
  <si>
    <t>Otros equipos</t>
  </si>
  <si>
    <t>Esfigmomanometros</t>
  </si>
  <si>
    <t>UNIDAD</t>
  </si>
  <si>
    <t>Estetoscopio</t>
  </si>
  <si>
    <t>AZUA</t>
  </si>
  <si>
    <t>Glucometro</t>
  </si>
  <si>
    <t>Baterias para Glucometros</t>
  </si>
  <si>
    <t>Balanza Digital Adultos</t>
  </si>
  <si>
    <t>Baterias para Balanza de Adulto</t>
  </si>
  <si>
    <t>Mamparas</t>
  </si>
  <si>
    <t>Sillas Para pacientes</t>
  </si>
  <si>
    <t>Centro Diagnóstico</t>
  </si>
  <si>
    <t>San Juan</t>
  </si>
  <si>
    <t>Escritorio</t>
  </si>
  <si>
    <t>Abanicos de Pedestal</t>
  </si>
  <si>
    <t>Cama de 64 Pulgadas</t>
  </si>
  <si>
    <t>Base de 64 pulgadas</t>
  </si>
  <si>
    <t>Cama de 34 Pulgados</t>
  </si>
  <si>
    <t>Base de 34 Pulgadas</t>
  </si>
  <si>
    <t>Kit de Cocina</t>
  </si>
  <si>
    <t xml:space="preserve">Bateria de Inversor </t>
  </si>
  <si>
    <t>Camilllas</t>
  </si>
  <si>
    <t>Balanzas Pediatricas</t>
  </si>
  <si>
    <t>Kit de Cirugias Menor</t>
  </si>
  <si>
    <t>Lampara de Cuello de Ganzos</t>
  </si>
  <si>
    <t>Set de Diagnostico</t>
  </si>
  <si>
    <t>Archivos Grandes</t>
  </si>
  <si>
    <t>Nebulizadores</t>
  </si>
  <si>
    <t>Licuadora</t>
  </si>
  <si>
    <t>Grecas</t>
  </si>
  <si>
    <t xml:space="preserve">Bancada de 4 </t>
  </si>
  <si>
    <t>Bancos Giratorios para PAP</t>
  </si>
  <si>
    <t>Safacones Grandes</t>
  </si>
  <si>
    <t>Plancha</t>
  </si>
  <si>
    <t>Gaveteros</t>
  </si>
  <si>
    <t>Vitrinas</t>
  </si>
  <si>
    <t>Lavadoras</t>
  </si>
  <si>
    <t>Sillon Ejecutivos</t>
  </si>
  <si>
    <t>Estufas</t>
  </si>
  <si>
    <t>Bombillos</t>
  </si>
  <si>
    <t>Nevera de Cocina</t>
  </si>
  <si>
    <t>Autoclaves</t>
  </si>
  <si>
    <t>Mangueras</t>
  </si>
  <si>
    <t>Televisores Smart TV 43 Pulgadas</t>
  </si>
  <si>
    <t>Pie de Suero</t>
  </si>
  <si>
    <t>Kit de Sabanas para camas</t>
  </si>
  <si>
    <t>Sabanas para Camillas</t>
  </si>
  <si>
    <t>Automóviles y camiones</t>
  </si>
  <si>
    <t>Hilux</t>
  </si>
  <si>
    <t>Gerencia de Área</t>
  </si>
  <si>
    <t>Gerencia de Area</t>
  </si>
  <si>
    <t>Sistemas de aire acondicionado, calefacción y de refrigeración industrial y comercial</t>
  </si>
  <si>
    <t>Aire Acondicionado</t>
  </si>
  <si>
    <t>Nevera Ejecutiva</t>
  </si>
  <si>
    <t>Computadora de escritorio</t>
  </si>
  <si>
    <t>GAS 03 - ELIAS PIÑA</t>
  </si>
  <si>
    <t xml:space="preserve"> GAS 01 AZUA</t>
  </si>
  <si>
    <t>GAS 02 SAN JUAN</t>
  </si>
  <si>
    <t>CDX SAN JUAN</t>
  </si>
  <si>
    <t>CDX AZUA</t>
  </si>
  <si>
    <t>CDX LAS MATAS DE FARFAN</t>
  </si>
  <si>
    <t>Almacen</t>
  </si>
  <si>
    <t>Regional</t>
  </si>
  <si>
    <t>Cable VGA</t>
  </si>
  <si>
    <t>Central Telefónica Voz IP</t>
  </si>
  <si>
    <t>Disco Duro Externo 1tb</t>
  </si>
  <si>
    <t>Impresora multifuncional</t>
  </si>
  <si>
    <t>Kit de cámara video Vigilancia</t>
  </si>
  <si>
    <t>Laptop</t>
  </si>
  <si>
    <t>Memoria Usb</t>
  </si>
  <si>
    <t>Mini Jack RJ45</t>
  </si>
  <si>
    <t>Proyector</t>
  </si>
  <si>
    <t>Mouse</t>
  </si>
  <si>
    <t>Switch</t>
  </si>
  <si>
    <t>UPS</t>
  </si>
  <si>
    <t>Teclado</t>
  </si>
  <si>
    <t>Caja de cable de red cat 6 rj 45</t>
  </si>
  <si>
    <t>tarjeta wifi</t>
  </si>
  <si>
    <t>repetidor de wifi</t>
  </si>
  <si>
    <t>Bulto para Laptop</t>
  </si>
  <si>
    <t>Pila 2032</t>
  </si>
  <si>
    <t>Monitor de 24 Pulgadas</t>
  </si>
  <si>
    <t>Cargadores para Laptop</t>
  </si>
  <si>
    <t>Disco duro ssd 240</t>
  </si>
  <si>
    <t>Tapa de 2 redes</t>
  </si>
  <si>
    <t>Toner HP CF217A 17A</t>
  </si>
  <si>
    <t>Toner CF280A (80A) para impresora HP 400 M401 DNE</t>
  </si>
  <si>
    <t>Toner CF283A (83A) para impresora HP MFP M127 FN</t>
  </si>
  <si>
    <t>Toner T06</t>
  </si>
  <si>
    <t>Toner 057</t>
  </si>
  <si>
    <t>Tinta epson 504  Negra</t>
  </si>
  <si>
    <t>Tinta epson 504  Amarrillo</t>
  </si>
  <si>
    <t>Tinta epson 504  Azul</t>
  </si>
  <si>
    <t>Tinta epson 504  Mangenta</t>
  </si>
  <si>
    <t>Tinta epson 664 Mangenta</t>
  </si>
  <si>
    <t>Tinta epson 664 Azul</t>
  </si>
  <si>
    <t>Tinta epson 664 Negro</t>
  </si>
  <si>
    <t>Tinta epson 664 rojo</t>
  </si>
  <si>
    <t>Tinta epson 544 azul</t>
  </si>
  <si>
    <t>Tinta epson 544 negro</t>
  </si>
  <si>
    <t>Tinta epson 544 magenta</t>
  </si>
  <si>
    <t>Bocina de audio</t>
  </si>
  <si>
    <t>GAS 01 AZUA</t>
  </si>
  <si>
    <t>Impresora a color</t>
  </si>
  <si>
    <t>Mouse Inalambrico</t>
  </si>
  <si>
    <t>Regletas extensiones</t>
  </si>
  <si>
    <t xml:space="preserve">CANALETAS </t>
  </si>
  <si>
    <t>Gabinete de red</t>
  </si>
  <si>
    <t>2.6.1.3.02</t>
  </si>
  <si>
    <t>2.6.1.3.03</t>
  </si>
  <si>
    <t>2.6.1.3.04</t>
  </si>
  <si>
    <t>Sillón ergonomico</t>
  </si>
  <si>
    <t>Unidad</t>
  </si>
  <si>
    <t>2.6.1.3.05</t>
  </si>
  <si>
    <t>Sillas plasticas</t>
  </si>
  <si>
    <t>2.6.1.3.06</t>
  </si>
  <si>
    <t>Disco duro externo 1TB</t>
  </si>
  <si>
    <t>2.6.1.3.07</t>
  </si>
  <si>
    <t>Sillón para sala de reuniones</t>
  </si>
  <si>
    <t>2.6.1.3.08</t>
  </si>
  <si>
    <t>Zafacón de acero inoxidable con tapa y pedal</t>
  </si>
  <si>
    <t>2.6.1.3.09</t>
  </si>
  <si>
    <t>Polo Día Mundial TB</t>
  </si>
  <si>
    <t>2.6.1.3.10</t>
  </si>
  <si>
    <t>Banner Día Mundial TB</t>
  </si>
  <si>
    <t>2.6.1.3.11</t>
  </si>
  <si>
    <t>Abanicos</t>
  </si>
  <si>
    <t>2.6.1.3.12</t>
  </si>
  <si>
    <t>Disco Duro Externo 2 Tera Bytes</t>
  </si>
  <si>
    <t>El Valle</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</si>
  <si>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</si>
  <si>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</si>
  <si>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</si>
  <si>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</si>
  <si>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</si>
  <si>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</si>
  <si>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</si>
  <si>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</si>
  <si>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</si>
  <si>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</si>
  <si>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</si>
  <si>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</si>
  <si>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</si>
  <si>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</si>
  <si>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</si>
  <si>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</si>
  <si>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</si>
  <si>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</si>
  <si>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</si>
  <si>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</si>
  <si>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</si>
  <si>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</si>
  <si>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</si>
  <si>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</si>
  <si>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</si>
  <si>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</si>
  <si>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</si>
  <si>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</si>
  <si>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</si>
  <si>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</si>
  <si>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</si>
  <si>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</si>
  <si>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</si>
  <si>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</si>
  <si>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</si>
  <si>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</si>
  <si>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</si>
  <si>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</si>
  <si>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</si>
  <si>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</si>
  <si>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</si>
  <si>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</si>
  <si>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</si>
  <si>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</si>
  <si>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</si>
  <si>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</si>
  <si>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</si>
  <si>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</si>
  <si>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</si>
  <si>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</si>
  <si>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</si>
  <si>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</si>
  <si>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</si>
  <si>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</si>
  <si>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</si>
  <si>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</si>
  <si>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</si>
  <si>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</si>
  <si>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</si>
  <si>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</si>
  <si>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</si>
  <si>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</si>
  <si>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</si>
  <si>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</si>
  <si>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</si>
  <si>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</si>
  <si>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</si>
  <si>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</si>
  <si>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</si>
  <si>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</si>
  <si>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</si>
  <si>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</si>
  <si>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</si>
  <si>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</si>
  <si>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</si>
  <si>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</si>
  <si>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</si>
  <si>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</si>
  <si>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</si>
  <si>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</si>
  <si>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</si>
  <si>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</si>
  <si>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</si>
  <si>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</si>
  <si>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</si>
  <si>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</si>
  <si>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</si>
  <si>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</si>
  <si>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</si>
  <si>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</si>
  <si>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</si>
  <si>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</si>
  <si>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</si>
  <si>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</si>
  <si>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</si>
  <si>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</si>
  <si>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</si>
  <si>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</si>
  <si>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</si>
  <si>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</si>
  <si>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</si>
  <si>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</si>
  <si>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</si>
  <si>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</si>
  <si>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</si>
  <si>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</si>
  <si>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</si>
  <si>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</si>
  <si>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</si>
  <si>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</si>
  <si>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</si>
  <si>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</si>
  <si>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</si>
  <si>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</si>
  <si>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Viáticos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</si>
  <si>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</si>
  <si>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</si>
  <si>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</si>
  <si>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</si>
  <si>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</si>
  <si>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</si>
  <si>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</si>
  <si>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</si>
  <si>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</si>
  <si>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</si>
  <si>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</si>
  <si>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</si>
  <si>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</si>
  <si>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</si>
  <si>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</si>
  <si>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</si>
  <si>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</si>
  <si>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</si>
  <si>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</si>
  <si>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</si>
  <si>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</si>
  <si>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</si>
  <si>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</si>
  <si>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</si>
  <si>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</si>
  <si>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</si>
  <si>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</si>
  <si>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</si>
  <si>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</si>
  <si>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</si>
  <si>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</si>
  <si>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</si>
  <si>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</si>
  <si>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</si>
  <si>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</si>
  <si>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</si>
  <si>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</si>
  <si>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</si>
  <si>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</si>
  <si>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</si>
  <si>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</si>
  <si>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</si>
  <si>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</si>
  <si>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</si>
  <si>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</si>
  <si>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</si>
  <si>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</si>
  <si>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</si>
  <si>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</si>
  <si>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</si>
  <si>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</si>
  <si>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</si>
  <si>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</si>
  <si>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</si>
  <si>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</si>
  <si>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</si>
  <si>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</si>
  <si>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</si>
  <si>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</si>
  <si>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</si>
  <si>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</si>
  <si>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</si>
  <si>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</si>
  <si>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</si>
  <si>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</si>
  <si>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</si>
  <si>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</si>
  <si>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</si>
  <si>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</si>
  <si>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</si>
  <si>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</si>
  <si>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</si>
  <si>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</si>
  <si>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</si>
  <si>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</si>
  <si>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</si>
  <si>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</si>
  <si>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</si>
  <si>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</si>
  <si>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</si>
  <si>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</si>
  <si>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</si>
  <si>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</si>
  <si>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</si>
  <si>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</si>
  <si>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</si>
  <si>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</si>
  <si>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</si>
  <si>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</si>
  <si>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</si>
  <si>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</si>
  <si>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</si>
  <si>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</si>
  <si>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</si>
  <si>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</si>
  <si>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</si>
  <si>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</si>
  <si>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</si>
  <si>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</si>
  <si>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</si>
  <si>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</si>
  <si>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</si>
  <si>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</si>
  <si>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</si>
  <si>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</si>
  <si>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</si>
  <si>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</si>
  <si>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</si>
  <si>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</si>
  <si>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</si>
  <si>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</si>
  <si>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</si>
  <si>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</si>
  <si>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</si>
  <si>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</si>
  <si>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</si>
  <si>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</si>
  <si>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</si>
  <si>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</si>
  <si>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</si>
  <si>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</si>
  <si>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</si>
  <si>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</si>
  <si>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</si>
  <si>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</si>
  <si>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</si>
  <si>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</si>
  <si>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</si>
  <si>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</si>
  <si>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</si>
  <si>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</si>
  <si>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</si>
  <si>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</si>
  <si>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</si>
  <si>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</si>
  <si>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</si>
  <si>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</si>
  <si>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</si>
  <si>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</si>
  <si>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</si>
  <si>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</si>
  <si>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</si>
  <si>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</si>
  <si>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</si>
  <si>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</si>
  <si>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</si>
  <si>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</si>
  <si>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</si>
  <si>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Carrocerías y remolques</t>
  </si>
  <si>
    <t>Otros equipos de transporte</t>
  </si>
  <si>
    <t>Maquinaria, Otros Equipos y Herramientas</t>
  </si>
  <si>
    <t>Maquinaria y equipo industrial</t>
  </si>
  <si>
    <t>Sistemas y equipos de climatización</t>
  </si>
  <si>
    <t>Equipo de generación eléctrica, aparatos y accesorios eléctricos</t>
  </si>
  <si>
    <t>Equipos de defensa y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</si>
  <si>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</si>
  <si>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</si>
  <si>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</si>
  <si>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</si>
  <si>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</si>
  <si>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</si>
  <si>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</si>
  <si>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</si>
  <si>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</si>
  <si>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</si>
  <si>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</si>
  <si>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</si>
  <si>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</si>
  <si>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</si>
  <si>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</si>
  <si>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</si>
  <si>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</si>
  <si>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</si>
  <si>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</si>
  <si>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</si>
  <si>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</si>
  <si>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</si>
  <si>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Servicio de mantenimiento, reparación, desmonte e instalación</t>
  </si>
  <si>
    <t>Otros servicios de mantenimiento, reparación, desmonte e instalación</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</si>
  <si>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</si>
  <si>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</si>
  <si>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</si>
  <si>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</si>
  <si>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</si>
  <si>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</si>
  <si>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</si>
  <si>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</si>
  <si>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</si>
  <si>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</si>
  <si>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</si>
  <si>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</si>
  <si>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</si>
  <si>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</si>
  <si>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</si>
  <si>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</si>
  <si>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</si>
  <si>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</si>
  <si>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</si>
  <si>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</si>
  <si>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</si>
  <si>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</si>
  <si>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</si>
  <si>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</si>
  <si>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</si>
  <si>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</si>
  <si>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</si>
  <si>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</si>
  <si>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</si>
  <si>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</si>
  <si>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</si>
  <si>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</si>
  <si>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</si>
  <si>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</si>
  <si>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</si>
  <si>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S/D</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</si>
  <si>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</si>
  <si>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</si>
  <si>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</si>
  <si>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</si>
  <si>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</si>
  <si>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</si>
  <si>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</si>
  <si>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</si>
  <si>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</si>
  <si>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</si>
  <si>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</si>
  <si>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</si>
  <si>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</si>
  <si>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</si>
  <si>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</si>
  <si>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</si>
  <si>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</si>
  <si>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</si>
  <si>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</si>
  <si>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</si>
  <si>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</si>
  <si>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</si>
  <si>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</si>
  <si>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</si>
  <si>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</si>
  <si>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</si>
  <si>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</si>
  <si>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rPr>
        <sz val="11"/>
        <color theme="1"/>
        <rFont val="Times New Roman"/>
        <family val="1"/>
      </rP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</si>
  <si>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</si>
  <si>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</si>
  <si>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</si>
  <si>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</si>
  <si>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</si>
  <si>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</si>
  <si>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</si>
  <si>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</si>
  <si>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</si>
  <si>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</si>
  <si>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</si>
  <si>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</si>
  <si>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</si>
  <si>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</si>
  <si>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rPr>
        <sz val="11"/>
        <color theme="1"/>
        <rFont val="Times New Roman"/>
        <family val="1"/>
      </rP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</si>
  <si>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</si>
  <si>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</si>
  <si>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</si>
  <si>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</si>
  <si>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Referencias válidas</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</si>
  <si>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</si>
  <si>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</si>
  <si>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</si>
  <si>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</si>
  <si>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</si>
  <si>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</si>
  <si>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</si>
  <si>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</si>
  <si>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rPr>
        <sz val="11"/>
        <color theme="1"/>
        <rFont val="Times New Roman"/>
        <family val="1"/>
      </rP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</si>
  <si>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</si>
  <si>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</si>
  <si>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</si>
  <si>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</si>
  <si>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</si>
  <si>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</si>
  <si>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</si>
  <si>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</si>
  <si>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</si>
  <si>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</si>
  <si>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</si>
  <si>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</si>
  <si>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</si>
  <si>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</si>
  <si>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</si>
  <si>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</si>
  <si>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</si>
  <si>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</si>
  <si>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</si>
  <si>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MONTE PLATA</t>
  </si>
  <si>
    <t>SANTO DOMINGO</t>
  </si>
  <si>
    <t>R1 - SRS Valdesia</t>
  </si>
  <si>
    <t>PERAVIA</t>
  </si>
  <si>
    <t>4. Las Charcas</t>
  </si>
  <si>
    <t>SAN CRISTÓBAL</t>
  </si>
  <si>
    <t>SAN JOSÉ DE OCOA</t>
  </si>
  <si>
    <t>6. Padre Las Casas</t>
  </si>
  <si>
    <t>R2 - SRS Norcentral</t>
  </si>
  <si>
    <t>ESPAILLAT</t>
  </si>
  <si>
    <t>7. Peralta</t>
  </si>
  <si>
    <t>PUERTO PLATA</t>
  </si>
  <si>
    <t>SANTIAGO</t>
  </si>
  <si>
    <t>R3 - SRS Nordeste</t>
  </si>
  <si>
    <t>DUARTE</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</si>
  <si>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</si>
  <si>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</si>
  <si>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</si>
  <si>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</si>
  <si>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</si>
  <si>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</si>
  <si>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</si>
  <si>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</si>
  <si>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</si>
  <si>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</si>
  <si>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</si>
  <si>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</si>
  <si>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</si>
  <si>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</si>
  <si>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</si>
  <si>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</si>
  <si>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</si>
  <si>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</si>
  <si>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</si>
  <si>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</si>
  <si>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</si>
  <si>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</si>
  <si>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</si>
  <si>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</si>
  <si>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</si>
  <si>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</si>
  <si>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</si>
  <si>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</si>
  <si>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</si>
  <si>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</si>
  <si>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9. Paraíso</t>
  </si>
  <si>
    <t>10. Polo</t>
  </si>
  <si>
    <t>R7 - SRS Cibao Occidental</t>
  </si>
  <si>
    <t>DAJABÓN</t>
  </si>
  <si>
    <t>11. Vicente Noble</t>
  </si>
  <si>
    <t>MONTECRISTI</t>
  </si>
  <si>
    <t>Dajabon</t>
  </si>
  <si>
    <t>1. Dajabón</t>
  </si>
  <si>
    <t>SANTIAGO RODRÍGUEZ</t>
  </si>
  <si>
    <t>2. El Pino</t>
  </si>
  <si>
    <t>VALVERDE</t>
  </si>
  <si>
    <t>3. Loma de Cabrera</t>
  </si>
  <si>
    <t>R8 - SRS Cibao Central</t>
  </si>
  <si>
    <t>LA VEGA</t>
  </si>
  <si>
    <t>4. Partido</t>
  </si>
  <si>
    <t>MONSEÑOR NOUEL</t>
  </si>
  <si>
    <t>5. Restauración</t>
  </si>
  <si>
    <t>SÁNCHEZ RAMÍREZ</t>
  </si>
  <si>
    <t>Duarte</t>
  </si>
  <si>
    <t>1. San Francisco de Macorís</t>
  </si>
  <si>
    <t>2. Arenoso</t>
  </si>
  <si>
    <t>3. Castillo</t>
  </si>
  <si>
    <t>4. Eugenio María de Hostos</t>
  </si>
  <si>
    <t>5. Las Guáranas</t>
  </si>
  <si>
    <t>6. Pimentel</t>
  </si>
  <si>
    <t>7. Villa Riva</t>
  </si>
  <si>
    <t>El_Seibo</t>
  </si>
  <si>
    <t>1. El Seibo</t>
  </si>
  <si>
    <t>2. Miches</t>
  </si>
  <si>
    <t>4. Hondo Valle</t>
  </si>
  <si>
    <t>5. Juan Santiago</t>
  </si>
  <si>
    <t>Espaillat</t>
  </si>
  <si>
    <t>1. Moca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</si>
  <si>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</si>
  <si>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</si>
  <si>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</si>
  <si>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</si>
  <si>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</si>
  <si>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</si>
  <si>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</si>
  <si>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</si>
  <si>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</si>
  <si>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</si>
  <si>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</si>
  <si>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</si>
  <si>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</si>
  <si>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</si>
  <si>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</si>
  <si>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</si>
  <si>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</si>
  <si>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</si>
  <si>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</si>
  <si>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</si>
  <si>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</si>
  <si>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</si>
  <si>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</si>
  <si>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</si>
  <si>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</si>
  <si>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</si>
  <si>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</si>
  <si>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</si>
  <si>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</si>
  <si>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</si>
  <si>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</si>
  <si>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</si>
  <si>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</si>
  <si>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</si>
  <si>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</si>
  <si>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</si>
  <si>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</si>
  <si>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</si>
  <si>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</si>
  <si>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</si>
  <si>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</si>
  <si>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</si>
  <si>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</si>
  <si>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</si>
  <si>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</si>
  <si>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</si>
  <si>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</si>
  <si>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</si>
  <si>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</si>
  <si>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</si>
  <si>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</si>
  <si>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</si>
  <si>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</si>
  <si>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</si>
  <si>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</si>
  <si>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</si>
  <si>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</si>
  <si>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</si>
  <si>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Puerto_Plata</t>
  </si>
  <si>
    <t>1. Puerto Plata</t>
  </si>
  <si>
    <t>2. Altamira</t>
  </si>
  <si>
    <t>3. Guananico</t>
  </si>
  <si>
    <t>4. Imbert</t>
  </si>
  <si>
    <t>5. Los Hidalgos</t>
  </si>
  <si>
    <t>6. Luperón</t>
  </si>
  <si>
    <t>7. Sosúa</t>
  </si>
  <si>
    <t>8. Villa Isabela</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</si>
  <si>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</si>
  <si>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</si>
  <si>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</si>
  <si>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</si>
  <si>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</si>
  <si>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</si>
  <si>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</si>
  <si>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</si>
  <si>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</si>
  <si>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</si>
  <si>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</si>
  <si>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</si>
  <si>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</si>
  <si>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</si>
  <si>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</si>
  <si>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</si>
  <si>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</si>
  <si>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</si>
  <si>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2. Bohechío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</si>
  <si>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</si>
  <si>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</si>
  <si>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</si>
  <si>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</si>
  <si>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</si>
  <si>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</si>
  <si>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</si>
  <si>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</si>
  <si>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</si>
  <si>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</si>
  <si>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</si>
  <si>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</si>
  <si>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Santiago</t>
  </si>
  <si>
    <t>1. Santiago</t>
  </si>
  <si>
    <t>2. Bisonó</t>
  </si>
  <si>
    <t>3. Jánico</t>
  </si>
  <si>
    <t>4. Licey al Medio</t>
  </si>
  <si>
    <t>5. Puñal</t>
  </si>
  <si>
    <t>6. Sabana Iglesia</t>
  </si>
  <si>
    <t>8. San José de las Matas</t>
  </si>
  <si>
    <t>7. Tamboril</t>
  </si>
  <si>
    <t>9. Villa González</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</si>
  <si>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</si>
  <si>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</si>
  <si>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</si>
  <si>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</si>
  <si>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</si>
  <si>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</si>
  <si>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</si>
  <si>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</si>
  <si>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</si>
  <si>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</si>
  <si>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</si>
  <si>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</si>
  <si>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</si>
  <si>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</si>
  <si>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</si>
  <si>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</si>
  <si>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</si>
  <si>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</si>
  <si>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</si>
  <si>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</si>
  <si>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2.3.2.2.01</t>
  </si>
  <si>
    <t>Manteles en encajes para bandejas pequeñas (rectangulares)</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</si>
  <si>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</si>
  <si>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</si>
  <si>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</si>
  <si>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Servicio de Refrigerio tipo buffet 30 Personas</t>
  </si>
  <si>
    <t>lsArticulosdePlastico</t>
  </si>
  <si>
    <t>Cajas de Cucharas Plásticas</t>
  </si>
  <si>
    <t>2.3.5.5.01</t>
  </si>
  <si>
    <t>Cajas de Tenedores Plásticos</t>
  </si>
  <si>
    <t>Cajas de Vasos No. 3</t>
  </si>
  <si>
    <t>Cajas de Vasos No. 7</t>
  </si>
  <si>
    <t>Fardos de Fundas Plásticas 17x22</t>
  </si>
  <si>
    <t>Fardos de Fundas Plásticas 24x30</t>
  </si>
  <si>
    <t>Fardos de Fundas Plásticas no. 55</t>
  </si>
  <si>
    <t>Aspiradora</t>
  </si>
  <si>
    <t>Estufas de 20 pulgadas</t>
  </si>
  <si>
    <t>Microondas de 7 pies</t>
  </si>
  <si>
    <t>Refrigeradores de 8 pies</t>
  </si>
  <si>
    <t>lsTelecomunicaciones</t>
  </si>
  <si>
    <t>Mapas de Evacuación</t>
  </si>
  <si>
    <t>2.6.5.5.01</t>
  </si>
  <si>
    <t>Otras Señales</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</si>
  <si>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</si>
  <si>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</si>
  <si>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</si>
  <si>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</si>
  <si>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</si>
  <si>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</si>
  <si>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</si>
  <si>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</si>
  <si>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</si>
  <si>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</si>
  <si>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</si>
  <si>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</si>
  <si>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</si>
  <si>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</si>
  <si>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</si>
  <si>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</si>
  <si>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</si>
  <si>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</si>
  <si>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</si>
  <si>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</si>
  <si>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</si>
  <si>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</si>
  <si>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</si>
  <si>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</si>
  <si>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</si>
  <si>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</si>
  <si>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</si>
  <si>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</si>
  <si>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</si>
  <si>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</si>
  <si>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</si>
  <si>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</si>
  <si>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</si>
  <si>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</si>
  <si>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</si>
  <si>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</si>
  <si>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</si>
  <si>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</si>
  <si>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</si>
  <si>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</si>
  <si>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</si>
  <si>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</si>
  <si>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</si>
  <si>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</si>
  <si>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</si>
  <si>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</si>
  <si>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</si>
  <si>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</si>
  <si>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</si>
  <si>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</si>
  <si>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</si>
  <si>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</si>
  <si>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</si>
  <si>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</si>
  <si>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</si>
  <si>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</si>
  <si>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</si>
  <si>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</si>
  <si>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</si>
  <si>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</si>
  <si>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</si>
  <si>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</si>
  <si>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</si>
  <si>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</si>
  <si>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</si>
  <si>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</si>
  <si>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</si>
  <si>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</si>
  <si>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</si>
  <si>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</si>
  <si>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</si>
  <si>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</si>
  <si>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</si>
  <si>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</si>
  <si>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</si>
  <si>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</si>
  <si>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</si>
  <si>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</si>
  <si>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</si>
  <si>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</si>
  <si>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</si>
  <si>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</si>
  <si>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</si>
  <si>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</si>
  <si>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</si>
  <si>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</si>
  <si>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</si>
  <si>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</si>
  <si>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</si>
  <si>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</si>
  <si>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</si>
  <si>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</si>
  <si>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</si>
  <si>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</si>
  <si>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</si>
  <si>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</si>
  <si>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 xml:space="preserve">Headsets </t>
  </si>
  <si>
    <t>Impresoras Blanco y Negro</t>
  </si>
  <si>
    <t>lsEquiposSeguridad</t>
  </si>
  <si>
    <t>Arco Detector de Metales de 87' de alto x 35' de anho</t>
  </si>
  <si>
    <t>2.6.6.2.01</t>
  </si>
  <si>
    <t>Alojamiento por una Noche por persona</t>
  </si>
  <si>
    <t>Tickets de Combustible de RD$1,000.00</t>
  </si>
  <si>
    <t xml:space="preserve">2.3.7.1.02 </t>
  </si>
  <si>
    <t>Tickets de Combustible de RD$200.00</t>
  </si>
  <si>
    <t>Tickets de Combustible de RD$500.00</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</si>
  <si>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</si>
  <si>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</si>
  <si>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</si>
  <si>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</si>
  <si>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</si>
  <si>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</si>
  <si>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</si>
  <si>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</si>
  <si>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</si>
  <si>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</si>
  <si>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</si>
  <si>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</si>
  <si>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</si>
  <si>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</si>
  <si>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</si>
  <si>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</si>
  <si>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</si>
  <si>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</si>
  <si>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</si>
  <si>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</si>
  <si>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</si>
  <si>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</si>
  <si>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</si>
  <si>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</si>
  <si>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</si>
  <si>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</si>
  <si>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</si>
  <si>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</si>
  <si>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</si>
  <si>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</si>
  <si>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</si>
  <si>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</si>
  <si>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</si>
  <si>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</si>
  <si>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</si>
  <si>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</si>
  <si>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</si>
  <si>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</si>
  <si>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</si>
  <si>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</si>
  <si>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Instalación, Correcion de Pintura, Cristal Delantero y Bumper de vehiculo</t>
  </si>
  <si>
    <t>Mantenimiento y/o Reparación Impresora Laser</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</si>
  <si>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</si>
  <si>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</si>
  <si>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</si>
  <si>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</si>
  <si>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</si>
  <si>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</si>
  <si>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</si>
  <si>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</si>
  <si>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</si>
  <si>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</si>
  <si>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Servicios de Desinstalacion,  Instalación y Mantenimiento</t>
  </si>
  <si>
    <t>Mantenimiento y reparación de muebles y equipos de oficina</t>
  </si>
  <si>
    <t>Mantenimiento Planta Eléctrica</t>
  </si>
  <si>
    <t>Suministro, Instalación y drenaje</t>
  </si>
  <si>
    <t>Carro de limpieza de 2 baldes</t>
  </si>
  <si>
    <t>Cleaner, 1 Litro para Maquina ABX Micros 60</t>
  </si>
  <si>
    <t>Docenas de Brillo de Metal (Fregar)</t>
  </si>
  <si>
    <t xml:space="preserve">Pinespuma </t>
  </si>
  <si>
    <t>Rastrillo plastico palo en  en madera</t>
  </si>
  <si>
    <t>Bancada de 3 asientos</t>
  </si>
  <si>
    <t>Anaquel metalico de 5 niveles</t>
  </si>
  <si>
    <t>Anaqueles de Metal de 1.20m+0.60 cm</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</si>
  <si>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</si>
  <si>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</si>
  <si>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</si>
  <si>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</si>
  <si>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</si>
  <si>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</si>
  <si>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Dispositivo de Paso Rápido de Peajes para Vehículos</t>
  </si>
  <si>
    <t>Gabinetes Aereos 1.00mt con puerta tipo tambor</t>
  </si>
  <si>
    <t>Mesa comedor con 4 sillas</t>
  </si>
  <si>
    <t>Silla metálica giratoria rodable con asiento alto</t>
  </si>
  <si>
    <t>Silla secretarial</t>
  </si>
  <si>
    <t>Sillas de Oficina sin brazo, con soporte lumbar</t>
  </si>
  <si>
    <t>Sillas secretariales sin brazo con soporte lumbar</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</si>
  <si>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</si>
  <si>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</si>
  <si>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</si>
  <si>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</si>
  <si>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</si>
  <si>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</si>
  <si>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</si>
  <si>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</si>
  <si>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</si>
  <si>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</si>
  <si>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</si>
  <si>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</si>
  <si>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</si>
  <si>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</si>
  <si>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</si>
  <si>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</si>
  <si>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</si>
  <si>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</si>
  <si>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</si>
  <si>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</si>
  <si>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</si>
  <si>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</si>
  <si>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</si>
  <si>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</si>
  <si>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</si>
  <si>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</si>
  <si>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</si>
  <si>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</si>
  <si>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</si>
  <si>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</si>
  <si>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</si>
  <si>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Carpetas institucionales con bolsillo full color, Cartón 9x12</t>
  </si>
  <si>
    <t xml:space="preserve">Carpetas No.5, Blanca c/Cover </t>
  </si>
  <si>
    <t>Fardos de Papel Higiénico Jumbo</t>
  </si>
  <si>
    <t>Fardos de Papel Toalla</t>
  </si>
  <si>
    <t>Fardos de Servilletas</t>
  </si>
  <si>
    <t>Fólder de bolsillo color azul</t>
  </si>
  <si>
    <t>Folders 8 1/2x 13 (100/1), Ofinota</t>
  </si>
  <si>
    <t>Formulario de Requisicion de Materiales de 50 juegos con 3 autocopias</t>
  </si>
  <si>
    <t>Máquinas sumadoras Electrónicas</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</si>
  <si>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</si>
  <si>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</si>
  <si>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</si>
  <si>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</si>
  <si>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</si>
  <si>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</si>
  <si>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</si>
  <si>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</si>
  <si>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</si>
  <si>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Alambre STD No. 12 (2.5 mm) Rollo</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</si>
  <si>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</si>
  <si>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</si>
  <si>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</si>
  <si>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</si>
  <si>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</si>
  <si>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</si>
  <si>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</si>
  <si>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</si>
  <si>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</si>
  <si>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</si>
  <si>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</si>
  <si>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</si>
  <si>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</si>
  <si>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</si>
  <si>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</si>
  <si>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</si>
  <si>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</si>
  <si>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</si>
  <si>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</si>
  <si>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</si>
  <si>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</si>
  <si>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</si>
  <si>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</si>
  <si>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</si>
  <si>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</si>
  <si>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</si>
  <si>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</si>
  <si>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</si>
  <si>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</si>
  <si>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</si>
  <si>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</si>
  <si>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</si>
  <si>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</si>
  <si>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</si>
  <si>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</si>
  <si>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</si>
  <si>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</si>
  <si>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</si>
  <si>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</si>
  <si>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</si>
  <si>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</si>
  <si>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</si>
  <si>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</si>
  <si>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</si>
  <si>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</si>
  <si>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</si>
  <si>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</si>
  <si>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</si>
  <si>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</si>
  <si>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</si>
  <si>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</si>
  <si>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</si>
  <si>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</si>
  <si>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</si>
  <si>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</si>
  <si>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</si>
  <si>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</si>
  <si>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</si>
  <si>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</si>
  <si>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</si>
  <si>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</si>
  <si>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</si>
  <si>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</si>
  <si>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</si>
  <si>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</si>
  <si>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</si>
  <si>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</si>
  <si>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</si>
  <si>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</si>
  <si>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</si>
  <si>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</si>
  <si>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</si>
  <si>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 xml:space="preserve">	Cubeta de acero inoxidable rodable</t>
  </si>
  <si>
    <t>(662) COLOR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</si>
  <si>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</si>
  <si>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</si>
  <si>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</si>
  <si>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</si>
  <si>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</si>
  <si>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</si>
  <si>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</si>
  <si>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</si>
  <si>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</si>
  <si>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</si>
  <si>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</si>
  <si>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</si>
  <si>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</si>
  <si>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</si>
  <si>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</si>
  <si>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</si>
  <si>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</si>
  <si>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</si>
  <si>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</si>
  <si>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</si>
  <si>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</si>
  <si>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</si>
  <si>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</si>
  <si>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</si>
  <si>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</si>
  <si>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</si>
  <si>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</si>
  <si>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</si>
  <si>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</si>
  <si>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CE310A para impresora HP CP1025NW</t>
  </si>
  <si>
    <t>CE505A (05A) para impresora HP P2055DM</t>
  </si>
  <si>
    <t>Cera para contar Red Star 1.1 oz</t>
  </si>
  <si>
    <t>CF283A (83A) para impresora HP MFP M127 FN</t>
  </si>
  <si>
    <t>Cinta para Calculadora electronica CIO Negra-Roja</t>
  </si>
  <si>
    <t>CL-511 COLOR para impresora CANON PIXMA MP230</t>
  </si>
  <si>
    <t>CL-513 XL COLOR para impresora CANON PIXMA MP230</t>
  </si>
  <si>
    <t>Clip porta Carnet</t>
  </si>
  <si>
    <t xml:space="preserve">Clips Sujeta Papel Pequeño </t>
  </si>
  <si>
    <t>CN050A (951) CIAN AZUL para impresora HP OFFICEJET PRO8610</t>
  </si>
  <si>
    <t>CN051A (951) MAGENTA para impresora HP OFFICEJET PRO8610</t>
  </si>
  <si>
    <t>CN052A (952) AMARILLO para impresora HP OFFICEJET PRO8610</t>
  </si>
  <si>
    <t>Disco Duro externo de 2 Tera Bytes</t>
  </si>
  <si>
    <t>E260A11L para impresora LEXMARK E260DN</t>
  </si>
  <si>
    <t>Guillotina 15¨</t>
  </si>
  <si>
    <t>Lapiceros color negro (cajas)</t>
  </si>
  <si>
    <t>Memoria Micro SD de 64GB</t>
  </si>
  <si>
    <t>Paquetes Post-it Banderitas, 5 Colores Hopax (Sing Here)</t>
  </si>
  <si>
    <t>PG-510 NEGRO para impresora CANON PIXMA MP230</t>
  </si>
  <si>
    <t>PG-512 XL NEGRO para impresora CANON PIXMA MP230</t>
  </si>
  <si>
    <t>Plásticos Protectores de Carnet</t>
  </si>
  <si>
    <t>Porta Revista de Metal</t>
  </si>
  <si>
    <t>Post it Banderita</t>
  </si>
  <si>
    <t>Q1338A (38A) para impresora LASERJET 4200 DTN</t>
  </si>
  <si>
    <t>Q2612AD (12A) para impresora HP LASERJET 1022</t>
  </si>
  <si>
    <t>Q5942A (42A) para impresora LASERJET 4250</t>
  </si>
  <si>
    <t>Reglas Plásticas 12¨</t>
  </si>
  <si>
    <t>Router wifi</t>
  </si>
  <si>
    <t>Sacapuntas Eléctrico</t>
  </si>
  <si>
    <t>Sello de Despachado (CUADRADO)</t>
  </si>
  <si>
    <t>Sello de Recibido (CUADRADO)</t>
  </si>
  <si>
    <t>Sellos Gomigrafos</t>
  </si>
  <si>
    <t>Stick de Colle 35g (Pegamento)</t>
  </si>
  <si>
    <t>Tinta para Sello color rojo</t>
  </si>
  <si>
    <t>Toner AR-310NT para impresora SHARP AR-M237</t>
  </si>
  <si>
    <t>Toner CB435A (35A) para impresora LASERJET P1006</t>
  </si>
  <si>
    <t>Toner CE310A 126A para impresora HP CP1025NW</t>
  </si>
  <si>
    <t>Toner CE505A (05A) para impresora HP P2055DM</t>
  </si>
  <si>
    <t>Toner CF217A (17A) para impresora HP M102W</t>
  </si>
  <si>
    <t>Toner E260A11L para impresora LEXMARK E260DN</t>
  </si>
  <si>
    <t>Toner para Impresora Xeroz 3220</t>
  </si>
  <si>
    <t>Toner Q1338A (38A) para impresora LASERJET 4200 DTN</t>
  </si>
  <si>
    <t>Toner Q5942A (42A) para impresora LASERJET 4250</t>
  </si>
  <si>
    <t>Toner Q5945A (45A) para impresora HP 4345 MFP</t>
  </si>
  <si>
    <t>Toner T3520 para impresora TOSHIBA T3520</t>
  </si>
  <si>
    <t>Toner T4710U para impresora TOSHIBA SUPER G3</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</si>
  <si>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</si>
  <si>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</si>
  <si>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</si>
  <si>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</si>
  <si>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</si>
  <si>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</si>
  <si>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</si>
  <si>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</si>
  <si>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</si>
  <si>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</si>
  <si>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</si>
  <si>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</si>
  <si>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</si>
  <si>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</si>
  <si>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</si>
  <si>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</si>
  <si>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</si>
  <si>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</si>
  <si>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</si>
  <si>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</si>
  <si>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</si>
  <si>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</si>
  <si>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</si>
  <si>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</si>
  <si>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</si>
  <si>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</si>
  <si>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</si>
  <si>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</si>
  <si>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</si>
  <si>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</si>
  <si>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</si>
  <si>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</si>
  <si>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</si>
  <si>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</si>
  <si>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</si>
  <si>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</si>
  <si>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</si>
  <si>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</si>
  <si>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</si>
  <si>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</si>
  <si>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</si>
  <si>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</si>
  <si>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</si>
  <si>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Viaticos Chofer Sin Hospedaje</t>
  </si>
  <si>
    <t>Viaticos Tecnicos con Hospedaje</t>
  </si>
  <si>
    <t>lsEquiposTransporte</t>
  </si>
  <si>
    <t>2.6.4.1.01</t>
  </si>
  <si>
    <t>2.6.4.2.01</t>
  </si>
  <si>
    <t>2.6.4.8.01</t>
  </si>
  <si>
    <t>lsFuentesFinanciamiento</t>
  </si>
  <si>
    <t>Nómina</t>
  </si>
  <si>
    <t>lsInsumosEquipos</t>
  </si>
  <si>
    <t>Ls_LinesEstategica</t>
  </si>
  <si>
    <t>Ls_ObjEstrategico</t>
  </si>
  <si>
    <t>Obj1.1</t>
  </si>
  <si>
    <t>LE</t>
  </si>
  <si>
    <t>Obj1.3</t>
  </si>
  <si>
    <t>Obj1.6</t>
  </si>
  <si>
    <t>Obj1.8</t>
  </si>
  <si>
    <t>LE.1</t>
  </si>
  <si>
    <t>Mejorar la provisión de los servicios de salud con enfoque en la promoción de la salud, prevención de la enfermedad y control de las enfermedades.</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</si>
  <si>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</si>
  <si>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</si>
  <si>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</si>
  <si>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</si>
  <si>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</si>
  <si>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</si>
  <si>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rPr>
        <sz val="12"/>
        <color theme="1"/>
        <rFont val="Calibri"/>
        <family val="2"/>
        <scheme val="minor"/>
      </rPr>
      <t>Apoyar a los SRS en el proceso de cumplimiento de los criterios para su habilitación en los establecimientos de salud</t>
    </r>
    <r>
      <rPr>
        <sz val="9"/>
        <color indexed="8"/>
        <rFont val="Arial"/>
        <family val="2"/>
      </rPr>
      <t xml:space="preserve"> de su Red</t>
    </r>
  </si>
  <si>
    <t>Est.1.8.1</t>
  </si>
  <si>
    <t>LE.2</t>
  </si>
  <si>
    <t>Asegurar la calidad de la atención y seguridad del paciente en el marco de los derechos de las personas, que se traduzca en un incremento de la confianza y satisfacción de los usuarios de los servicios de salud</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</si>
  <si>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</si>
  <si>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</si>
  <si>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</si>
  <si>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</si>
  <si>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</si>
  <si>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</si>
  <si>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</si>
  <si>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t>
  </si>
  <si>
    <t>Fortalecer el Primer Nivel de Atención incrementando su capacidad de resolución para satisfacer las necesidades de salud de la población</t>
  </si>
  <si>
    <t>Obj2.1</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</si>
  <si>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</si>
  <si>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</si>
  <si>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</si>
  <si>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</si>
  <si>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</si>
  <si>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LE.4</t>
  </si>
  <si>
    <t>Avanzar en la integración de las redes de servicios, asegurando la integralidad de la atención de acuerdo a las necesidades territoriales de la población</t>
  </si>
  <si>
    <t>Obj2.2</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</si>
  <si>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</si>
  <si>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</si>
  <si>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</si>
  <si>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</si>
  <si>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</si>
  <si>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</si>
  <si>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</si>
  <si>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Fortalecer las capacidades de planificación estratégica de la fuerza laboral, incluyendo el análisis de la movilidad profesional, con el fin de proyectar y responder a las necesidades del personal de salud a mediano y largo plazo, con el apoyo de un sistema nacional de información de recursos humanos</t>
  </si>
  <si>
    <t>Obj3.1</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</si>
  <si>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</si>
  <si>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</si>
  <si>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</si>
  <si>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</si>
  <si>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 xml:space="preserve">Desarrollar condiciones y capacidades en los colaboradores del SNS para mejorar el desempeño institucional, ampliar el acceso y cobertura a los servicios integrales de salud </t>
  </si>
  <si>
    <t>Obj3.2</t>
  </si>
  <si>
    <t>Asegurar la calidad y efectividad de la gestión institucional del SNS a través de la implementación de un conjunto de intervenciones de gestión del cambio</t>
  </si>
  <si>
    <t>Obj4.1</t>
  </si>
  <si>
    <t>Obj1.5</t>
  </si>
  <si>
    <t>Obj1.7</t>
  </si>
  <si>
    <t>Obj1.10</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</si>
  <si>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</si>
  <si>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</si>
  <si>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</si>
  <si>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</si>
  <si>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</si>
  <si>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</si>
  <si>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</si>
  <si>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</si>
  <si>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Actualizar el Modelo de Red acorde al Modelo de Gestión y al Modelo de Atención</t>
  </si>
  <si>
    <t>Est.1.2.2</t>
  </si>
  <si>
    <t>Revisar de forma sistemática el alcance de cumplimiento de los objetivos propuestos</t>
  </si>
  <si>
    <t>Est.1.10.2</t>
  </si>
  <si>
    <t>Obj2.3</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</si>
  <si>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</si>
  <si>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</si>
  <si>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</si>
  <si>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</si>
  <si>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</si>
  <si>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</si>
  <si>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</si>
  <si>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</si>
  <si>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</si>
  <si>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</si>
  <si>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</si>
  <si>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</si>
  <si>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Obj3.3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</si>
  <si>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</si>
  <si>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</si>
  <si>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</si>
  <si>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</si>
  <si>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</si>
  <si>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</si>
  <si>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</si>
  <si>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</si>
  <si>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</si>
  <si>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</si>
  <si>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</si>
  <si>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</si>
  <si>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</si>
  <si>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</si>
  <si>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</si>
  <si>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</si>
  <si>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</si>
  <si>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</si>
  <si>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</si>
  <si>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</si>
  <si>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</si>
  <si>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Redes de servicios ofertando servicios de promoción de la salud y prevención de la enfermedad, que han integrado las intervenciones de salud pública y de carácter colectivo</t>
  </si>
  <si>
    <t>Incrementada las competencias  y resolutividad de los colaboradores, de acuerdo a la complejidad de sus funciones, las necesidades de salud de la población y los compromisos del sector</t>
  </si>
  <si>
    <t>Personal trabaja bajo un clima de satisfacción, realización personal y sentido de pertenencia hacia la institución</t>
  </si>
  <si>
    <t xml:space="preserve">Desarrollados e implementados los aspectos de gestión relacionados con seguridad y salud en el trabajo </t>
  </si>
  <si>
    <t>Asegurar la calidad y efectividad de la gestión institucional del SNS a través de la implementación de un conjunto de intervenciones de gestión del cambio.</t>
  </si>
  <si>
    <t>Fortalecer y garantizar la provisión de servicios de los programas de salud colectiva que se brindan en los diferentes niveles de atención</t>
  </si>
  <si>
    <t>Obj3.1 - Fortalecer las  capacidades de planificación estratégica de la fuerza laboral, incluyendo el análisis de la movilidad profesional con el fin de proyectar y responder a las necesidades del personal de salud a mediano y largo plazo con el apoyo de un sistema nacional de información de recursos humanos</t>
  </si>
  <si>
    <t>Periodo_POA</t>
  </si>
  <si>
    <t>Declaración del año</t>
  </si>
  <si>
    <t>.</t>
  </si>
  <si>
    <t>Ls_Regiones</t>
  </si>
  <si>
    <t>Ls_Estructura</t>
  </si>
  <si>
    <t>LsTipoEESS</t>
  </si>
  <si>
    <t>ls_TiposAcciones</t>
  </si>
  <si>
    <t>Ls_DependenciasSRS</t>
  </si>
  <si>
    <t>ls_ComprayAlquiler</t>
  </si>
  <si>
    <t>Alquiler</t>
  </si>
  <si>
    <t>Reparación</t>
  </si>
  <si>
    <t>lsMantenimientoyReparacion</t>
  </si>
  <si>
    <t>Mantenimiento</t>
  </si>
  <si>
    <t>Hospital</t>
  </si>
  <si>
    <t>lsTipoIntervencion</t>
  </si>
  <si>
    <t>PPGR4</t>
  </si>
  <si>
    <t>Alquiler de edicficio</t>
  </si>
  <si>
    <t>2.2.5.1.01</t>
  </si>
  <si>
    <t>Edificaciones no residenciales</t>
  </si>
  <si>
    <t>2.6.9.2.01</t>
  </si>
  <si>
    <t>Indirecto</t>
  </si>
  <si>
    <t>Ls_Direccion</t>
  </si>
  <si>
    <t xml:space="preserve">Dirección: </t>
  </si>
  <si>
    <t>Sub Dirección</t>
  </si>
  <si>
    <t>Ls_SubDireccion</t>
  </si>
  <si>
    <t xml:space="preserve">Sub Dirección: </t>
  </si>
  <si>
    <t>Departamento</t>
  </si>
  <si>
    <t>Ls_Departamento</t>
  </si>
  <si>
    <t xml:space="preserve">Departamento: </t>
  </si>
  <si>
    <t>División</t>
  </si>
  <si>
    <t>Ls_DivisionesSRS</t>
  </si>
  <si>
    <t xml:space="preserve">División: </t>
  </si>
  <si>
    <t>PPGR5</t>
  </si>
  <si>
    <t>Oficina</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</si>
  <si>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</si>
  <si>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</si>
  <si>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</si>
  <si>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</si>
  <si>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</si>
  <si>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</si>
  <si>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</si>
  <si>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</si>
  <si>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</si>
  <si>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</si>
  <si>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</si>
  <si>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</si>
  <si>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</si>
  <si>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Prensa y Relaciones Públicas (PRP)</t>
  </si>
  <si>
    <t>Dirección de Comunicaciones</t>
  </si>
  <si>
    <t>AES</t>
  </si>
  <si>
    <t>Comunicación Digital (DCD)</t>
  </si>
  <si>
    <t>Vehículos y Equipo de Transporte</t>
  </si>
  <si>
    <t>AMT</t>
  </si>
  <si>
    <t>Identidad Institucional (DID)</t>
  </si>
  <si>
    <t>APS</t>
  </si>
  <si>
    <t>Litigios (DLI)</t>
  </si>
  <si>
    <t>Dirección Jurídica</t>
  </si>
  <si>
    <t>ARH</t>
  </si>
  <si>
    <t>Elaboración Documentos Legales (EDL)</t>
  </si>
  <si>
    <t>AST</t>
  </si>
  <si>
    <t>Oficina Acceso a la Información (OAI)</t>
  </si>
  <si>
    <t>AU</t>
  </si>
  <si>
    <t>Registro y Control (DRC)</t>
  </si>
  <si>
    <t>Dirección Recursos Humanos</t>
  </si>
  <si>
    <t>COP</t>
  </si>
  <si>
    <t>División Nómina (DNO)</t>
  </si>
  <si>
    <t>CPS</t>
  </si>
  <si>
    <t>Evaluación del Desempeño y Capacitación (EDC)</t>
  </si>
  <si>
    <t>DES</t>
  </si>
  <si>
    <t>Relaciones Laborales y Seguridad Social (RLSS)</t>
  </si>
  <si>
    <t>DIS</t>
  </si>
  <si>
    <t>Reclutamiento y Selección de Personal (RSP)</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</si>
  <si>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</si>
  <si>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</si>
  <si>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</si>
  <si>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</si>
  <si>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</si>
  <si>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</si>
  <si>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</si>
  <si>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</si>
  <si>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</si>
  <si>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</si>
  <si>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</si>
  <si>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</si>
  <si>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</si>
  <si>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</si>
  <si>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</si>
  <si>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Compras y Contrataciones (DCC)</t>
  </si>
  <si>
    <t>Dirección Administrativa</t>
  </si>
  <si>
    <t>MED</t>
  </si>
  <si>
    <t>Servicios Generales (DSG)</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</si>
  <si>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</si>
  <si>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</si>
  <si>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</si>
  <si>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</si>
  <si>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</si>
  <si>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</si>
  <si>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</si>
  <si>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</si>
  <si>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</si>
  <si>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</si>
  <si>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</si>
  <si>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</si>
  <si>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</si>
  <si>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</si>
  <si>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</si>
  <si>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</si>
  <si>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</si>
  <si>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</si>
  <si>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</si>
  <si>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</si>
  <si>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</si>
  <si>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</si>
  <si>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</si>
  <si>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</si>
  <si>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</si>
  <si>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</si>
  <si>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</si>
  <si>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</si>
  <si>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</si>
  <si>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</si>
  <si>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</si>
  <si>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</si>
  <si>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</si>
  <si>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</si>
  <si>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</si>
  <si>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</si>
  <si>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</si>
  <si>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</si>
  <si>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</si>
  <si>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</si>
  <si>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</si>
  <si>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</si>
  <si>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</si>
  <si>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</si>
  <si>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</si>
  <si>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</si>
  <si>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</si>
  <si>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</si>
  <si>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</si>
  <si>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</si>
  <si>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</si>
  <si>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</si>
  <si>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</si>
  <si>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</si>
  <si>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</si>
  <si>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</si>
  <si>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</si>
  <si>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Seguridad</t>
  </si>
  <si>
    <t>ls_SubDireccion</t>
  </si>
  <si>
    <t>DCE</t>
  </si>
  <si>
    <t>JUR</t>
  </si>
  <si>
    <t>DRH</t>
  </si>
  <si>
    <t>DFC</t>
  </si>
  <si>
    <t>ADM</t>
  </si>
  <si>
    <t>TIC</t>
  </si>
  <si>
    <t>DFI</t>
  </si>
  <si>
    <t>DEM</t>
  </si>
  <si>
    <t>DMI</t>
  </si>
  <si>
    <t>DGI</t>
  </si>
  <si>
    <t>DCSS</t>
  </si>
  <si>
    <t>MIA</t>
  </si>
  <si>
    <t>DAR</t>
  </si>
  <si>
    <t>DCH</t>
  </si>
  <si>
    <t>DPN</t>
  </si>
  <si>
    <t>DSF</t>
  </si>
  <si>
    <t>04_División</t>
  </si>
  <si>
    <t>Oficina de Acceso a la Información</t>
  </si>
  <si>
    <t>OFC</t>
  </si>
  <si>
    <t>Oficina de Control y Fiscalización</t>
  </si>
  <si>
    <t>Gerencia</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</si>
  <si>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</si>
  <si>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</si>
  <si>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</si>
  <si>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</si>
  <si>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</si>
  <si>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</si>
  <si>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</si>
  <si>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</si>
  <si>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</si>
  <si>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</si>
  <si>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</si>
  <si>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</si>
  <si>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</si>
  <si>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Jurídica</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</si>
  <si>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</si>
  <si>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</si>
  <si>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</si>
  <si>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</si>
  <si>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</si>
  <si>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</si>
  <si>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</si>
  <si>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</si>
  <si>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</si>
  <si>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</si>
  <si>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</si>
  <si>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</si>
  <si>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</si>
  <si>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</si>
  <si>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</si>
  <si>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</si>
  <si>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</si>
  <si>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</si>
  <si>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</si>
  <si>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</si>
  <si>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</si>
  <si>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Atención al Usuario</t>
  </si>
  <si>
    <t>Tesorería</t>
  </si>
  <si>
    <t>Revisión y Análisis</t>
  </si>
  <si>
    <t>Monitoreo y Evaluación</t>
  </si>
  <si>
    <t>Formulación de PPP</t>
  </si>
  <si>
    <t>Desarrollo Institucional</t>
  </si>
  <si>
    <t>Regional (Consolidado)</t>
  </si>
  <si>
    <t>Calidad de la Gestión</t>
  </si>
  <si>
    <t>Estadísticas</t>
  </si>
  <si>
    <t>Atención Primaria</t>
  </si>
  <si>
    <t>Atención Especializada</t>
  </si>
  <si>
    <t>Materno Infantil</t>
  </si>
  <si>
    <t>Asistencial</t>
  </si>
  <si>
    <t>Atencion a los Usuarios</t>
  </si>
  <si>
    <t>Estratégico</t>
  </si>
  <si>
    <t>Gestión Humana</t>
  </si>
  <si>
    <t>Monitoreo</t>
  </si>
  <si>
    <t>Servicios Diagnósticos</t>
  </si>
  <si>
    <t>Acceso a la Información</t>
  </si>
  <si>
    <t>Control y Fiscalización</t>
  </si>
  <si>
    <t>URGM</t>
  </si>
  <si>
    <t>Ls_Medio_Verificacion</t>
  </si>
  <si>
    <t>Protocolo</t>
  </si>
  <si>
    <t>Manual</t>
  </si>
  <si>
    <t>Resolución</t>
  </si>
  <si>
    <t>Boletin</t>
  </si>
  <si>
    <t>Hoja de supervisión</t>
  </si>
  <si>
    <t>Inventario</t>
  </si>
  <si>
    <t>Reglamento</t>
  </si>
  <si>
    <t>Encuesta</t>
  </si>
  <si>
    <t>Listado de participantes</t>
  </si>
  <si>
    <t>Planificacion y Desarrollo</t>
  </si>
  <si>
    <t>SRSEV 1.1.1.3.15</t>
  </si>
  <si>
    <t>Supervision a EESS para verificar las acciones de bioseguridad y radioproteccion en los servicios de laboratorios clinicos e imágenes</t>
  </si>
  <si>
    <t>Desarrollo de plan de acciones para el acondicionamiento de infraestructura, mantenimiento de  equipos y equipamiento de las áreas de odontología  EES</t>
  </si>
  <si>
    <t>SRSEV 1.1.1.1.06</t>
  </si>
  <si>
    <t>2.2.2.1 Conformación de los Comités de Salud Hospitalarios (priorizados según Reglamento Hospitalario 434-07)</t>
  </si>
  <si>
    <t>Seguimiento a la gestión de la lista de espera quirúrgica de los hospitales</t>
  </si>
  <si>
    <t>Formulario de calidad</t>
  </si>
  <si>
    <t>Seguimiento a la elaboración de los planes de mejora de los procesos de bioseguridad hospitalaria</t>
  </si>
  <si>
    <t>Socialización del manual de procedimiento de hosteleria hospitalaria</t>
  </si>
  <si>
    <t>Seguimiento a la implementación del procedimiento de hosteleria hospitalaria</t>
  </si>
  <si>
    <t>SRSEV 4.1.2.4.06</t>
  </si>
  <si>
    <t>Modificado el 16/02/24, debido a correo enviado el 15/02/2024 desde el SNS</t>
  </si>
  <si>
    <t>Seguimiento a la elaboración y/o actualización de los Planes de Emergencias de salud y Desastres Naturales SRS y CEAS</t>
  </si>
  <si>
    <t>Plan Hospitalario de Emergencias y Desastres</t>
  </si>
  <si>
    <t>Supervisión y Seguimiento a la funcionabilidad  de los  Planes de  Emergencias y Desastres Hospitalarios a traves de los simulacros.</t>
  </si>
  <si>
    <t xml:space="preserve">Coordinación de preparación Operativo  feriado Navidad y Año Nuevo </t>
  </si>
  <si>
    <t xml:space="preserve">Coordinación de preparación Operativo  Semana Santa </t>
  </si>
  <si>
    <t>Coordinación  Preparativos y Respuesta a Temporada Ciclónica y Eventos de Salud Publica consecuentes</t>
  </si>
  <si>
    <t>Coordinación  Preparativos y Respuesta a alta demanda asistencial comité de emergencias.</t>
  </si>
  <si>
    <t xml:space="preserve">Talleres de prevención de infecciones asociadas a la atención en salud. </t>
  </si>
  <si>
    <t>Discusión de casos evitables de Mortalidad Neonatal</t>
  </si>
  <si>
    <t>SRSEV 4.1.1.11.03</t>
  </si>
  <si>
    <t>Seguimiento al plan de implementación NOBACI</t>
  </si>
  <si>
    <t>Publicaciones en medios sociales y en medios internos</t>
  </si>
  <si>
    <t>Briefing de campaña</t>
  </si>
  <si>
    <t>Hojas de Supervision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</si>
</sst>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43" formatCode="_(* #,##0.00_);_(* \(#,##0.00\);_(* &quot;-&quot;??_);_(@_)"/>
    <numFmt numFmtId="164" formatCode="#,##0.00;[Red]#,##0.00"/>
    <numFmt numFmtId="165" formatCode="0.0%"/>
  </numFmts>
  <fonts count="53">
    <font>
      <sz val="11"/>
      <color theme="1"/>
      <name val="Calibri"/>
      <charset val="134"/>
      <scheme val="minor"/>
    </font>
    <font>
      <b/>
      <sz val="9"/>
      <color theme="1"/>
      <name val="Calibri"/>
      <family val="2"/>
      <scheme val="minor"/>
    </font>
    <font>
      <sz val="9"/>
      <color theme="1"/>
      <name val="Calibri"/>
      <family val="2"/>
      <scheme val="minor"/>
    </font>
    <font>
      <b/>
      <sz val="11"/>
      <color theme="1"/>
      <name val="Calibri"/>
      <family val="2"/>
      <scheme val="minor"/>
    </font>
    <font>
      <sz val="11"/>
      <name val="Cambria"/>
      <family val="1"/>
      <scheme val="major"/>
    </font>
    <font>
      <sz val="9"/>
      <name val="Arial"/>
      <family val="2"/>
    </font>
    <font>
      <sz val="12"/>
      <color theme="1"/>
      <name val="Calibri"/>
      <family val="2"/>
      <scheme val="minor"/>
    </font>
    <font>
      <b/>
      <sz val="10"/>
      <color theme="1"/>
      <name val="Calibri"/>
      <family val="2"/>
      <scheme val="minor"/>
    </font>
    <font>
      <sz val="10"/>
      <color theme="1"/>
      <name val="Calibri"/>
      <family val="2"/>
      <scheme val="minor"/>
    </font>
    <font>
      <sz val="10"/>
      <name val="Arial"/>
      <family val="2"/>
    </font>
    <font>
      <b/>
      <sz val="9"/>
      <name val="Arial"/>
      <family val="2"/>
    </font>
    <font>
      <sz val="9"/>
      <color indexed="8"/>
      <name val="Arial"/>
      <family val="2"/>
    </font>
    <font>
      <sz val="9"/>
      <color theme="1"/>
      <name val="Arial"/>
      <family val="2"/>
    </font>
    <font>
      <sz val="10"/>
      <color theme="0"/>
      <name val="Times New Roman"/>
      <family val="1"/>
    </font>
    <font>
      <sz val="10"/>
      <name val="Calibri"/>
      <family val="2"/>
      <scheme val="minor"/>
    </font>
    <font>
      <sz val="10"/>
      <name val="Times New Roman"/>
      <family val="1"/>
    </font>
    <font>
      <sz val="11"/>
      <color theme="0"/>
      <name val="Calibri"/>
      <family val="2"/>
      <scheme val="minor"/>
    </font>
    <font>
      <b/>
      <sz val="10"/>
      <name val="Times New Roman"/>
      <family val="1"/>
    </font>
    <font>
      <sz val="10"/>
      <color theme="0"/>
      <name val="Calibri"/>
      <family val="2"/>
      <scheme val="minor"/>
    </font>
    <font>
      <b/>
      <sz val="11"/>
      <color theme="1"/>
      <name val="Times New Roman"/>
      <family val="1"/>
    </font>
    <font>
      <sz val="11"/>
      <color theme="1"/>
      <name val="Times New Roman"/>
      <family val="1"/>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sz val="10"/>
      <color theme="0"/>
      <name val="Arial"/>
      <family val="2"/>
    </font>
    <font>
      <b/>
      <sz val="10"/>
      <name val="Calibri"/>
      <family val="2"/>
      <scheme val="minor"/>
    </font>
    <font>
      <b/>
      <sz val="9"/>
      <name val="Calibri"/>
      <family val="2"/>
      <scheme val="minor"/>
    </font>
    <font>
      <b/>
      <sz val="8"/>
      <name val="Calibri"/>
      <family val="2"/>
      <scheme val="minor"/>
    </font>
    <font>
      <b/>
      <sz val="8"/>
      <color theme="1"/>
      <name val="Calibri"/>
      <family val="2"/>
      <scheme val="minor"/>
    </font>
    <font>
      <sz val="8"/>
      <color theme="1"/>
      <name val="Calibri"/>
      <family val="2"/>
      <scheme val="minor"/>
    </font>
    <font>
      <sz val="8"/>
      <name val="Calibri"/>
      <family val="2"/>
      <scheme val="minor"/>
    </font>
    <font>
      <b/>
      <sz val="10"/>
      <color theme="0"/>
      <name val="Calibri"/>
      <family val="2"/>
      <scheme val="minor"/>
    </font>
    <font>
      <sz val="9"/>
      <name val="Calibri"/>
      <family val="2"/>
      <scheme val="minor"/>
    </font>
    <font>
      <sz val="10"/>
      <color theme="1"/>
      <name val="Times New Roman"/>
      <family val="1"/>
    </font>
    <font>
      <sz val="10"/>
      <color theme="1"/>
      <name val="Tw Cen MT"/>
      <family val="2"/>
    </font>
    <font>
      <sz val="10"/>
      <name val="Tw Cen MT"/>
      <family val="2"/>
    </font>
    <font>
      <sz val="10"/>
      <color rgb="FF242424"/>
      <name val="Calibri"/>
      <family val="2"/>
      <scheme val="minor"/>
    </font>
    <font>
      <sz val="10"/>
      <color rgb="FF000000"/>
      <name val="Calibri"/>
      <family val="2"/>
      <scheme val="minor"/>
    </font>
    <font>
      <sz val="10"/>
      <color rgb="FF000000"/>
      <name val="Times New Roman"/>
      <family val="1"/>
    </font>
    <font>
      <b/>
      <sz val="10"/>
      <color theme="1"/>
      <name val="Times New Roman"/>
      <family val="1"/>
    </font>
    <font>
      <b/>
      <sz val="10"/>
      <name val="Tw Cen MT"/>
      <family val="2"/>
    </font>
    <font>
      <b/>
      <sz val="10"/>
      <color theme="1"/>
      <name val="Tw Cen MT"/>
      <family val="2"/>
    </font>
    <font>
      <b/>
      <sz val="10"/>
      <color theme="0"/>
      <name val="Tw Cen MT"/>
      <family val="2"/>
    </font>
    <font>
      <sz val="10"/>
      <color theme="0"/>
      <name val="Tw Cen MT"/>
      <family val="2"/>
    </font>
    <font>
      <sz val="9.9"/>
      <color indexed="8"/>
      <name val="Times New Roman"/>
      <family val="1"/>
    </font>
    <font>
      <sz val="10"/>
      <color indexed="8"/>
      <name val="Calibri"/>
      <family val="2"/>
    </font>
    <font>
      <b/>
      <sz val="10"/>
      <color indexed="8"/>
      <name val="Calibri"/>
      <family val="2"/>
    </font>
    <font>
      <sz val="10"/>
      <color indexed="10"/>
      <name val="Calibri"/>
      <family val="2"/>
    </font>
    <font>
      <sz val="9"/>
      <name val="Tahoma"/>
      <family val="2"/>
    </font>
    <font>
      <sz val="8"/>
      <name val="Tahoma"/>
      <family val="2"/>
    </font>
    <font>
      <b/>
      <sz val="9"/>
      <name val="Tahoma"/>
      <family val="2"/>
    </font>
    <font>
      <sz val="11"/>
      <color theme="1"/>
      <name val="Calibri"/>
      <family val="2"/>
      <scheme val="minor"/>
    </font>
    <font>
      <sz val="10"/>
      <name val="Calibri"/>
      <family val="2"/>
      <charset val="134"/>
      <scheme val="minor"/>
    </font>
  </fonts>
  <fills count="43">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8" tint="0.39994506668294322"/>
        <bgColor indexed="64"/>
      </patternFill>
    </fill>
    <fill>
      <patternFill patternType="solid">
        <fgColor theme="7" tint="0.59999389629810485"/>
        <bgColor indexed="64"/>
      </patternFill>
    </fill>
    <fill>
      <patternFill patternType="solid">
        <fgColor theme="9" tint="0.39994506668294322"/>
        <bgColor indexed="64"/>
      </patternFill>
    </fill>
    <fill>
      <patternFill patternType="solid">
        <fgColor theme="4" tint="0.39994506668294322"/>
        <bgColor indexed="64"/>
      </patternFill>
    </fill>
    <fill>
      <patternFill patternType="solid">
        <fgColor rgb="FFF573F5"/>
        <bgColor indexed="64"/>
      </patternFill>
    </fill>
    <fill>
      <patternFill patternType="solid">
        <fgColor indexed="22"/>
        <bgColor indexed="64"/>
      </patternFill>
    </fill>
    <fill>
      <patternFill patternType="solid">
        <fgColor theme="7" tint="0.79995117038483843"/>
        <bgColor indexed="64"/>
      </patternFill>
    </fill>
    <fill>
      <patternFill patternType="solid">
        <fgColor rgb="FF6666FF"/>
        <bgColor indexed="64"/>
      </patternFill>
    </fill>
    <fill>
      <patternFill patternType="solid">
        <fgColor theme="3" tint="0.39994506668294322"/>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5" tint="0.39994506668294322"/>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3" tint="0.79995117038483843"/>
        <bgColor indexed="64"/>
      </patternFill>
    </fill>
    <fill>
      <patternFill patternType="solid">
        <fgColor theme="4" tint="0.79995117038483843"/>
        <bgColor theme="4" tint="0.79995117038483843"/>
      </patternFill>
    </fill>
    <fill>
      <patternFill patternType="solid">
        <fgColor rgb="FF92D050"/>
        <bgColor indexed="64"/>
      </patternFill>
    </fill>
    <fill>
      <patternFill patternType="solid">
        <fgColor theme="0" tint="-4.9989318521683403E-2"/>
        <bgColor indexed="64"/>
      </patternFill>
    </fill>
    <fill>
      <patternFill patternType="solid">
        <fgColor rgb="FF00B0F0"/>
        <bgColor indexed="64"/>
      </patternFill>
    </fill>
    <fill>
      <patternFill patternType="solid">
        <fgColor theme="4" tint="0.59999389629810485"/>
        <bgColor indexed="64"/>
      </patternFill>
    </fill>
    <fill>
      <patternFill patternType="solid">
        <fgColor theme="4" tint="0.79995117038483843"/>
        <bgColor indexed="64"/>
      </patternFill>
    </fill>
    <fill>
      <patternFill patternType="solid">
        <fgColor indexed="9"/>
        <bgColor indexed="64"/>
      </patternFill>
    </fill>
    <fill>
      <patternFill patternType="solid">
        <fgColor theme="8" tint="0.79995117038483843"/>
        <bgColor indexed="64"/>
      </patternFill>
    </fill>
    <fill>
      <patternFill patternType="solid">
        <fgColor theme="0"/>
        <bgColor theme="4" tint="0.79995117038483843"/>
      </patternFill>
    </fill>
    <fill>
      <patternFill patternType="solid">
        <fgColor rgb="FFDCE6F1"/>
        <bgColor indexed="64"/>
      </patternFill>
    </fill>
  </fills>
  <borders count="60">
    <border>
      <left/>
      <right/>
      <top/>
      <bottom/>
      <diagonal/>
    </border>
    <border>
      <left style="thin">
        <color auto="1"/>
      </left>
      <right style="thin">
        <color auto="1"/>
      </right>
      <top style="thin">
        <color auto="1"/>
      </top>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ABABAB"/>
      </left>
      <right/>
      <top style="thin">
        <color rgb="FFABABAB"/>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thin">
        <color auto="1"/>
      </left>
      <right style="thin">
        <color auto="1"/>
      </right>
      <top/>
      <bottom/>
      <diagonal/>
    </border>
    <border>
      <left/>
      <right/>
      <top/>
      <bottom style="thin">
        <color theme="4" tint="0.39994506668294322"/>
      </bottom>
      <diagonal/>
    </border>
    <border>
      <left style="thin">
        <color auto="1"/>
      </left>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3" tint="0.39991454817346722"/>
      </left>
      <right/>
      <top/>
      <bottom/>
      <diagonal/>
    </border>
    <border>
      <left/>
      <right/>
      <top/>
      <bottom style="thin">
        <color auto="1"/>
      </bottom>
      <diagonal/>
    </border>
    <border>
      <left/>
      <right/>
      <top/>
      <bottom style="double">
        <color auto="1"/>
      </bottom>
      <diagonal/>
    </border>
    <border>
      <left style="thin">
        <color theme="3" tint="0.39991454817346722"/>
      </left>
      <right style="thin">
        <color theme="3" tint="0.39991454817346722"/>
      </right>
      <top style="thin">
        <color theme="3" tint="0.39991454817346722"/>
      </top>
      <bottom style="thin">
        <color theme="3" tint="0.39991454817346722"/>
      </bottom>
      <diagonal/>
    </border>
    <border>
      <left style="thin">
        <color theme="3" tint="0.39991454817346722"/>
      </left>
      <right style="thin">
        <color theme="3" tint="0.39991454817346722"/>
      </right>
      <top style="thin">
        <color theme="3" tint="0.39991454817346722"/>
      </top>
      <bottom/>
      <diagonal/>
    </border>
    <border>
      <left style="thin">
        <color theme="3" tint="0.39991454817346722"/>
      </left>
      <right/>
      <top style="thin">
        <color theme="3" tint="0.39991454817346722"/>
      </top>
      <bottom style="thin">
        <color theme="3" tint="0.39991454817346722"/>
      </bottom>
      <diagonal/>
    </border>
    <border>
      <left/>
      <right/>
      <top style="thin">
        <color theme="3" tint="0.39991454817346722"/>
      </top>
      <bottom style="thin">
        <color theme="3" tint="0.39991454817346722"/>
      </bottom>
      <diagonal/>
    </border>
    <border>
      <left style="thin">
        <color theme="3" tint="0.39991454817346722"/>
      </left>
      <right style="thin">
        <color theme="3" tint="0.39991454817346722"/>
      </right>
      <top/>
      <bottom style="thin">
        <color theme="3" tint="0.39991454817346722"/>
      </bottom>
      <diagonal/>
    </border>
    <border>
      <left style="thin">
        <color theme="3" tint="0.39991454817346722"/>
      </left>
      <right style="thin">
        <color theme="3" tint="0.39991454817346722"/>
      </right>
      <top/>
      <bottom/>
      <diagonal/>
    </border>
    <border>
      <left/>
      <right style="thin">
        <color theme="3" tint="0.39991454817346722"/>
      </right>
      <top/>
      <bottom/>
      <diagonal/>
    </border>
    <border>
      <left/>
      <right style="thin">
        <color theme="3" tint="0.39991454817346722"/>
      </right>
      <top style="thin">
        <color theme="3" tint="0.39991454817346722"/>
      </top>
      <bottom style="thin">
        <color theme="3" tint="0.39991454817346722"/>
      </bottom>
      <diagonal/>
    </border>
    <border>
      <left style="thin">
        <color theme="3" tint="0.39991454817346722"/>
      </left>
      <right style="thin">
        <color theme="3" tint="0.39991454817346722"/>
      </right>
      <top/>
      <bottom style="thin">
        <color theme="3" tint="0.39988402966399123"/>
      </bottom>
      <diagonal/>
    </border>
    <border>
      <left/>
      <right/>
      <top style="thin">
        <color auto="1"/>
      </top>
      <bottom style="double">
        <color auto="1"/>
      </bottom>
      <diagonal/>
    </border>
    <border>
      <left/>
      <right/>
      <top style="thin">
        <color theme="3" tint="0.39985351115451523"/>
      </top>
      <bottom/>
      <diagonal/>
    </border>
    <border>
      <left style="thin">
        <color auto="1"/>
      </left>
      <right style="thin">
        <color theme="4"/>
      </right>
      <top/>
      <bottom/>
      <diagonal/>
    </border>
    <border>
      <left style="thin">
        <color theme="4"/>
      </left>
      <right style="thin">
        <color theme="4"/>
      </right>
      <top/>
      <bottom/>
      <diagonal/>
    </border>
    <border>
      <left style="thin">
        <color theme="4"/>
      </left>
      <right style="thin">
        <color auto="1"/>
      </right>
      <top/>
      <bottom/>
      <diagonal/>
    </border>
    <border>
      <left style="thin">
        <color theme="4" tint="-0.249977111117893"/>
      </left>
      <right/>
      <top/>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right/>
      <top style="thin">
        <color rgb="FF002060"/>
      </top>
      <bottom/>
      <diagonal/>
    </border>
    <border>
      <left style="thin">
        <color auto="1"/>
      </left>
      <right/>
      <top/>
      <bottom/>
      <diagonal/>
    </border>
    <border>
      <left style="thin">
        <color theme="4" tint="-0.24994659260841701"/>
      </left>
      <right style="thin">
        <color theme="4" tint="-0.24994659260841701"/>
      </right>
      <top style="thin">
        <color theme="4" tint="-0.24994659260841701"/>
      </top>
      <bottom style="thin">
        <color auto="1"/>
      </bottom>
      <diagonal/>
    </border>
    <border>
      <left style="thin">
        <color theme="4" tint="-0.24994659260841701"/>
      </left>
      <right style="thin">
        <color theme="4" tint="-0.24994659260841701"/>
      </right>
      <top/>
      <bottom style="thin">
        <color theme="4" tint="-0.24994659260841701"/>
      </bottom>
      <diagonal/>
    </border>
    <border>
      <left style="thin">
        <color theme="4"/>
      </left>
      <right style="thin">
        <color theme="4"/>
      </right>
      <top style="thin">
        <color theme="4"/>
      </top>
      <bottom style="thin">
        <color theme="4"/>
      </bottom>
      <diagonal/>
    </border>
    <border>
      <left style="thin">
        <color theme="4"/>
      </left>
      <right style="thin">
        <color theme="4"/>
      </right>
      <top/>
      <bottom style="thin">
        <color theme="4"/>
      </bottom>
      <diagonal/>
    </border>
    <border>
      <left style="thin">
        <color rgb="FF4F81BD"/>
      </left>
      <right style="thin">
        <color rgb="FF4F81BD"/>
      </right>
      <top style="thin">
        <color rgb="FF4F81BD"/>
      </top>
      <bottom style="thin">
        <color rgb="FF4F81BD"/>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s>
  <cellStyleXfs count="11">
    <xf numFmtId="0" fontId="0" fillId="0" borderId="0"/>
    <xf numFmtId="44" fontId="51" fillId="0" borderId="0" applyFont="0" applyFill="0" applyBorder="0" applyAlignment="0" applyProtection="0"/>
    <xf numFmtId="9" fontId="51" fillId="0" borderId="0" applyFont="0" applyFill="0" applyBorder="0" applyAlignment="0" applyProtection="0"/>
    <xf numFmtId="43" fontId="51" fillId="0" borderId="0" applyFont="0" applyFill="0" applyBorder="0" applyAlignment="0" applyProtection="0"/>
    <xf numFmtId="43" fontId="9" fillId="0" borderId="0" applyFont="0" applyFill="0" applyBorder="0" applyAlignment="0" applyProtection="0"/>
    <xf numFmtId="0" fontId="15" fillId="0" borderId="0"/>
    <xf numFmtId="0" fontId="51" fillId="0" borderId="0"/>
    <xf numFmtId="0" fontId="9" fillId="0" borderId="0"/>
    <xf numFmtId="0" fontId="9" fillId="0" borderId="0"/>
    <xf numFmtId="0" fontId="9" fillId="0" borderId="0"/>
    <xf numFmtId="0" fontId="6" fillId="0" borderId="0"/>
  </cellStyleXfs>
  <cellXfs count="711">
    <xf numFmtId="0" fontId="0" fillId="0" borderId="0" xfId="0"/>
    <xf numFmtId="0" fontId="1"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4" xfId="0" applyFont="1" applyBorder="1" applyAlignment="1">
      <alignment horizontal="left" vertical="top"/>
    </xf>
    <xf numFmtId="0" fontId="3" fillId="0" borderId="0" xfId="0" applyFont="1"/>
    <xf numFmtId="0" fontId="0" fillId="0" borderId="2" xfId="0" applyBorder="1"/>
    <xf numFmtId="0" fontId="0" fillId="0" borderId="3" xfId="0" applyBorder="1"/>
    <xf numFmtId="0" fontId="0" fillId="2" borderId="3" xfId="0" applyFill="1" applyBorder="1"/>
    <xf numFmtId="0" fontId="0" fillId="0" borderId="5" xfId="0" applyBorder="1"/>
    <xf numFmtId="0" fontId="3" fillId="2" borderId="0" xfId="0" applyFont="1" applyFill="1"/>
    <xf numFmtId="0" fontId="0" fillId="0" borderId="4" xfId="0" applyBorder="1"/>
    <xf numFmtId="0" fontId="0" fillId="0" borderId="6" xfId="0" applyBorder="1"/>
    <xf numFmtId="0" fontId="0" fillId="0" borderId="7" xfId="0" applyBorder="1"/>
    <xf numFmtId="0" fontId="0" fillId="0" borderId="8" xfId="0" applyBorder="1"/>
    <xf numFmtId="0" fontId="0" fillId="0" borderId="9" xfId="0" applyBorder="1"/>
    <xf numFmtId="0" fontId="3" fillId="0" borderId="5" xfId="0" applyFont="1" applyBorder="1"/>
    <xf numFmtId="0" fontId="0" fillId="0" borderId="10" xfId="0" applyBorder="1"/>
    <xf numFmtId="0" fontId="0" fillId="0" borderId="11" xfId="0" applyBorder="1"/>
    <xf numFmtId="0" fontId="4" fillId="0" borderId="12" xfId="0" applyFont="1" applyBorder="1"/>
    <xf numFmtId="0" fontId="4" fillId="0" borderId="7" xfId="0" applyFont="1" applyBorder="1"/>
    <xf numFmtId="0" fontId="0" fillId="0" borderId="13" xfId="0" applyBorder="1"/>
    <xf numFmtId="0" fontId="0" fillId="0" borderId="0" xfId="0" applyAlignment="1">
      <alignment horizontal="left"/>
    </xf>
    <xf numFmtId="0" fontId="3" fillId="2" borderId="0" xfId="0" applyFont="1" applyFill="1" applyAlignment="1">
      <alignment horizontal="center"/>
    </xf>
    <xf numFmtId="0" fontId="4" fillId="0" borderId="14" xfId="0" applyFont="1" applyBorder="1"/>
    <xf numFmtId="0" fontId="4" fillId="0" borderId="9" xfId="0" applyFont="1" applyBorder="1"/>
    <xf numFmtId="0" fontId="5" fillId="0" borderId="0" xfId="7" applyFont="1" applyAlignment="1">
      <alignment vertical="center" wrapText="1"/>
    </xf>
    <xf numFmtId="0" fontId="0" fillId="0" borderId="14" xfId="0" applyBorder="1"/>
    <xf numFmtId="0" fontId="0" fillId="0" borderId="15" xfId="0" applyBorder="1"/>
    <xf numFmtId="0" fontId="0" fillId="0" borderId="1" xfId="0" applyBorder="1"/>
    <xf numFmtId="0" fontId="4" fillId="0" borderId="16" xfId="0" applyFont="1" applyBorder="1"/>
    <xf numFmtId="0" fontId="3" fillId="0" borderId="17" xfId="0" applyFont="1" applyBorder="1"/>
    <xf numFmtId="0" fontId="0" fillId="0" borderId="18" xfId="0" applyBorder="1"/>
    <xf numFmtId="0" fontId="0" fillId="0" borderId="19" xfId="0" applyBorder="1"/>
    <xf numFmtId="0" fontId="0" fillId="0" borderId="20" xfId="0" applyBorder="1"/>
    <xf numFmtId="0" fontId="3" fillId="0" borderId="21" xfId="0" applyFont="1" applyBorder="1"/>
    <xf numFmtId="0" fontId="3" fillId="0" borderId="22" xfId="0" applyFont="1" applyBorder="1"/>
    <xf numFmtId="0" fontId="0" fillId="0" borderId="23" xfId="0" applyBorder="1"/>
    <xf numFmtId="0" fontId="0" fillId="3" borderId="20" xfId="0" applyFill="1" applyBorder="1"/>
    <xf numFmtId="0" fontId="0" fillId="3" borderId="14" xfId="0" applyFill="1" applyBorder="1"/>
    <xf numFmtId="0" fontId="6" fillId="0" borderId="0" xfId="10"/>
    <xf numFmtId="0" fontId="6" fillId="0" borderId="14" xfId="10" applyBorder="1"/>
    <xf numFmtId="0" fontId="0" fillId="0" borderId="14" xfId="0" applyBorder="1" applyAlignment="1">
      <alignment horizontal="left" vertical="center" wrapText="1"/>
    </xf>
    <xf numFmtId="0" fontId="0" fillId="0" borderId="14" xfId="0" applyBorder="1" applyAlignment="1">
      <alignment horizontal="center" vertical="center"/>
    </xf>
    <xf numFmtId="0" fontId="6" fillId="0" borderId="14" xfId="10" applyBorder="1" applyAlignment="1">
      <alignment horizontal="left" vertical="center" wrapText="1"/>
    </xf>
    <xf numFmtId="0" fontId="6" fillId="0" borderId="14" xfId="10" applyBorder="1" applyAlignment="1">
      <alignment horizontal="left" vertical="center"/>
    </xf>
    <xf numFmtId="0" fontId="6" fillId="0" borderId="1" xfId="10" applyBorder="1" applyAlignment="1">
      <alignment horizontal="left" vertical="center" wrapText="1"/>
    </xf>
    <xf numFmtId="0" fontId="6" fillId="0" borderId="1" xfId="10" applyBorder="1" applyAlignment="1">
      <alignment horizontal="left" vertical="center"/>
    </xf>
    <xf numFmtId="0" fontId="6" fillId="0" borderId="0" xfId="10" applyAlignment="1">
      <alignment horizontal="left" vertical="center" wrapText="1"/>
    </xf>
    <xf numFmtId="0" fontId="6" fillId="0" borderId="0" xfId="10" applyAlignment="1">
      <alignment horizontal="left" vertical="center"/>
    </xf>
    <xf numFmtId="0" fontId="6" fillId="0" borderId="0" xfId="10" applyAlignment="1">
      <alignment wrapText="1"/>
    </xf>
    <xf numFmtId="0" fontId="7" fillId="4" borderId="1" xfId="0" applyFont="1" applyFill="1" applyBorder="1" applyAlignment="1">
      <alignment horizontal="center" vertical="center"/>
    </xf>
    <xf numFmtId="0" fontId="8" fillId="5" borderId="14" xfId="0" applyFont="1" applyFill="1" applyBorder="1" applyAlignment="1">
      <alignment vertical="center" wrapText="1"/>
    </xf>
    <xf numFmtId="0" fontId="0" fillId="0" borderId="14" xfId="0" applyBorder="1" applyAlignment="1">
      <alignment horizontal="left" vertical="center"/>
    </xf>
    <xf numFmtId="0" fontId="8" fillId="0" borderId="14" xfId="0" applyFont="1" applyBorder="1" applyAlignment="1">
      <alignment vertical="center" wrapText="1"/>
    </xf>
    <xf numFmtId="0" fontId="8" fillId="0" borderId="14" xfId="0" applyFont="1" applyBorder="1" applyAlignment="1">
      <alignment horizontal="left" vertical="center" wrapText="1"/>
    </xf>
    <xf numFmtId="0" fontId="8" fillId="6" borderId="14" xfId="0" applyFont="1" applyFill="1" applyBorder="1" applyAlignment="1">
      <alignment vertical="center" wrapText="1"/>
    </xf>
    <xf numFmtId="0" fontId="6" fillId="0" borderId="14" xfId="10" applyBorder="1" applyAlignment="1">
      <alignment horizontal="left"/>
    </xf>
    <xf numFmtId="0" fontId="6" fillId="0" borderId="14" xfId="10" applyBorder="1" applyAlignment="1">
      <alignment wrapText="1"/>
    </xf>
    <xf numFmtId="0" fontId="6" fillId="0" borderId="14" xfId="10" applyBorder="1" applyAlignment="1">
      <alignment vertical="top" wrapText="1"/>
    </xf>
    <xf numFmtId="0" fontId="6" fillId="0" borderId="14" xfId="10" applyBorder="1" applyAlignment="1">
      <alignment vertical="top"/>
    </xf>
    <xf numFmtId="0" fontId="6" fillId="0" borderId="0" xfId="10" applyAlignment="1">
      <alignment vertical="top"/>
    </xf>
    <xf numFmtId="0" fontId="8" fillId="7" borderId="14" xfId="0" applyFont="1" applyFill="1" applyBorder="1" applyAlignment="1">
      <alignment vertical="center" wrapText="1"/>
    </xf>
    <xf numFmtId="0" fontId="8" fillId="8" borderId="14" xfId="0" applyFont="1" applyFill="1" applyBorder="1" applyAlignment="1">
      <alignment vertical="center" wrapText="1"/>
    </xf>
    <xf numFmtId="0" fontId="7" fillId="4" borderId="14" xfId="0" applyFont="1" applyFill="1" applyBorder="1" applyAlignment="1">
      <alignment horizontal="center" vertical="center"/>
    </xf>
    <xf numFmtId="0" fontId="3" fillId="0" borderId="24" xfId="0" applyFont="1" applyBorder="1"/>
    <xf numFmtId="0" fontId="9" fillId="0" borderId="0" xfId="7" applyAlignment="1">
      <alignment horizontal="center" vertical="center" wrapText="1"/>
    </xf>
    <xf numFmtId="0" fontId="5" fillId="0" borderId="0" xfId="7" applyFont="1" applyAlignment="1">
      <alignment horizontal="left" vertical="center" wrapText="1"/>
    </xf>
    <xf numFmtId="0" fontId="5" fillId="0" borderId="0" xfId="7" applyFont="1" applyAlignment="1">
      <alignment horizontal="center" vertical="center" wrapText="1"/>
    </xf>
    <xf numFmtId="0" fontId="9" fillId="0" borderId="0" xfId="7" applyAlignment="1">
      <alignment vertical="center" wrapText="1"/>
    </xf>
    <xf numFmtId="49" fontId="10" fillId="9" borderId="14" xfId="7" applyNumberFormat="1" applyFont="1" applyFill="1" applyBorder="1" applyAlignment="1">
      <alignment horizontal="left" vertical="center" wrapText="1"/>
    </xf>
    <xf numFmtId="49" fontId="10" fillId="9" borderId="14" xfId="7" applyNumberFormat="1" applyFont="1" applyFill="1" applyBorder="1" applyAlignment="1">
      <alignment horizontal="center" vertical="center" wrapText="1"/>
    </xf>
    <xf numFmtId="49" fontId="10" fillId="9" borderId="25" xfId="7" applyNumberFormat="1" applyFont="1" applyFill="1" applyBorder="1" applyAlignment="1">
      <alignment horizontal="center" vertical="center" wrapText="1"/>
    </xf>
    <xf numFmtId="0" fontId="5" fillId="0" borderId="14" xfId="7" applyFont="1" applyBorder="1" applyAlignment="1">
      <alignment horizontal="center" vertical="center" wrapText="1"/>
    </xf>
    <xf numFmtId="15" fontId="11" fillId="0" borderId="14" xfId="7" applyNumberFormat="1" applyFont="1" applyBorder="1" applyAlignment="1">
      <alignment horizontal="left" vertical="center" wrapText="1"/>
    </xf>
    <xf numFmtId="49" fontId="11" fillId="0" borderId="14" xfId="7" applyNumberFormat="1" applyFont="1" applyBorder="1" applyAlignment="1">
      <alignment horizontal="left" vertical="center" wrapText="1"/>
    </xf>
    <xf numFmtId="49" fontId="11" fillId="0" borderId="14" xfId="7" applyNumberFormat="1" applyFont="1" applyBorder="1" applyAlignment="1">
      <alignment horizontal="center" vertical="center" wrapText="1"/>
    </xf>
    <xf numFmtId="43" fontId="11" fillId="0" borderId="25" xfId="4" applyFont="1" applyBorder="1" applyAlignment="1">
      <alignment horizontal="right" vertical="center" wrapText="1"/>
    </xf>
    <xf numFmtId="0" fontId="5" fillId="0" borderId="14" xfId="7" applyFont="1" applyBorder="1" applyAlignment="1">
      <alignment horizontal="left" vertical="center" wrapText="1"/>
    </xf>
    <xf numFmtId="49" fontId="11" fillId="10" borderId="14" xfId="7" applyNumberFormat="1" applyFont="1" applyFill="1" applyBorder="1" applyAlignment="1">
      <alignment horizontal="left" vertical="center" wrapText="1"/>
    </xf>
    <xf numFmtId="49" fontId="11" fillId="10" borderId="14" xfId="7" applyNumberFormat="1" applyFont="1" applyFill="1" applyBorder="1" applyAlignment="1">
      <alignment horizontal="center" vertical="center" wrapText="1"/>
    </xf>
    <xf numFmtId="43" fontId="11" fillId="10" borderId="25" xfId="4" applyFont="1" applyFill="1" applyBorder="1" applyAlignment="1">
      <alignment horizontal="right" vertical="center" wrapText="1"/>
    </xf>
    <xf numFmtId="0" fontId="5" fillId="10" borderId="14" xfId="7" applyFont="1" applyFill="1" applyBorder="1" applyAlignment="1">
      <alignment vertical="center" wrapText="1"/>
    </xf>
    <xf numFmtId="15" fontId="11" fillId="11" borderId="14" xfId="7" applyNumberFormat="1" applyFont="1" applyFill="1" applyBorder="1" applyAlignment="1">
      <alignment horizontal="left" vertical="center" wrapText="1"/>
    </xf>
    <xf numFmtId="49" fontId="11" fillId="11" borderId="14" xfId="7" applyNumberFormat="1" applyFont="1" applyFill="1" applyBorder="1" applyAlignment="1">
      <alignment horizontal="left" vertical="center" wrapText="1"/>
    </xf>
    <xf numFmtId="49" fontId="11" fillId="11" borderId="14" xfId="7" applyNumberFormat="1" applyFont="1" applyFill="1" applyBorder="1" applyAlignment="1">
      <alignment horizontal="center" vertical="center" wrapText="1"/>
    </xf>
    <xf numFmtId="43" fontId="11" fillId="11" borderId="25" xfId="4" applyFont="1" applyFill="1" applyBorder="1" applyAlignment="1">
      <alignment horizontal="right" vertical="center" wrapText="1"/>
    </xf>
    <xf numFmtId="0" fontId="5" fillId="11" borderId="14" xfId="7" applyFont="1" applyFill="1" applyBorder="1" applyAlignment="1">
      <alignment vertical="center" wrapText="1"/>
    </xf>
    <xf numFmtId="15" fontId="11" fillId="12" borderId="14" xfId="7" applyNumberFormat="1" applyFont="1" applyFill="1" applyBorder="1" applyAlignment="1">
      <alignment horizontal="left" vertical="center" wrapText="1"/>
    </xf>
    <xf numFmtId="49" fontId="11" fillId="12" borderId="14" xfId="7" applyNumberFormat="1" applyFont="1" applyFill="1" applyBorder="1" applyAlignment="1">
      <alignment horizontal="left" vertical="center" wrapText="1"/>
    </xf>
    <xf numFmtId="49" fontId="11" fillId="12" borderId="14" xfId="7" applyNumberFormat="1" applyFont="1" applyFill="1" applyBorder="1" applyAlignment="1">
      <alignment horizontal="center" vertical="center" wrapText="1"/>
    </xf>
    <xf numFmtId="43" fontId="11" fillId="12" borderId="25" xfId="4" applyFont="1" applyFill="1" applyBorder="1" applyAlignment="1">
      <alignment horizontal="right" vertical="center" wrapText="1"/>
    </xf>
    <xf numFmtId="0" fontId="5" fillId="12" borderId="14" xfId="7" applyFont="1" applyFill="1" applyBorder="1" applyAlignment="1">
      <alignment horizontal="left" vertical="center" wrapText="1"/>
    </xf>
    <xf numFmtId="15" fontId="11" fillId="13" borderId="14" xfId="7" applyNumberFormat="1" applyFont="1" applyFill="1" applyBorder="1" applyAlignment="1">
      <alignment horizontal="left" vertical="center" wrapText="1"/>
    </xf>
    <xf numFmtId="49" fontId="11" fillId="13" borderId="14" xfId="7" applyNumberFormat="1" applyFont="1" applyFill="1" applyBorder="1" applyAlignment="1">
      <alignment horizontal="left" vertical="center" wrapText="1"/>
    </xf>
    <xf numFmtId="49" fontId="11" fillId="13" borderId="14" xfId="7" applyNumberFormat="1" applyFont="1" applyFill="1" applyBorder="1" applyAlignment="1">
      <alignment horizontal="center" vertical="center" wrapText="1"/>
    </xf>
    <xf numFmtId="43" fontId="11" fillId="13" borderId="25" xfId="4" applyFont="1" applyFill="1" applyBorder="1" applyAlignment="1">
      <alignment horizontal="right" vertical="center" wrapText="1"/>
    </xf>
    <xf numFmtId="0" fontId="5" fillId="13" borderId="14" xfId="7" applyFont="1" applyFill="1" applyBorder="1" applyAlignment="1">
      <alignment vertical="center" wrapText="1"/>
    </xf>
    <xf numFmtId="15" fontId="11" fillId="14" borderId="14" xfId="7" applyNumberFormat="1" applyFont="1" applyFill="1" applyBorder="1" applyAlignment="1">
      <alignment horizontal="left" vertical="center" wrapText="1"/>
    </xf>
    <xf numFmtId="49" fontId="11" fillId="14" borderId="14" xfId="7" applyNumberFormat="1" applyFont="1" applyFill="1" applyBorder="1" applyAlignment="1">
      <alignment horizontal="left" vertical="center" wrapText="1"/>
    </xf>
    <xf numFmtId="49" fontId="11" fillId="14" borderId="14" xfId="7" applyNumberFormat="1" applyFont="1" applyFill="1" applyBorder="1" applyAlignment="1">
      <alignment horizontal="center" vertical="center" wrapText="1"/>
    </xf>
    <xf numFmtId="43" fontId="11" fillId="14" borderId="25" xfId="4" applyFont="1" applyFill="1" applyBorder="1" applyAlignment="1">
      <alignment horizontal="right" vertical="center" wrapText="1"/>
    </xf>
    <xf numFmtId="0" fontId="5" fillId="14" borderId="14" xfId="7" applyFont="1" applyFill="1" applyBorder="1" applyAlignment="1">
      <alignment horizontal="left" vertical="center" wrapText="1"/>
    </xf>
    <xf numFmtId="15" fontId="11" fillId="15" borderId="14" xfId="7" applyNumberFormat="1" applyFont="1" applyFill="1" applyBorder="1" applyAlignment="1">
      <alignment horizontal="left" vertical="center" wrapText="1"/>
    </xf>
    <xf numFmtId="49" fontId="11" fillId="15" borderId="14" xfId="7" applyNumberFormat="1" applyFont="1" applyFill="1" applyBorder="1" applyAlignment="1">
      <alignment horizontal="left" vertical="center" wrapText="1"/>
    </xf>
    <xf numFmtId="49" fontId="11" fillId="15" borderId="14" xfId="7" applyNumberFormat="1" applyFont="1" applyFill="1" applyBorder="1" applyAlignment="1">
      <alignment horizontal="center" vertical="center" wrapText="1"/>
    </xf>
    <xf numFmtId="43" fontId="11" fillId="15" borderId="25" xfId="4" applyFont="1" applyFill="1" applyBorder="1" applyAlignment="1">
      <alignment horizontal="right" vertical="center" wrapText="1"/>
    </xf>
    <xf numFmtId="0" fontId="5" fillId="15" borderId="14" xfId="7" applyFont="1" applyFill="1" applyBorder="1" applyAlignment="1">
      <alignment horizontal="left" vertical="center" wrapText="1"/>
    </xf>
    <xf numFmtId="15" fontId="11" fillId="16" borderId="14" xfId="7" applyNumberFormat="1" applyFont="1" applyFill="1" applyBorder="1" applyAlignment="1">
      <alignment horizontal="left" vertical="center" wrapText="1"/>
    </xf>
    <xf numFmtId="49" fontId="11" fillId="16" borderId="14" xfId="7" applyNumberFormat="1" applyFont="1" applyFill="1" applyBorder="1" applyAlignment="1">
      <alignment horizontal="left" vertical="center" wrapText="1"/>
    </xf>
    <xf numFmtId="49" fontId="11" fillId="16" borderId="14" xfId="7" applyNumberFormat="1" applyFont="1" applyFill="1" applyBorder="1" applyAlignment="1">
      <alignment horizontal="center" vertical="center" wrapText="1"/>
    </xf>
    <xf numFmtId="43" fontId="11" fillId="16" borderId="25" xfId="4" applyFont="1" applyFill="1" applyBorder="1" applyAlignment="1">
      <alignment horizontal="right" vertical="center" wrapText="1"/>
    </xf>
    <xf numFmtId="0" fontId="5" fillId="16" borderId="14" xfId="7" applyFont="1" applyFill="1" applyBorder="1" applyAlignment="1">
      <alignment horizontal="left" vertical="center" wrapText="1"/>
    </xf>
    <xf numFmtId="0" fontId="5" fillId="0" borderId="14" xfId="7" applyFont="1" applyBorder="1" applyAlignment="1">
      <alignment vertical="center" wrapText="1"/>
    </xf>
    <xf numFmtId="15" fontId="11" fillId="5" borderId="14" xfId="7" applyNumberFormat="1" applyFont="1" applyFill="1" applyBorder="1" applyAlignment="1">
      <alignment horizontal="left" vertical="center" wrapText="1"/>
    </xf>
    <xf numFmtId="49" fontId="11" fillId="5" borderId="14" xfId="7" applyNumberFormat="1" applyFont="1" applyFill="1" applyBorder="1" applyAlignment="1">
      <alignment horizontal="left" vertical="center" wrapText="1"/>
    </xf>
    <xf numFmtId="49" fontId="11" fillId="5" borderId="14" xfId="7" applyNumberFormat="1" applyFont="1" applyFill="1" applyBorder="1" applyAlignment="1">
      <alignment horizontal="center" vertical="center" wrapText="1"/>
    </xf>
    <xf numFmtId="43" fontId="11" fillId="5" borderId="25" xfId="4" applyFont="1" applyFill="1" applyBorder="1" applyAlignment="1">
      <alignment horizontal="right" vertical="center" wrapText="1"/>
    </xf>
    <xf numFmtId="0" fontId="5" fillId="5" borderId="14" xfId="7" applyFont="1" applyFill="1" applyBorder="1" applyAlignment="1">
      <alignment vertical="center" wrapText="1"/>
    </xf>
    <xf numFmtId="0" fontId="5" fillId="5" borderId="14" xfId="7" applyFont="1" applyFill="1" applyBorder="1" applyAlignment="1">
      <alignment horizontal="left" vertical="center" wrapText="1"/>
    </xf>
    <xf numFmtId="0" fontId="5" fillId="0" borderId="14" xfId="7" applyFont="1" applyBorder="1"/>
    <xf numFmtId="15" fontId="11" fillId="17" borderId="14" xfId="7" applyNumberFormat="1" applyFont="1" applyFill="1" applyBorder="1" applyAlignment="1">
      <alignment horizontal="left" vertical="center" wrapText="1"/>
    </xf>
    <xf numFmtId="49" fontId="11" fillId="17" borderId="14" xfId="7" applyNumberFormat="1" applyFont="1" applyFill="1" applyBorder="1" applyAlignment="1">
      <alignment horizontal="left" vertical="center" wrapText="1"/>
    </xf>
    <xf numFmtId="49" fontId="11" fillId="17" borderId="14" xfId="7" applyNumberFormat="1" applyFont="1" applyFill="1" applyBorder="1" applyAlignment="1">
      <alignment horizontal="center" vertical="center" wrapText="1"/>
    </xf>
    <xf numFmtId="43" fontId="11" fillId="17" borderId="25" xfId="4" applyFont="1" applyFill="1" applyBorder="1" applyAlignment="1">
      <alignment horizontal="right" vertical="center" wrapText="1"/>
    </xf>
    <xf numFmtId="0" fontId="5" fillId="17" borderId="14" xfId="7" applyFont="1" applyFill="1" applyBorder="1" applyAlignment="1">
      <alignment vertical="center" wrapText="1"/>
    </xf>
    <xf numFmtId="49" fontId="11" fillId="18" borderId="14" xfId="7" applyNumberFormat="1" applyFont="1" applyFill="1" applyBorder="1" applyAlignment="1">
      <alignment horizontal="left" vertical="center" wrapText="1"/>
    </xf>
    <xf numFmtId="49" fontId="11" fillId="18" borderId="14" xfId="7" applyNumberFormat="1" applyFont="1" applyFill="1" applyBorder="1" applyAlignment="1">
      <alignment horizontal="center" vertical="center" wrapText="1"/>
    </xf>
    <xf numFmtId="43" fontId="11" fillId="18" borderId="25" xfId="4" applyFont="1" applyFill="1" applyBorder="1" applyAlignment="1">
      <alignment horizontal="right" vertical="center" wrapText="1"/>
    </xf>
    <xf numFmtId="0" fontId="5" fillId="18" borderId="14" xfId="7" applyFont="1" applyFill="1" applyBorder="1" applyAlignment="1">
      <alignment horizontal="left" vertical="center" wrapText="1"/>
    </xf>
    <xf numFmtId="15" fontId="11" fillId="19" borderId="14" xfId="7" applyNumberFormat="1" applyFont="1" applyFill="1" applyBorder="1" applyAlignment="1">
      <alignment horizontal="left" vertical="center" wrapText="1"/>
    </xf>
    <xf numFmtId="49" fontId="11" fillId="19" borderId="14" xfId="7" applyNumberFormat="1" applyFont="1" applyFill="1" applyBorder="1" applyAlignment="1">
      <alignment horizontal="left" vertical="center" wrapText="1"/>
    </xf>
    <xf numFmtId="49" fontId="11" fillId="19" borderId="14" xfId="7" applyNumberFormat="1" applyFont="1" applyFill="1" applyBorder="1" applyAlignment="1">
      <alignment horizontal="center" vertical="center" wrapText="1"/>
    </xf>
    <xf numFmtId="43" fontId="11" fillId="19" borderId="25" xfId="4" applyFont="1" applyFill="1" applyBorder="1" applyAlignment="1">
      <alignment horizontal="right" vertical="center" wrapText="1"/>
    </xf>
    <xf numFmtId="0" fontId="5" fillId="19" borderId="14" xfId="7" applyFont="1" applyFill="1" applyBorder="1" applyAlignment="1">
      <alignment horizontal="left" vertical="center" wrapText="1"/>
    </xf>
    <xf numFmtId="15" fontId="11" fillId="19" borderId="14" xfId="7" applyNumberFormat="1" applyFont="1" applyFill="1" applyBorder="1" applyAlignment="1">
      <alignment horizontal="center" vertical="center" wrapText="1"/>
    </xf>
    <xf numFmtId="49" fontId="11" fillId="20" borderId="14" xfId="7" applyNumberFormat="1" applyFont="1" applyFill="1" applyBorder="1" applyAlignment="1">
      <alignment horizontal="left" vertical="center" wrapText="1"/>
    </xf>
    <xf numFmtId="49" fontId="11" fillId="20" borderId="14" xfId="7" applyNumberFormat="1" applyFont="1" applyFill="1" applyBorder="1" applyAlignment="1">
      <alignment horizontal="center" vertical="center" wrapText="1"/>
    </xf>
    <xf numFmtId="43" fontId="11" fillId="20" borderId="25" xfId="4" applyFont="1" applyFill="1" applyBorder="1" applyAlignment="1">
      <alignment horizontal="right" vertical="center" wrapText="1"/>
    </xf>
    <xf numFmtId="0" fontId="5" fillId="20" borderId="14" xfId="7" applyFont="1" applyFill="1" applyBorder="1" applyAlignment="1">
      <alignment horizontal="left" vertical="center" wrapText="1"/>
    </xf>
    <xf numFmtId="15" fontId="11" fillId="21" borderId="14" xfId="7" applyNumberFormat="1" applyFont="1" applyFill="1" applyBorder="1" applyAlignment="1">
      <alignment horizontal="left" vertical="center" wrapText="1"/>
    </xf>
    <xf numFmtId="49" fontId="11" fillId="21" borderId="14" xfId="7" applyNumberFormat="1" applyFont="1" applyFill="1" applyBorder="1" applyAlignment="1">
      <alignment horizontal="left" vertical="center" wrapText="1"/>
    </xf>
    <xf numFmtId="49" fontId="11" fillId="21" borderId="14" xfId="7" applyNumberFormat="1" applyFont="1" applyFill="1" applyBorder="1" applyAlignment="1">
      <alignment horizontal="center" vertical="center" wrapText="1"/>
    </xf>
    <xf numFmtId="43" fontId="11" fillId="21" borderId="25" xfId="4" applyFont="1" applyFill="1" applyBorder="1" applyAlignment="1">
      <alignment horizontal="right" vertical="center" wrapText="1"/>
    </xf>
    <xf numFmtId="0" fontId="5" fillId="21" borderId="14" xfId="7" applyFont="1" applyFill="1" applyBorder="1" applyAlignment="1">
      <alignment horizontal="left" vertical="center" wrapText="1"/>
    </xf>
    <xf numFmtId="15" fontId="11" fillId="22" borderId="14" xfId="7" applyNumberFormat="1" applyFont="1" applyFill="1" applyBorder="1" applyAlignment="1">
      <alignment horizontal="left" vertical="center" wrapText="1"/>
    </xf>
    <xf numFmtId="49" fontId="11" fillId="22" borderId="14" xfId="7" applyNumberFormat="1" applyFont="1" applyFill="1" applyBorder="1" applyAlignment="1">
      <alignment horizontal="left" vertical="center" wrapText="1"/>
    </xf>
    <xf numFmtId="49" fontId="11" fillId="22" borderId="14" xfId="7" applyNumberFormat="1" applyFont="1" applyFill="1" applyBorder="1" applyAlignment="1">
      <alignment horizontal="center" vertical="center" wrapText="1"/>
    </xf>
    <xf numFmtId="43" fontId="11" fillId="22" borderId="25" xfId="4" applyFont="1" applyFill="1" applyBorder="1" applyAlignment="1">
      <alignment horizontal="right" vertical="center" wrapText="1"/>
    </xf>
    <xf numFmtId="0" fontId="5" fillId="22" borderId="14" xfId="7" applyFont="1" applyFill="1" applyBorder="1" applyAlignment="1">
      <alignment horizontal="left" vertical="center" wrapText="1"/>
    </xf>
    <xf numFmtId="49" fontId="12" fillId="22" borderId="14" xfId="7" applyNumberFormat="1" applyFont="1" applyFill="1" applyBorder="1" applyAlignment="1">
      <alignment horizontal="center" vertical="center" wrapText="1"/>
    </xf>
    <xf numFmtId="43" fontId="12" fillId="22" borderId="25" xfId="4" applyFont="1" applyFill="1" applyBorder="1" applyAlignment="1">
      <alignment horizontal="right" vertical="center" wrapText="1"/>
    </xf>
    <xf numFmtId="0" fontId="12" fillId="22" borderId="14" xfId="7" applyFont="1" applyFill="1" applyBorder="1" applyAlignment="1">
      <alignment horizontal="left" vertical="center" wrapText="1"/>
    </xf>
    <xf numFmtId="15" fontId="11" fillId="2" borderId="14" xfId="7" applyNumberFormat="1" applyFont="1" applyFill="1" applyBorder="1" applyAlignment="1">
      <alignment horizontal="left" vertical="center" wrapText="1"/>
    </xf>
    <xf numFmtId="49" fontId="11" fillId="2" borderId="14" xfId="7" applyNumberFormat="1" applyFont="1" applyFill="1" applyBorder="1" applyAlignment="1">
      <alignment horizontal="left" vertical="center" wrapText="1"/>
    </xf>
    <xf numFmtId="49" fontId="11" fillId="2" borderId="14" xfId="7" applyNumberFormat="1" applyFont="1" applyFill="1" applyBorder="1" applyAlignment="1">
      <alignment horizontal="center" vertical="center" wrapText="1"/>
    </xf>
    <xf numFmtId="43" fontId="11" fillId="2" borderId="25" xfId="4" applyFont="1" applyFill="1" applyBorder="1" applyAlignment="1">
      <alignment horizontal="right" vertical="center" wrapText="1"/>
    </xf>
    <xf numFmtId="0" fontId="5" fillId="2" borderId="14" xfId="7" applyFont="1" applyFill="1" applyBorder="1" applyAlignment="1">
      <alignment horizontal="left" vertical="center" wrapText="1"/>
    </xf>
    <xf numFmtId="15" fontId="11" fillId="23" borderId="14" xfId="7" applyNumberFormat="1" applyFont="1" applyFill="1" applyBorder="1" applyAlignment="1">
      <alignment horizontal="left" vertical="center" wrapText="1"/>
    </xf>
    <xf numFmtId="49" fontId="11" fillId="23" borderId="14" xfId="7" applyNumberFormat="1" applyFont="1" applyFill="1" applyBorder="1" applyAlignment="1">
      <alignment horizontal="left" vertical="center" wrapText="1"/>
    </xf>
    <xf numFmtId="49" fontId="11" fillId="23" borderId="14" xfId="7" applyNumberFormat="1" applyFont="1" applyFill="1" applyBorder="1" applyAlignment="1">
      <alignment horizontal="center" vertical="center" wrapText="1"/>
    </xf>
    <xf numFmtId="43" fontId="11" fillId="23" borderId="25" xfId="4" applyFont="1" applyFill="1" applyBorder="1" applyAlignment="1">
      <alignment horizontal="right" vertical="center" wrapText="1"/>
    </xf>
    <xf numFmtId="0" fontId="5" fillId="23" borderId="14" xfId="7" applyFont="1" applyFill="1" applyBorder="1" applyAlignment="1">
      <alignment vertical="center" wrapText="1"/>
    </xf>
    <xf numFmtId="0" fontId="5" fillId="23" borderId="14" xfId="7" applyFont="1" applyFill="1" applyBorder="1" applyAlignment="1">
      <alignment horizontal="left" vertical="center" wrapText="1"/>
    </xf>
    <xf numFmtId="49" fontId="12" fillId="2" borderId="14" xfId="7" applyNumberFormat="1" applyFont="1" applyFill="1" applyBorder="1" applyAlignment="1">
      <alignment horizontal="center" vertical="center" wrapText="1"/>
    </xf>
    <xf numFmtId="43" fontId="12" fillId="2" borderId="25" xfId="4" applyFont="1" applyFill="1" applyBorder="1" applyAlignment="1">
      <alignment horizontal="right" vertical="center" wrapText="1"/>
    </xf>
    <xf numFmtId="0" fontId="12" fillId="2" borderId="14" xfId="7" applyFont="1" applyFill="1" applyBorder="1" applyAlignment="1">
      <alignment horizontal="left" vertical="center" wrapText="1"/>
    </xf>
    <xf numFmtId="49" fontId="12" fillId="2" borderId="14" xfId="7" applyNumberFormat="1" applyFont="1" applyFill="1" applyBorder="1" applyAlignment="1">
      <alignment horizontal="left" vertical="center" wrapText="1"/>
    </xf>
    <xf numFmtId="15" fontId="11" fillId="24" borderId="14" xfId="7" applyNumberFormat="1" applyFont="1" applyFill="1" applyBorder="1" applyAlignment="1">
      <alignment horizontal="left" vertical="center" wrapText="1"/>
    </xf>
    <xf numFmtId="49" fontId="11" fillId="24" borderId="14" xfId="7" applyNumberFormat="1" applyFont="1" applyFill="1" applyBorder="1" applyAlignment="1">
      <alignment horizontal="left" vertical="center" wrapText="1"/>
    </xf>
    <xf numFmtId="49" fontId="11" fillId="24" borderId="14" xfId="7" applyNumberFormat="1" applyFont="1" applyFill="1" applyBorder="1" applyAlignment="1">
      <alignment horizontal="center" vertical="center" wrapText="1"/>
    </xf>
    <xf numFmtId="43" fontId="11" fillId="24" borderId="25" xfId="4" applyFont="1" applyFill="1" applyBorder="1" applyAlignment="1">
      <alignment horizontal="right" vertical="center" wrapText="1"/>
    </xf>
    <xf numFmtId="0" fontId="5" fillId="24" borderId="14" xfId="7" applyFont="1" applyFill="1" applyBorder="1" applyAlignment="1">
      <alignment vertical="center" wrapText="1"/>
    </xf>
    <xf numFmtId="15" fontId="11" fillId="25" borderId="14" xfId="7" applyNumberFormat="1" applyFont="1" applyFill="1" applyBorder="1" applyAlignment="1">
      <alignment horizontal="left" vertical="center" wrapText="1"/>
    </xf>
    <xf numFmtId="49" fontId="11" fillId="25" borderId="14" xfId="7" applyNumberFormat="1" applyFont="1" applyFill="1" applyBorder="1" applyAlignment="1">
      <alignment horizontal="left" vertical="center" wrapText="1"/>
    </xf>
    <xf numFmtId="49" fontId="11" fillId="25" borderId="14" xfId="7" applyNumberFormat="1" applyFont="1" applyFill="1" applyBorder="1" applyAlignment="1">
      <alignment horizontal="center" vertical="center" wrapText="1"/>
    </xf>
    <xf numFmtId="43" fontId="11" fillId="25" borderId="25" xfId="4" applyFont="1" applyFill="1" applyBorder="1" applyAlignment="1">
      <alignment horizontal="right" vertical="center" wrapText="1"/>
    </xf>
    <xf numFmtId="0" fontId="5" fillId="25" borderId="14" xfId="7" applyFont="1" applyFill="1" applyBorder="1" applyAlignment="1">
      <alignment vertical="center" wrapText="1"/>
    </xf>
    <xf numFmtId="15" fontId="11" fillId="26" borderId="14" xfId="7" applyNumberFormat="1" applyFont="1" applyFill="1" applyBorder="1" applyAlignment="1">
      <alignment horizontal="left" vertical="center" wrapText="1"/>
    </xf>
    <xf numFmtId="49" fontId="11" fillId="26" borderId="14" xfId="7" applyNumberFormat="1" applyFont="1" applyFill="1" applyBorder="1" applyAlignment="1">
      <alignment horizontal="left" vertical="center" wrapText="1"/>
    </xf>
    <xf numFmtId="49" fontId="11" fillId="26" borderId="14" xfId="7" applyNumberFormat="1" applyFont="1" applyFill="1" applyBorder="1" applyAlignment="1">
      <alignment horizontal="center" vertical="center" wrapText="1"/>
    </xf>
    <xf numFmtId="43" fontId="11" fillId="26" borderId="25" xfId="4" applyFont="1" applyFill="1" applyBorder="1" applyAlignment="1">
      <alignment horizontal="right" vertical="center" wrapText="1"/>
    </xf>
    <xf numFmtId="0" fontId="5" fillId="26" borderId="14" xfId="7" applyFont="1" applyFill="1" applyBorder="1" applyAlignment="1">
      <alignment horizontal="left" vertical="center" wrapText="1"/>
    </xf>
    <xf numFmtId="15" fontId="11" fillId="6" borderId="14" xfId="7" applyNumberFormat="1" applyFont="1" applyFill="1" applyBorder="1" applyAlignment="1">
      <alignment horizontal="left" vertical="center" wrapText="1"/>
    </xf>
    <xf numFmtId="49" fontId="11" fillId="6" borderId="14" xfId="7" applyNumberFormat="1" applyFont="1" applyFill="1" applyBorder="1" applyAlignment="1">
      <alignment horizontal="left" vertical="center" wrapText="1"/>
    </xf>
    <xf numFmtId="49" fontId="11" fillId="6" borderId="14" xfId="7" applyNumberFormat="1" applyFont="1" applyFill="1" applyBorder="1" applyAlignment="1">
      <alignment horizontal="center" vertical="center" wrapText="1"/>
    </xf>
    <xf numFmtId="43" fontId="11" fillId="6" borderId="25" xfId="4" applyFont="1" applyFill="1" applyBorder="1" applyAlignment="1">
      <alignment horizontal="right" vertical="center" wrapText="1"/>
    </xf>
    <xf numFmtId="0" fontId="5" fillId="6" borderId="14" xfId="7" applyFont="1" applyFill="1" applyBorder="1" applyAlignment="1">
      <alignment vertical="center" wrapText="1"/>
    </xf>
    <xf numFmtId="0" fontId="5" fillId="27" borderId="14" xfId="7" applyFont="1" applyFill="1" applyBorder="1" applyAlignment="1">
      <alignment horizontal="left"/>
    </xf>
    <xf numFmtId="49" fontId="11" fillId="27" borderId="14" xfId="7" applyNumberFormat="1" applyFont="1" applyFill="1" applyBorder="1" applyAlignment="1">
      <alignment horizontal="left" vertical="center" wrapText="1"/>
    </xf>
    <xf numFmtId="49" fontId="11" fillId="27" borderId="14" xfId="7" applyNumberFormat="1" applyFont="1" applyFill="1" applyBorder="1" applyAlignment="1">
      <alignment horizontal="center" vertical="center" wrapText="1"/>
    </xf>
    <xf numFmtId="43" fontId="11" fillId="27" borderId="25" xfId="4" applyFont="1" applyFill="1" applyBorder="1" applyAlignment="1">
      <alignment horizontal="right" vertical="center" wrapText="1"/>
    </xf>
    <xf numFmtId="0" fontId="5" fillId="27" borderId="14" xfId="7" applyFont="1" applyFill="1" applyBorder="1" applyAlignment="1">
      <alignment vertical="center" wrapText="1"/>
    </xf>
    <xf numFmtId="15" fontId="11" fillId="28" borderId="14" xfId="7" applyNumberFormat="1" applyFont="1" applyFill="1" applyBorder="1" applyAlignment="1">
      <alignment horizontal="left" vertical="center" wrapText="1"/>
    </xf>
    <xf numFmtId="49" fontId="11" fillId="28" borderId="14" xfId="7" applyNumberFormat="1" applyFont="1" applyFill="1" applyBorder="1" applyAlignment="1">
      <alignment horizontal="left" vertical="center" wrapText="1"/>
    </xf>
    <xf numFmtId="49" fontId="11" fillId="28" borderId="14" xfId="7" applyNumberFormat="1" applyFont="1" applyFill="1" applyBorder="1" applyAlignment="1">
      <alignment horizontal="center" vertical="center" wrapText="1"/>
    </xf>
    <xf numFmtId="43" fontId="11" fillId="28" borderId="25" xfId="4" applyFont="1" applyFill="1" applyBorder="1" applyAlignment="1">
      <alignment horizontal="right" vertical="center" wrapText="1"/>
    </xf>
    <xf numFmtId="0" fontId="5" fillId="28" borderId="14" xfId="7" applyFont="1" applyFill="1" applyBorder="1" applyAlignment="1">
      <alignment vertical="center" wrapText="1"/>
    </xf>
    <xf numFmtId="49" fontId="12" fillId="28" borderId="14" xfId="7" applyNumberFormat="1" applyFont="1" applyFill="1" applyBorder="1" applyAlignment="1">
      <alignment horizontal="left" vertical="center" wrapText="1"/>
    </xf>
    <xf numFmtId="49" fontId="12" fillId="28" borderId="14" xfId="7" applyNumberFormat="1" applyFont="1" applyFill="1" applyBorder="1" applyAlignment="1">
      <alignment horizontal="center" vertical="center" wrapText="1"/>
    </xf>
    <xf numFmtId="43" fontId="12" fillId="28" borderId="25" xfId="4" applyFont="1" applyFill="1" applyBorder="1" applyAlignment="1">
      <alignment horizontal="right" vertical="center" wrapText="1"/>
    </xf>
    <xf numFmtId="0" fontId="5" fillId="28" borderId="14" xfId="7" applyFont="1" applyFill="1" applyBorder="1" applyAlignment="1">
      <alignment horizontal="left" vertical="center" wrapText="1"/>
    </xf>
    <xf numFmtId="0" fontId="5" fillId="29" borderId="14" xfId="7" applyFont="1" applyFill="1" applyBorder="1" applyAlignment="1">
      <alignment wrapText="1"/>
    </xf>
    <xf numFmtId="49" fontId="11" fillId="29" borderId="14" xfId="7" applyNumberFormat="1" applyFont="1" applyFill="1" applyBorder="1" applyAlignment="1">
      <alignment horizontal="left" vertical="center" wrapText="1"/>
    </xf>
    <xf numFmtId="49" fontId="11" fillId="29" borderId="14" xfId="7" applyNumberFormat="1" applyFont="1" applyFill="1" applyBorder="1" applyAlignment="1">
      <alignment horizontal="center" vertical="center" wrapText="1"/>
    </xf>
    <xf numFmtId="43" fontId="11" fillId="29" borderId="25" xfId="4" applyFont="1" applyFill="1" applyBorder="1" applyAlignment="1">
      <alignment horizontal="right" vertical="center" wrapText="1"/>
    </xf>
    <xf numFmtId="0" fontId="5" fillId="29" borderId="14" xfId="7" applyFont="1" applyFill="1" applyBorder="1" applyAlignment="1">
      <alignment horizontal="left" vertical="center" wrapText="1"/>
    </xf>
    <xf numFmtId="0" fontId="5" fillId="30" borderId="14" xfId="7" applyFont="1" applyFill="1" applyBorder="1" applyAlignment="1">
      <alignment horizontal="left"/>
    </xf>
    <xf numFmtId="49" fontId="11" fillId="30" borderId="14" xfId="7" applyNumberFormat="1" applyFont="1" applyFill="1" applyBorder="1" applyAlignment="1">
      <alignment horizontal="left" vertical="center" wrapText="1"/>
    </xf>
    <xf numFmtId="49" fontId="11" fillId="30" borderId="14" xfId="7" applyNumberFormat="1" applyFont="1" applyFill="1" applyBorder="1" applyAlignment="1">
      <alignment horizontal="center" vertical="center" wrapText="1"/>
    </xf>
    <xf numFmtId="43" fontId="11" fillId="30" borderId="25" xfId="4" applyFont="1" applyFill="1" applyBorder="1" applyAlignment="1">
      <alignment horizontal="right" vertical="center" wrapText="1"/>
    </xf>
    <xf numFmtId="0" fontId="5" fillId="30" borderId="14" xfId="7" applyFont="1" applyFill="1" applyBorder="1" applyAlignment="1">
      <alignment vertical="center" wrapText="1"/>
    </xf>
    <xf numFmtId="15" fontId="11" fillId="31" borderId="14" xfId="7" applyNumberFormat="1" applyFont="1" applyFill="1" applyBorder="1" applyAlignment="1">
      <alignment horizontal="left" vertical="center" wrapText="1"/>
    </xf>
    <xf numFmtId="49" fontId="11" fillId="31" borderId="14" xfId="7" applyNumberFormat="1" applyFont="1" applyFill="1" applyBorder="1" applyAlignment="1">
      <alignment horizontal="left" vertical="center" wrapText="1"/>
    </xf>
    <xf numFmtId="49" fontId="11" fillId="31" borderId="14" xfId="7" applyNumberFormat="1" applyFont="1" applyFill="1" applyBorder="1" applyAlignment="1">
      <alignment horizontal="center" vertical="center" wrapText="1"/>
    </xf>
    <xf numFmtId="43" fontId="11" fillId="31" borderId="25" xfId="4" applyFont="1" applyFill="1" applyBorder="1" applyAlignment="1">
      <alignment horizontal="right" vertical="center" wrapText="1"/>
    </xf>
    <xf numFmtId="0" fontId="5" fillId="31" borderId="14" xfId="7" applyFont="1" applyFill="1" applyBorder="1" applyAlignment="1">
      <alignment vertical="center" wrapText="1"/>
    </xf>
    <xf numFmtId="49" fontId="11" fillId="31" borderId="25" xfId="7" applyNumberFormat="1" applyFont="1" applyFill="1" applyBorder="1" applyAlignment="1">
      <alignment horizontal="right" vertical="center" wrapText="1"/>
    </xf>
    <xf numFmtId="43" fontId="11" fillId="31" borderId="14" xfId="4" applyFont="1" applyFill="1" applyBorder="1" applyAlignment="1">
      <alignment horizontal="left" vertical="center" wrapText="1"/>
    </xf>
    <xf numFmtId="0" fontId="5" fillId="31" borderId="25" xfId="7" applyFont="1" applyFill="1" applyBorder="1" applyAlignment="1">
      <alignment vertical="center" wrapText="1"/>
    </xf>
    <xf numFmtId="15" fontId="11" fillId="32" borderId="14" xfId="7" applyNumberFormat="1" applyFont="1" applyFill="1" applyBorder="1" applyAlignment="1">
      <alignment horizontal="left" vertical="center" wrapText="1"/>
    </xf>
    <xf numFmtId="49" fontId="11" fillId="32" borderId="14" xfId="7" applyNumberFormat="1" applyFont="1" applyFill="1" applyBorder="1" applyAlignment="1">
      <alignment horizontal="left" vertical="center" wrapText="1"/>
    </xf>
    <xf numFmtId="49" fontId="11" fillId="32" borderId="14" xfId="7" applyNumberFormat="1" applyFont="1" applyFill="1" applyBorder="1" applyAlignment="1">
      <alignment horizontal="center" vertical="center" wrapText="1"/>
    </xf>
    <xf numFmtId="43" fontId="11" fillId="32" borderId="25" xfId="4" applyFont="1" applyFill="1" applyBorder="1" applyAlignment="1">
      <alignment horizontal="right" vertical="center" wrapText="1"/>
    </xf>
    <xf numFmtId="0" fontId="5" fillId="32" borderId="14" xfId="7" applyFont="1" applyFill="1" applyBorder="1" applyAlignment="1">
      <alignment vertical="center" wrapText="1"/>
    </xf>
    <xf numFmtId="49" fontId="11" fillId="32" borderId="20" xfId="7" applyNumberFormat="1" applyFont="1" applyFill="1" applyBorder="1" applyAlignment="1">
      <alignment horizontal="left" vertical="center" wrapText="1"/>
    </xf>
    <xf numFmtId="49" fontId="11" fillId="32" borderId="20" xfId="7" applyNumberFormat="1" applyFont="1" applyFill="1" applyBorder="1" applyAlignment="1">
      <alignment horizontal="center" vertical="center" wrapText="1"/>
    </xf>
    <xf numFmtId="43" fontId="11" fillId="32" borderId="26" xfId="4" applyFont="1" applyFill="1" applyBorder="1" applyAlignment="1">
      <alignment horizontal="right" vertical="center" wrapText="1"/>
    </xf>
    <xf numFmtId="0" fontId="13" fillId="3" borderId="0" xfId="5" applyFont="1" applyFill="1"/>
    <xf numFmtId="0" fontId="14" fillId="0" borderId="0" xfId="5" applyFont="1"/>
    <xf numFmtId="0" fontId="15" fillId="3" borderId="0" xfId="5" applyFill="1"/>
    <xf numFmtId="0" fontId="16" fillId="3" borderId="0" xfId="0" applyFont="1" applyFill="1"/>
    <xf numFmtId="0" fontId="15" fillId="0" borderId="0" xfId="5"/>
    <xf numFmtId="0" fontId="17" fillId="3" borderId="0" xfId="5" applyFont="1" applyFill="1"/>
    <xf numFmtId="0" fontId="14" fillId="3" borderId="0" xfId="5" applyFont="1" applyFill="1"/>
    <xf numFmtId="0" fontId="18" fillId="3" borderId="0" xfId="5" applyFont="1" applyFill="1"/>
    <xf numFmtId="0" fontId="19" fillId="0" borderId="0" xfId="0" applyFont="1"/>
    <xf numFmtId="0" fontId="19" fillId="0" borderId="0" xfId="0" applyFont="1" applyAlignment="1">
      <alignment wrapText="1"/>
    </xf>
    <xf numFmtId="0" fontId="20" fillId="0" borderId="0" xfId="0" applyFont="1"/>
    <xf numFmtId="0" fontId="20" fillId="0" borderId="0" xfId="0" applyFont="1" applyAlignment="1">
      <alignment horizontal="center" vertical="center"/>
    </xf>
    <xf numFmtId="0" fontId="19" fillId="0" borderId="14" xfId="0" applyFont="1" applyBorder="1" applyAlignment="1">
      <alignment horizontal="center" vertical="center" wrapText="1"/>
    </xf>
    <xf numFmtId="0" fontId="20" fillId="33" borderId="14" xfId="0" applyFont="1" applyFill="1" applyBorder="1" applyAlignment="1">
      <alignment horizontal="left" vertical="center" wrapText="1"/>
    </xf>
    <xf numFmtId="0" fontId="20" fillId="33" borderId="14" xfId="0" applyFont="1" applyFill="1" applyBorder="1" applyAlignment="1">
      <alignment horizontal="center" vertical="center" wrapText="1"/>
    </xf>
    <xf numFmtId="16" fontId="20" fillId="33" borderId="14" xfId="0" applyNumberFormat="1" applyFont="1" applyFill="1" applyBorder="1" applyAlignment="1">
      <alignment horizontal="center" vertical="center" wrapText="1"/>
    </xf>
    <xf numFmtId="0" fontId="20" fillId="0" borderId="14" xfId="0" applyFont="1" applyBorder="1" applyAlignment="1">
      <alignment horizontal="left" vertical="center" wrapText="1"/>
    </xf>
    <xf numFmtId="9" fontId="20" fillId="0" borderId="14" xfId="0" applyNumberFormat="1" applyFont="1" applyBorder="1" applyAlignment="1">
      <alignment horizontal="center" vertical="center" wrapText="1"/>
    </xf>
    <xf numFmtId="9" fontId="20" fillId="0" borderId="14" xfId="2" applyFont="1" applyBorder="1" applyAlignment="1">
      <alignment horizontal="center" vertical="center" wrapText="1"/>
    </xf>
    <xf numFmtId="9" fontId="20" fillId="0" borderId="14" xfId="2" applyFont="1" applyBorder="1" applyAlignment="1">
      <alignment horizontal="left" vertical="center" wrapText="1"/>
    </xf>
    <xf numFmtId="1" fontId="20" fillId="0" borderId="14" xfId="2" applyNumberFormat="1" applyFont="1" applyBorder="1" applyAlignment="1">
      <alignment horizontal="center" vertical="center" wrapText="1"/>
    </xf>
    <xf numFmtId="9" fontId="20" fillId="33" borderId="14" xfId="0" applyNumberFormat="1" applyFont="1" applyFill="1" applyBorder="1" applyAlignment="1">
      <alignment horizontal="center" vertical="center" wrapText="1"/>
    </xf>
    <xf numFmtId="9" fontId="20" fillId="33" borderId="14" xfId="0" applyNumberFormat="1" applyFont="1" applyFill="1" applyBorder="1" applyAlignment="1">
      <alignment horizontal="left" vertical="center" wrapText="1"/>
    </xf>
    <xf numFmtId="9" fontId="20" fillId="0" borderId="14" xfId="0" applyNumberFormat="1" applyFont="1" applyBorder="1" applyAlignment="1">
      <alignment horizontal="left" vertical="center" wrapText="1"/>
    </xf>
    <xf numFmtId="0" fontId="20" fillId="0" borderId="14" xfId="0" applyFont="1" applyBorder="1" applyAlignment="1">
      <alignment horizontal="center" vertical="center" wrapText="1"/>
    </xf>
    <xf numFmtId="10" fontId="20" fillId="0" borderId="14" xfId="0" applyNumberFormat="1" applyFont="1" applyBorder="1" applyAlignment="1">
      <alignment horizontal="center" vertical="center" wrapText="1"/>
    </xf>
    <xf numFmtId="0" fontId="9" fillId="3" borderId="0" xfId="7" applyFill="1"/>
    <xf numFmtId="0" fontId="0" fillId="0" borderId="0" xfId="7" applyFont="1"/>
    <xf numFmtId="0" fontId="14" fillId="0" borderId="0" xfId="7" applyFont="1"/>
    <xf numFmtId="0" fontId="9" fillId="0" borderId="0" xfId="7"/>
    <xf numFmtId="0" fontId="51" fillId="0" borderId="0" xfId="6"/>
    <xf numFmtId="0" fontId="21" fillId="3" borderId="0" xfId="0" applyFont="1" applyFill="1"/>
    <xf numFmtId="0" fontId="22" fillId="3" borderId="0" xfId="0" applyFont="1" applyFill="1"/>
    <xf numFmtId="0" fontId="23" fillId="3" borderId="0" xfId="0" applyFont="1" applyFill="1"/>
    <xf numFmtId="0" fontId="24" fillId="3" borderId="0" xfId="7" applyFont="1" applyFill="1"/>
    <xf numFmtId="0" fontId="7" fillId="34" borderId="29" xfId="7" applyFont="1" applyFill="1" applyBorder="1" applyAlignment="1" applyProtection="1">
      <alignment horizontal="left"/>
      <protection locked="0"/>
    </xf>
    <xf numFmtId="0" fontId="8" fillId="34" borderId="0" xfId="7" applyFont="1" applyFill="1"/>
    <xf numFmtId="0" fontId="14" fillId="35" borderId="29" xfId="7" applyFont="1" applyFill="1" applyBorder="1" applyAlignment="1">
      <alignment horizontal="left"/>
    </xf>
    <xf numFmtId="0" fontId="14" fillId="35" borderId="0" xfId="7" applyFont="1" applyFill="1"/>
    <xf numFmtId="4" fontId="14" fillId="35" borderId="0" xfId="7" applyNumberFormat="1" applyFont="1" applyFill="1" applyAlignment="1" applyProtection="1">
      <alignment horizontal="right" vertical="center"/>
      <protection locked="0"/>
    </xf>
    <xf numFmtId="4" fontId="14" fillId="35" borderId="0" xfId="7" applyNumberFormat="1" applyFont="1" applyFill="1" applyProtection="1">
      <protection locked="0"/>
    </xf>
    <xf numFmtId="0" fontId="14" fillId="35" borderId="29" xfId="6" applyFont="1" applyFill="1" applyBorder="1" applyAlignment="1">
      <alignment horizontal="left" indent="2"/>
    </xf>
    <xf numFmtId="4" fontId="14" fillId="35" borderId="30" xfId="7" applyNumberFormat="1" applyFont="1" applyFill="1" applyBorder="1" applyAlignment="1" applyProtection="1">
      <alignment horizontal="right" vertical="center"/>
      <protection locked="0"/>
    </xf>
    <xf numFmtId="0" fontId="25" fillId="36" borderId="29" xfId="7" applyFont="1" applyFill="1" applyBorder="1" applyAlignment="1">
      <alignment horizontal="left"/>
    </xf>
    <xf numFmtId="0" fontId="14" fillId="36" borderId="0" xfId="7" applyFont="1" applyFill="1"/>
    <xf numFmtId="4" fontId="25" fillId="36" borderId="31" xfId="7" applyNumberFormat="1" applyFont="1" applyFill="1" applyBorder="1" applyAlignment="1">
      <alignment horizontal="right" vertical="center"/>
    </xf>
    <xf numFmtId="4" fontId="14" fillId="36" borderId="0" xfId="7" applyNumberFormat="1" applyFont="1" applyFill="1" applyProtection="1">
      <protection locked="0"/>
    </xf>
    <xf numFmtId="0" fontId="25" fillId="34" borderId="29" xfId="7" applyFont="1" applyFill="1" applyBorder="1" applyProtection="1">
      <protection locked="0"/>
    </xf>
    <xf numFmtId="0" fontId="25" fillId="34" borderId="0" xfId="7" applyFont="1" applyFill="1" applyProtection="1">
      <protection locked="0"/>
    </xf>
    <xf numFmtId="0" fontId="27" fillId="36" borderId="32" xfId="7" applyFont="1" applyFill="1" applyBorder="1" applyAlignment="1">
      <alignment horizontal="center" vertical="center" wrapText="1"/>
    </xf>
    <xf numFmtId="0" fontId="28" fillId="12" borderId="33" xfId="6" applyFont="1" applyFill="1" applyBorder="1" applyAlignment="1">
      <alignment vertical="top"/>
    </xf>
    <xf numFmtId="0" fontId="27" fillId="12" borderId="33" xfId="6" applyFont="1" applyFill="1" applyBorder="1" applyAlignment="1">
      <alignment horizontal="center" vertical="top"/>
    </xf>
    <xf numFmtId="0" fontId="27" fillId="12" borderId="33" xfId="6" applyFont="1" applyFill="1" applyBorder="1" applyAlignment="1">
      <alignment vertical="top"/>
    </xf>
    <xf numFmtId="164" fontId="27" fillId="12" borderId="33" xfId="3" applyNumberFormat="1" applyFont="1" applyFill="1" applyBorder="1" applyAlignment="1" applyProtection="1">
      <alignment vertical="top"/>
      <protection hidden="1"/>
    </xf>
    <xf numFmtId="0" fontId="28" fillId="37" borderId="37" xfId="6" applyFont="1" applyFill="1" applyBorder="1"/>
    <xf numFmtId="0" fontId="27" fillId="37" borderId="37" xfId="6" applyFont="1" applyFill="1" applyBorder="1" applyAlignment="1">
      <alignment horizontal="center"/>
    </xf>
    <xf numFmtId="0" fontId="27" fillId="37" borderId="37" xfId="6" applyFont="1" applyFill="1" applyBorder="1" applyAlignment="1">
      <alignment horizontal="center" vertical="top"/>
    </xf>
    <xf numFmtId="0" fontId="27" fillId="37" borderId="37" xfId="7" applyFont="1" applyFill="1" applyBorder="1"/>
    <xf numFmtId="164" fontId="27" fillId="37" borderId="37" xfId="3" applyNumberFormat="1" applyFont="1" applyFill="1" applyBorder="1" applyAlignment="1" applyProtection="1">
      <alignment vertical="top"/>
      <protection hidden="1"/>
    </xf>
    <xf numFmtId="0" fontId="28" fillId="38" borderId="37" xfId="6" applyFont="1" applyFill="1" applyBorder="1" applyAlignment="1">
      <alignment vertical="top"/>
    </xf>
    <xf numFmtId="0" fontId="27" fillId="38" borderId="37" xfId="6" applyFont="1" applyFill="1" applyBorder="1" applyAlignment="1">
      <alignment horizontal="center" vertical="top"/>
    </xf>
    <xf numFmtId="0" fontId="27" fillId="38" borderId="37" xfId="7" applyFont="1" applyFill="1" applyBorder="1" applyAlignment="1">
      <alignment vertical="top"/>
    </xf>
    <xf numFmtId="164" fontId="27" fillId="38" borderId="37" xfId="3" applyNumberFormat="1" applyFont="1" applyFill="1" applyBorder="1" applyAlignment="1" applyProtection="1">
      <alignment vertical="top"/>
      <protection hidden="1"/>
    </xf>
    <xf numFmtId="0" fontId="28" fillId="3" borderId="37" xfId="6" applyFont="1" applyFill="1" applyBorder="1" applyAlignment="1">
      <alignment vertical="top"/>
    </xf>
    <xf numFmtId="0" fontId="27" fillId="3" borderId="37" xfId="6" applyFont="1" applyFill="1" applyBorder="1" applyAlignment="1">
      <alignment horizontal="center" vertical="top"/>
    </xf>
    <xf numFmtId="0" fontId="27" fillId="3" borderId="37" xfId="7" applyFont="1" applyFill="1" applyBorder="1" applyAlignment="1">
      <alignment vertical="top"/>
    </xf>
    <xf numFmtId="164" fontId="27" fillId="3" borderId="37" xfId="3" applyNumberFormat="1" applyFont="1" applyFill="1" applyBorder="1" applyAlignment="1" applyProtection="1">
      <alignment vertical="top"/>
      <protection hidden="1"/>
    </xf>
    <xf numFmtId="0" fontId="29" fillId="3" borderId="37" xfId="6" applyFont="1" applyFill="1" applyBorder="1" applyAlignment="1">
      <alignment vertical="top"/>
    </xf>
    <xf numFmtId="0" fontId="30" fillId="3" borderId="37" xfId="6" applyFont="1" applyFill="1" applyBorder="1" applyAlignment="1">
      <alignment horizontal="center" vertical="top"/>
    </xf>
    <xf numFmtId="0" fontId="30" fillId="3" borderId="37" xfId="6" applyFont="1" applyFill="1" applyBorder="1" applyAlignment="1">
      <alignment vertical="top"/>
    </xf>
    <xf numFmtId="164" fontId="30" fillId="3" borderId="37" xfId="3" applyNumberFormat="1" applyFont="1" applyFill="1" applyBorder="1" applyAlignment="1" applyProtection="1">
      <alignment vertical="top"/>
      <protection locked="0"/>
    </xf>
    <xf numFmtId="0" fontId="30" fillId="3" borderId="37" xfId="7" applyFont="1" applyFill="1" applyBorder="1" applyAlignment="1">
      <alignment vertical="top"/>
    </xf>
    <xf numFmtId="0" fontId="30" fillId="3" borderId="37" xfId="7" applyFont="1" applyFill="1" applyBorder="1" applyAlignment="1" applyProtection="1">
      <alignment vertical="top"/>
      <protection locked="0"/>
    </xf>
    <xf numFmtId="0" fontId="30" fillId="3" borderId="37" xfId="7" applyFont="1" applyFill="1" applyBorder="1" applyAlignment="1">
      <alignment vertical="top" wrapText="1"/>
    </xf>
    <xf numFmtId="0" fontId="27" fillId="3" borderId="37" xfId="6" applyFont="1" applyFill="1" applyBorder="1" applyAlignment="1">
      <alignment vertical="top"/>
    </xf>
    <xf numFmtId="0" fontId="29" fillId="3" borderId="37" xfId="6" applyFont="1" applyFill="1" applyBorder="1"/>
    <xf numFmtId="0" fontId="30" fillId="3" borderId="37" xfId="7" applyFont="1" applyFill="1" applyBorder="1"/>
    <xf numFmtId="0" fontId="8" fillId="34" borderId="38" xfId="7" applyFont="1" applyFill="1" applyBorder="1"/>
    <xf numFmtId="0" fontId="14" fillId="35" borderId="38" xfId="7" applyFont="1" applyFill="1" applyBorder="1"/>
    <xf numFmtId="0" fontId="14" fillId="36" borderId="38" xfId="7" applyFont="1" applyFill="1" applyBorder="1"/>
    <xf numFmtId="0" fontId="25" fillId="34" borderId="38" xfId="7" applyFont="1" applyFill="1" applyBorder="1" applyProtection="1">
      <protection locked="0"/>
    </xf>
    <xf numFmtId="164" fontId="27" fillId="35" borderId="37" xfId="3" applyNumberFormat="1" applyFont="1" applyFill="1" applyBorder="1" applyAlignment="1" applyProtection="1">
      <alignment horizontal="right" vertical="top"/>
      <protection hidden="1"/>
    </xf>
    <xf numFmtId="164" fontId="30" fillId="3" borderId="37" xfId="3" applyNumberFormat="1" applyFont="1" applyFill="1" applyBorder="1" applyAlignment="1" applyProtection="1">
      <alignment vertical="top"/>
    </xf>
    <xf numFmtId="164" fontId="30" fillId="35" borderId="37" xfId="3" applyNumberFormat="1" applyFont="1" applyFill="1" applyBorder="1" applyAlignment="1" applyProtection="1">
      <alignment horizontal="right" vertical="top"/>
    </xf>
    <xf numFmtId="164" fontId="27" fillId="38" borderId="37" xfId="3" applyNumberFormat="1" applyFont="1" applyFill="1" applyBorder="1" applyAlignment="1" applyProtection="1">
      <alignment horizontal="right" vertical="top"/>
      <protection hidden="1"/>
    </xf>
    <xf numFmtId="0" fontId="20" fillId="0" borderId="0" xfId="0" applyFont="1" applyAlignment="1">
      <alignment horizontal="left" vertical="center"/>
    </xf>
    <xf numFmtId="0" fontId="20" fillId="0" borderId="0" xfId="0" applyFont="1" applyAlignment="1">
      <alignment horizontal="left" vertical="center" wrapText="1"/>
    </xf>
    <xf numFmtId="0" fontId="0" fillId="3" borderId="0" xfId="0" applyFill="1"/>
    <xf numFmtId="164" fontId="27" fillId="3" borderId="37" xfId="3" applyNumberFormat="1" applyFont="1" applyFill="1" applyBorder="1" applyAlignment="1" applyProtection="1">
      <alignment vertical="top"/>
      <protection locked="0"/>
    </xf>
    <xf numFmtId="0" fontId="28" fillId="3" borderId="37" xfId="6" applyFont="1" applyFill="1" applyBorder="1"/>
    <xf numFmtId="0" fontId="27" fillId="3" borderId="37" xfId="7" applyFont="1" applyFill="1" applyBorder="1"/>
    <xf numFmtId="164" fontId="27" fillId="3" borderId="37" xfId="3" applyNumberFormat="1" applyFont="1" applyFill="1" applyBorder="1" applyAlignment="1" applyProtection="1">
      <alignment vertical="top"/>
    </xf>
    <xf numFmtId="0" fontId="30" fillId="3" borderId="37" xfId="7" applyFont="1" applyFill="1" applyBorder="1" applyAlignment="1">
      <alignment wrapText="1"/>
    </xf>
    <xf numFmtId="164" fontId="27" fillId="37" borderId="37" xfId="3" applyNumberFormat="1" applyFont="1" applyFill="1" applyBorder="1" applyAlignment="1" applyProtection="1">
      <alignment horizontal="right" vertical="top"/>
      <protection hidden="1"/>
    </xf>
    <xf numFmtId="164" fontId="27" fillId="35" borderId="37" xfId="3" applyNumberFormat="1" applyFont="1" applyFill="1" applyBorder="1" applyAlignment="1" applyProtection="1">
      <alignment horizontal="right" vertical="top"/>
    </xf>
    <xf numFmtId="0" fontId="30" fillId="3" borderId="37" xfId="6" applyFont="1" applyFill="1" applyBorder="1" applyAlignment="1">
      <alignment vertical="top" wrapText="1"/>
    </xf>
    <xf numFmtId="0" fontId="30" fillId="3" borderId="37" xfId="6" applyFont="1" applyFill="1" applyBorder="1" applyAlignment="1">
      <alignment horizontal="center" vertical="top" wrapText="1"/>
    </xf>
    <xf numFmtId="0" fontId="27" fillId="3" borderId="37" xfId="7" applyFont="1" applyFill="1" applyBorder="1" applyAlignment="1">
      <alignment vertical="top" wrapText="1"/>
    </xf>
    <xf numFmtId="0" fontId="29" fillId="3" borderId="40" xfId="6" applyFont="1" applyFill="1" applyBorder="1" applyAlignment="1">
      <alignment vertical="top"/>
    </xf>
    <xf numFmtId="0" fontId="30" fillId="3" borderId="40" xfId="6" applyFont="1" applyFill="1" applyBorder="1" applyAlignment="1">
      <alignment horizontal="center" vertical="top"/>
    </xf>
    <xf numFmtId="0" fontId="30" fillId="3" borderId="40" xfId="7" applyFont="1" applyFill="1" applyBorder="1" applyAlignment="1">
      <alignment vertical="top" wrapText="1"/>
    </xf>
    <xf numFmtId="0" fontId="29" fillId="3" borderId="40" xfId="7" applyFont="1" applyFill="1" applyBorder="1" applyProtection="1">
      <protection locked="0"/>
    </xf>
    <xf numFmtId="164" fontId="30" fillId="3" borderId="40" xfId="3" applyNumberFormat="1" applyFont="1" applyFill="1" applyBorder="1" applyAlignment="1" applyProtection="1">
      <alignment vertical="top"/>
    </xf>
    <xf numFmtId="164" fontId="30" fillId="35" borderId="40" xfId="3" applyNumberFormat="1" applyFont="1" applyFill="1" applyBorder="1" applyAlignment="1" applyProtection="1">
      <alignment horizontal="right" vertical="top"/>
    </xf>
    <xf numFmtId="0" fontId="8" fillId="0" borderId="0" xfId="0" applyFont="1" applyAlignment="1">
      <alignment vertical="center"/>
    </xf>
    <xf numFmtId="0" fontId="25" fillId="0" borderId="0" xfId="7" applyFont="1" applyAlignment="1">
      <alignment vertical="center"/>
    </xf>
    <xf numFmtId="0" fontId="18" fillId="3" borderId="0" xfId="7" applyFont="1" applyFill="1" applyAlignment="1">
      <alignment vertical="center"/>
    </xf>
    <xf numFmtId="0" fontId="8" fillId="0" borderId="0" xfId="7" applyFont="1" applyAlignment="1">
      <alignment vertical="center"/>
    </xf>
    <xf numFmtId="0" fontId="8" fillId="0" borderId="0" xfId="7" applyFont="1" applyAlignment="1">
      <alignment vertical="center" wrapText="1"/>
    </xf>
    <xf numFmtId="0" fontId="14" fillId="0" borderId="0" xfId="7" applyFont="1" applyAlignment="1">
      <alignment vertical="center"/>
    </xf>
    <xf numFmtId="0" fontId="8" fillId="0" borderId="0" xfId="0" applyFont="1" applyAlignment="1">
      <alignment vertical="center" wrapText="1"/>
    </xf>
    <xf numFmtId="0" fontId="8" fillId="0" borderId="0" xfId="6" applyFont="1" applyAlignment="1">
      <alignment vertical="center"/>
    </xf>
    <xf numFmtId="0" fontId="23" fillId="3" borderId="0" xfId="0" applyFont="1" applyFill="1" applyAlignment="1">
      <alignment vertical="center" wrapText="1"/>
    </xf>
    <xf numFmtId="0" fontId="18" fillId="3" borderId="0" xfId="7" applyFont="1" applyFill="1" applyAlignment="1">
      <alignment vertical="center" wrapText="1"/>
    </xf>
    <xf numFmtId="0" fontId="7" fillId="34" borderId="29" xfId="7" applyFont="1" applyFill="1" applyBorder="1" applyAlignment="1" applyProtection="1">
      <alignment horizontal="left" vertical="center"/>
      <protection locked="0"/>
    </xf>
    <xf numFmtId="0" fontId="8" fillId="34" borderId="0" xfId="7" applyFont="1" applyFill="1" applyAlignment="1">
      <alignment vertical="center"/>
    </xf>
    <xf numFmtId="0" fontId="8" fillId="34" borderId="0" xfId="7" applyFont="1" applyFill="1" applyAlignment="1">
      <alignment vertical="center" wrapText="1"/>
    </xf>
    <xf numFmtId="0" fontId="14" fillId="35" borderId="29" xfId="7" applyFont="1" applyFill="1" applyBorder="1" applyAlignment="1">
      <alignment horizontal="left" vertical="center"/>
    </xf>
    <xf numFmtId="0" fontId="14" fillId="35" borderId="0" xfId="7" applyFont="1" applyFill="1" applyAlignment="1">
      <alignment vertical="center"/>
    </xf>
    <xf numFmtId="0" fontId="14" fillId="35" borderId="0" xfId="7" applyFont="1" applyFill="1" applyAlignment="1">
      <alignment vertical="center" wrapText="1"/>
    </xf>
    <xf numFmtId="4" fontId="14" fillId="35" borderId="0" xfId="7" applyNumberFormat="1" applyFont="1" applyFill="1" applyAlignment="1" applyProtection="1">
      <alignment vertical="center"/>
      <protection locked="0"/>
    </xf>
    <xf numFmtId="4" fontId="14" fillId="35" borderId="0" xfId="7" applyNumberFormat="1" applyFont="1" applyFill="1" applyAlignment="1">
      <alignment vertical="center"/>
    </xf>
    <xf numFmtId="0" fontId="14" fillId="35" borderId="29" xfId="6" applyFont="1" applyFill="1" applyBorder="1" applyAlignment="1">
      <alignment horizontal="left" vertical="center"/>
    </xf>
    <xf numFmtId="4" fontId="14" fillId="35" borderId="30" xfId="7" applyNumberFormat="1" applyFont="1" applyFill="1" applyBorder="1" applyAlignment="1">
      <alignment vertical="center"/>
    </xf>
    <xf numFmtId="0" fontId="25" fillId="36" borderId="29" xfId="7" applyFont="1" applyFill="1" applyBorder="1" applyAlignment="1">
      <alignment horizontal="left" vertical="center"/>
    </xf>
    <xf numFmtId="0" fontId="14" fillId="36" borderId="0" xfId="7" applyFont="1" applyFill="1" applyAlignment="1">
      <alignment vertical="center"/>
    </xf>
    <xf numFmtId="0" fontId="14" fillId="36" borderId="0" xfId="7" applyFont="1" applyFill="1" applyAlignment="1">
      <alignment vertical="center" wrapText="1"/>
    </xf>
    <xf numFmtId="4" fontId="25" fillId="36" borderId="41" xfId="7" applyNumberFormat="1" applyFont="1" applyFill="1" applyBorder="1" applyAlignment="1">
      <alignment vertical="center"/>
    </xf>
    <xf numFmtId="4" fontId="14" fillId="36" borderId="0" xfId="7" applyNumberFormat="1" applyFont="1" applyFill="1" applyAlignment="1" applyProtection="1">
      <alignment vertical="center"/>
      <protection locked="0"/>
    </xf>
    <xf numFmtId="0" fontId="25" fillId="34" borderId="29" xfId="7" applyFont="1" applyFill="1" applyBorder="1" applyAlignment="1" applyProtection="1">
      <alignment vertical="center"/>
      <protection locked="0"/>
    </xf>
    <xf numFmtId="0" fontId="25" fillId="34" borderId="0" xfId="7" applyFont="1" applyFill="1" applyAlignment="1" applyProtection="1">
      <alignment vertical="center"/>
      <protection locked="0"/>
    </xf>
    <xf numFmtId="0" fontId="25" fillId="34" borderId="0" xfId="7" applyFont="1" applyFill="1" applyAlignment="1" applyProtection="1">
      <alignment vertical="center" wrapText="1"/>
      <protection locked="0"/>
    </xf>
    <xf numFmtId="0" fontId="7" fillId="12" borderId="33" xfId="6" applyFont="1" applyFill="1" applyBorder="1" applyAlignment="1">
      <alignment vertical="center"/>
    </xf>
    <xf numFmtId="0" fontId="25" fillId="12" borderId="33" xfId="6" applyFont="1" applyFill="1" applyBorder="1" applyAlignment="1">
      <alignment horizontal="center" vertical="center"/>
    </xf>
    <xf numFmtId="0" fontId="25" fillId="12" borderId="33" xfId="6" applyFont="1" applyFill="1" applyBorder="1" applyAlignment="1">
      <alignment vertical="center" wrapText="1"/>
    </xf>
    <xf numFmtId="164" fontId="25" fillId="12" borderId="33" xfId="3" applyNumberFormat="1" applyFont="1" applyFill="1" applyBorder="1" applyAlignment="1" applyProtection="1">
      <alignment vertical="center"/>
      <protection hidden="1"/>
    </xf>
    <xf numFmtId="0" fontId="7" fillId="37" borderId="37" xfId="6" applyFont="1" applyFill="1" applyBorder="1" applyAlignment="1">
      <alignment vertical="center"/>
    </xf>
    <xf numFmtId="0" fontId="25" fillId="37" borderId="37" xfId="6" applyFont="1" applyFill="1" applyBorder="1" applyAlignment="1">
      <alignment horizontal="center" vertical="center"/>
    </xf>
    <xf numFmtId="0" fontId="25" fillId="37" borderId="37" xfId="7" applyFont="1" applyFill="1" applyBorder="1" applyAlignment="1">
      <alignment vertical="center" wrapText="1"/>
    </xf>
    <xf numFmtId="164" fontId="25" fillId="37" borderId="37" xfId="3" applyNumberFormat="1" applyFont="1" applyFill="1" applyBorder="1" applyAlignment="1" applyProtection="1">
      <alignment vertical="center"/>
      <protection hidden="1"/>
    </xf>
    <xf numFmtId="0" fontId="7" fillId="38" borderId="37" xfId="6" applyFont="1" applyFill="1" applyBorder="1" applyAlignment="1">
      <alignment vertical="center"/>
    </xf>
    <xf numFmtId="0" fontId="25" fillId="38" borderId="37" xfId="6" applyFont="1" applyFill="1" applyBorder="1" applyAlignment="1">
      <alignment horizontal="center" vertical="center"/>
    </xf>
    <xf numFmtId="0" fontId="25" fillId="38" borderId="37" xfId="7" applyFont="1" applyFill="1" applyBorder="1" applyAlignment="1">
      <alignment vertical="center" wrapText="1"/>
    </xf>
    <xf numFmtId="164" fontId="25" fillId="38" borderId="37" xfId="3" applyNumberFormat="1" applyFont="1" applyFill="1" applyBorder="1" applyAlignment="1" applyProtection="1">
      <alignment vertical="center"/>
      <protection hidden="1"/>
    </xf>
    <xf numFmtId="0" fontId="7" fillId="3" borderId="37" xfId="6" applyFont="1" applyFill="1" applyBorder="1" applyAlignment="1">
      <alignment vertical="center"/>
    </xf>
    <xf numFmtId="0" fontId="25" fillId="3" borderId="37" xfId="6" applyFont="1" applyFill="1" applyBorder="1" applyAlignment="1">
      <alignment horizontal="center" vertical="center"/>
    </xf>
    <xf numFmtId="0" fontId="25" fillId="3" borderId="37" xfId="7" applyFont="1" applyFill="1" applyBorder="1" applyAlignment="1">
      <alignment vertical="center" wrapText="1"/>
    </xf>
    <xf numFmtId="164" fontId="25" fillId="3" borderId="37" xfId="3" applyNumberFormat="1" applyFont="1" applyFill="1" applyBorder="1" applyAlignment="1" applyProtection="1">
      <alignment vertical="center"/>
      <protection hidden="1"/>
    </xf>
    <xf numFmtId="0" fontId="8" fillId="3" borderId="37" xfId="6" applyFont="1" applyFill="1" applyBorder="1" applyAlignment="1">
      <alignment vertical="center"/>
    </xf>
    <xf numFmtId="0" fontId="14" fillId="3" borderId="37" xfId="6" applyFont="1" applyFill="1" applyBorder="1" applyAlignment="1">
      <alignment horizontal="center" vertical="center"/>
    </xf>
    <xf numFmtId="0" fontId="14" fillId="3" borderId="37" xfId="6" applyFont="1" applyFill="1" applyBorder="1" applyAlignment="1">
      <alignment vertical="center" wrapText="1"/>
    </xf>
    <xf numFmtId="164" fontId="14" fillId="3" borderId="37" xfId="3" applyNumberFormat="1" applyFont="1" applyFill="1" applyBorder="1" applyAlignment="1" applyProtection="1">
      <alignment vertical="center"/>
      <protection locked="0"/>
    </xf>
    <xf numFmtId="0" fontId="14" fillId="3" borderId="37" xfId="7" applyFont="1" applyFill="1" applyBorder="1" applyAlignment="1">
      <alignment vertical="center" wrapText="1"/>
    </xf>
    <xf numFmtId="0" fontId="8" fillId="0" borderId="37" xfId="6" applyFont="1" applyBorder="1" applyAlignment="1">
      <alignment vertical="center"/>
    </xf>
    <xf numFmtId="0" fontId="14" fillId="0" borderId="37" xfId="6" applyFont="1" applyBorder="1" applyAlignment="1">
      <alignment horizontal="center" vertical="center"/>
    </xf>
    <xf numFmtId="0" fontId="14" fillId="0" borderId="37" xfId="7" applyFont="1" applyBorder="1" applyAlignment="1">
      <alignment vertical="center" wrapText="1"/>
    </xf>
    <xf numFmtId="0" fontId="14" fillId="3" borderId="37" xfId="7" applyFont="1" applyFill="1" applyBorder="1" applyAlignment="1" applyProtection="1">
      <alignment vertical="center" wrapText="1"/>
      <protection locked="0"/>
    </xf>
    <xf numFmtId="0" fontId="25" fillId="3" borderId="37" xfId="6" applyFont="1" applyFill="1" applyBorder="1" applyAlignment="1">
      <alignment vertical="center" wrapText="1"/>
    </xf>
    <xf numFmtId="0" fontId="8" fillId="0" borderId="0" xfId="0" applyFont="1" applyAlignment="1">
      <alignment horizontal="center" vertical="center"/>
    </xf>
    <xf numFmtId="0" fontId="8" fillId="34" borderId="38" xfId="7" applyFont="1" applyFill="1" applyBorder="1" applyAlignment="1">
      <alignment vertical="center"/>
    </xf>
    <xf numFmtId="0" fontId="14" fillId="35" borderId="38" xfId="7" applyFont="1" applyFill="1" applyBorder="1" applyAlignment="1">
      <alignment vertical="center"/>
    </xf>
    <xf numFmtId="0" fontId="14" fillId="36" borderId="38" xfId="7" applyFont="1" applyFill="1" applyBorder="1" applyAlignment="1">
      <alignment vertical="center"/>
    </xf>
    <xf numFmtId="0" fontId="25" fillId="34" borderId="38" xfId="7" applyFont="1" applyFill="1" applyBorder="1" applyAlignment="1" applyProtection="1">
      <alignment vertical="center"/>
      <protection locked="0"/>
    </xf>
    <xf numFmtId="164" fontId="25" fillId="35" borderId="37" xfId="3" applyNumberFormat="1" applyFont="1" applyFill="1" applyBorder="1" applyAlignment="1" applyProtection="1">
      <alignment horizontal="right" vertical="center"/>
      <protection hidden="1"/>
    </xf>
    <xf numFmtId="164" fontId="14" fillId="3" borderId="37" xfId="3" applyNumberFormat="1" applyFont="1" applyFill="1" applyBorder="1" applyAlignment="1" applyProtection="1">
      <alignment vertical="center"/>
    </xf>
    <xf numFmtId="164" fontId="14" fillId="35" borderId="37" xfId="3" applyNumberFormat="1" applyFont="1" applyFill="1" applyBorder="1" applyAlignment="1" applyProtection="1">
      <alignment horizontal="right" vertical="center"/>
    </xf>
    <xf numFmtId="164" fontId="25" fillId="35" borderId="37" xfId="3" applyNumberFormat="1" applyFont="1" applyFill="1" applyBorder="1" applyAlignment="1" applyProtection="1">
      <alignment horizontal="right" vertical="center"/>
    </xf>
    <xf numFmtId="164" fontId="25" fillId="38" borderId="37" xfId="3" applyNumberFormat="1" applyFont="1" applyFill="1" applyBorder="1" applyAlignment="1" applyProtection="1">
      <alignment horizontal="right" vertical="center"/>
      <protection hidden="1"/>
    </xf>
    <xf numFmtId="0" fontId="8" fillId="0" borderId="0" xfId="0" applyFont="1" applyAlignment="1">
      <alignment horizontal="left" vertical="center"/>
    </xf>
    <xf numFmtId="0" fontId="8" fillId="0" borderId="0" xfId="0" applyFont="1" applyAlignment="1">
      <alignment horizontal="left" vertical="center" wrapText="1"/>
    </xf>
    <xf numFmtId="0" fontId="8" fillId="3" borderId="0" xfId="0" applyFont="1" applyFill="1" applyAlignment="1">
      <alignment vertical="center"/>
    </xf>
    <xf numFmtId="164" fontId="25" fillId="3" borderId="37" xfId="3" applyNumberFormat="1" applyFont="1" applyFill="1" applyBorder="1" applyAlignment="1" applyProtection="1">
      <alignment vertical="center"/>
      <protection locked="0"/>
    </xf>
    <xf numFmtId="164" fontId="25" fillId="3" borderId="37" xfId="3" applyNumberFormat="1" applyFont="1" applyFill="1" applyBorder="1" applyAlignment="1" applyProtection="1">
      <alignment vertical="center"/>
    </xf>
    <xf numFmtId="0" fontId="31" fillId="3" borderId="0" xfId="7" applyFont="1" applyFill="1" applyAlignment="1">
      <alignment vertical="center"/>
    </xf>
    <xf numFmtId="164" fontId="14" fillId="3" borderId="37" xfId="3" applyNumberFormat="1" applyFont="1" applyFill="1" applyBorder="1" applyAlignment="1" applyProtection="1">
      <alignment vertical="center"/>
      <protection hidden="1"/>
    </xf>
    <xf numFmtId="0" fontId="14" fillId="3" borderId="37" xfId="6" applyFont="1" applyFill="1" applyBorder="1" applyAlignment="1">
      <alignment horizontal="center" vertical="center" wrapText="1"/>
    </xf>
    <xf numFmtId="0" fontId="25" fillId="3" borderId="37" xfId="6" applyFont="1" applyFill="1" applyBorder="1" applyAlignment="1">
      <alignment vertical="center"/>
    </xf>
    <xf numFmtId="0" fontId="14" fillId="3" borderId="37" xfId="6" applyFont="1" applyFill="1" applyBorder="1" applyAlignment="1">
      <alignment vertical="center"/>
    </xf>
    <xf numFmtId="0" fontId="8" fillId="3" borderId="40" xfId="6" applyFont="1" applyFill="1" applyBorder="1" applyAlignment="1">
      <alignment vertical="center"/>
    </xf>
    <xf numFmtId="0" fontId="14" fillId="3" borderId="40" xfId="6" applyFont="1" applyFill="1" applyBorder="1" applyAlignment="1">
      <alignment horizontal="center" vertical="center"/>
    </xf>
    <xf numFmtId="0" fontId="14" fillId="3" borderId="40" xfId="6" applyFont="1" applyFill="1" applyBorder="1" applyAlignment="1">
      <alignment vertical="center" wrapText="1"/>
    </xf>
    <xf numFmtId="164" fontId="14" fillId="3" borderId="40" xfId="3" applyNumberFormat="1" applyFont="1" applyFill="1" applyBorder="1" applyAlignment="1" applyProtection="1">
      <alignment vertical="center"/>
      <protection locked="0"/>
    </xf>
    <xf numFmtId="164" fontId="25" fillId="37" borderId="37" xfId="3" applyNumberFormat="1" applyFont="1" applyFill="1" applyBorder="1" applyAlignment="1" applyProtection="1">
      <alignment horizontal="right" vertical="center"/>
      <protection hidden="1"/>
    </xf>
    <xf numFmtId="164" fontId="14" fillId="3" borderId="40" xfId="3" applyNumberFormat="1" applyFont="1" applyFill="1" applyBorder="1" applyAlignment="1" applyProtection="1">
      <alignment vertical="center"/>
      <protection hidden="1"/>
    </xf>
    <xf numFmtId="164" fontId="14" fillId="35" borderId="40" xfId="3" applyNumberFormat="1" applyFont="1" applyFill="1" applyBorder="1" applyAlignment="1" applyProtection="1">
      <alignment horizontal="right" vertical="center"/>
      <protection hidden="1"/>
    </xf>
    <xf numFmtId="0" fontId="25" fillId="36" borderId="32" xfId="6" applyFont="1" applyFill="1" applyBorder="1" applyAlignment="1">
      <alignment horizontal="center" textRotation="90" wrapText="1"/>
    </xf>
    <xf numFmtId="0" fontId="25" fillId="36" borderId="32" xfId="6" applyFont="1" applyFill="1" applyBorder="1" applyAlignment="1">
      <alignment horizontal="center" vertical="center" wrapText="1"/>
    </xf>
    <xf numFmtId="0" fontId="25" fillId="36" borderId="32" xfId="6" applyFont="1" applyFill="1" applyBorder="1" applyAlignment="1">
      <alignment horizontal="center" vertical="center"/>
    </xf>
    <xf numFmtId="0" fontId="26" fillId="32" borderId="33" xfId="6" applyFont="1" applyFill="1" applyBorder="1" applyAlignment="1">
      <alignment horizontal="left" vertical="top" wrapText="1"/>
    </xf>
    <xf numFmtId="0" fontId="26" fillId="32" borderId="33" xfId="6" applyFont="1" applyFill="1" applyBorder="1" applyAlignment="1">
      <alignment horizontal="center" vertical="top" wrapText="1"/>
    </xf>
    <xf numFmtId="0" fontId="26" fillId="32" borderId="33" xfId="6" applyFont="1" applyFill="1" applyBorder="1" applyAlignment="1">
      <alignment vertical="top" wrapText="1"/>
    </xf>
    <xf numFmtId="4" fontId="26" fillId="32" borderId="33" xfId="6" applyNumberFormat="1" applyFont="1" applyFill="1" applyBorder="1" applyAlignment="1">
      <alignment vertical="top" wrapText="1"/>
    </xf>
    <xf numFmtId="4" fontId="26" fillId="32" borderId="33" xfId="6" applyNumberFormat="1" applyFont="1" applyFill="1" applyBorder="1" applyAlignment="1">
      <alignment horizontal="right" vertical="top" wrapText="1"/>
    </xf>
    <xf numFmtId="0" fontId="26" fillId="39" borderId="37" xfId="6" applyFont="1" applyFill="1" applyBorder="1" applyAlignment="1">
      <alignment horizontal="left" vertical="top" wrapText="1"/>
    </xf>
    <xf numFmtId="0" fontId="26" fillId="39" borderId="37" xfId="6" applyFont="1" applyFill="1" applyBorder="1" applyAlignment="1">
      <alignment horizontal="center" vertical="top" wrapText="1"/>
    </xf>
    <xf numFmtId="0" fontId="26" fillId="3" borderId="37" xfId="6" applyFont="1" applyFill="1" applyBorder="1" applyAlignment="1">
      <alignment vertical="top" wrapText="1"/>
    </xf>
    <xf numFmtId="4" fontId="26" fillId="39" borderId="37" xfId="6" applyNumberFormat="1" applyFont="1" applyFill="1" applyBorder="1" applyAlignment="1">
      <alignment vertical="top" wrapText="1"/>
    </xf>
    <xf numFmtId="4" fontId="26" fillId="35" borderId="37" xfId="6" applyNumberFormat="1" applyFont="1" applyFill="1" applyBorder="1" applyAlignment="1">
      <alignment horizontal="right" vertical="top" wrapText="1"/>
    </xf>
    <xf numFmtId="0" fontId="32" fillId="39" borderId="37" xfId="6" applyFont="1" applyFill="1" applyBorder="1" applyAlignment="1">
      <alignment horizontal="left" vertical="top" wrapText="1"/>
    </xf>
    <xf numFmtId="0" fontId="32" fillId="39" borderId="37" xfId="6" applyFont="1" applyFill="1" applyBorder="1" applyAlignment="1">
      <alignment horizontal="center" vertical="top" wrapText="1"/>
    </xf>
    <xf numFmtId="0" fontId="32" fillId="3" borderId="37" xfId="6" applyFont="1" applyFill="1" applyBorder="1" applyAlignment="1">
      <alignment vertical="top" wrapText="1"/>
    </xf>
    <xf numFmtId="4" fontId="32" fillId="39" borderId="37" xfId="6" applyNumberFormat="1" applyFont="1" applyFill="1" applyBorder="1" applyAlignment="1" applyProtection="1">
      <alignment vertical="top" wrapText="1"/>
      <protection locked="0"/>
    </xf>
    <xf numFmtId="4" fontId="32" fillId="35" borderId="37" xfId="6" applyNumberFormat="1" applyFont="1" applyFill="1" applyBorder="1" applyAlignment="1">
      <alignment horizontal="right" vertical="top" wrapText="1"/>
    </xf>
    <xf numFmtId="0" fontId="26" fillId="32" borderId="37" xfId="6" applyFont="1" applyFill="1" applyBorder="1" applyAlignment="1">
      <alignment horizontal="left" vertical="top" wrapText="1"/>
    </xf>
    <xf numFmtId="0" fontId="26" fillId="32" borderId="37" xfId="6" applyFont="1" applyFill="1" applyBorder="1" applyAlignment="1">
      <alignment horizontal="center" vertical="top" wrapText="1"/>
    </xf>
    <xf numFmtId="0" fontId="26" fillId="32" borderId="37" xfId="6" applyFont="1" applyFill="1" applyBorder="1" applyAlignment="1">
      <alignment vertical="top" wrapText="1"/>
    </xf>
    <xf numFmtId="4" fontId="26" fillId="32" borderId="37" xfId="6" applyNumberFormat="1" applyFont="1" applyFill="1" applyBorder="1" applyAlignment="1">
      <alignment vertical="top" wrapText="1"/>
    </xf>
    <xf numFmtId="0" fontId="26" fillId="39" borderId="37" xfId="6" applyFont="1" applyFill="1" applyBorder="1" applyAlignment="1">
      <alignment vertical="top" wrapText="1"/>
    </xf>
    <xf numFmtId="4" fontId="26" fillId="35" borderId="37" xfId="6" applyNumberFormat="1" applyFont="1" applyFill="1" applyBorder="1" applyAlignment="1">
      <alignment vertical="top" wrapText="1"/>
    </xf>
    <xf numFmtId="0" fontId="32" fillId="3" borderId="37" xfId="6" applyFont="1" applyFill="1" applyBorder="1" applyAlignment="1">
      <alignment wrapText="1"/>
    </xf>
    <xf numFmtId="0" fontId="32" fillId="39" borderId="29" xfId="6" applyFont="1" applyFill="1" applyBorder="1" applyAlignment="1">
      <alignment horizontal="center" vertical="top" wrapText="1"/>
    </xf>
    <xf numFmtId="0" fontId="32" fillId="39" borderId="37" xfId="6" applyFont="1" applyFill="1" applyBorder="1" applyAlignment="1">
      <alignment vertical="top" wrapText="1"/>
    </xf>
    <xf numFmtId="4" fontId="26" fillId="39" borderId="38" xfId="6" applyNumberFormat="1" applyFont="1" applyFill="1" applyBorder="1" applyAlignment="1">
      <alignment vertical="top" wrapText="1"/>
    </xf>
    <xf numFmtId="0" fontId="14" fillId="36" borderId="32" xfId="6" applyFont="1" applyFill="1" applyBorder="1" applyAlignment="1">
      <alignment vertical="top" wrapText="1"/>
    </xf>
    <xf numFmtId="0" fontId="25" fillId="36" borderId="32" xfId="6" applyFont="1" applyFill="1" applyBorder="1" applyAlignment="1">
      <alignment vertical="top" wrapText="1"/>
    </xf>
    <xf numFmtId="4" fontId="25" fillId="36" borderId="32" xfId="6" applyNumberFormat="1" applyFont="1" applyFill="1" applyBorder="1" applyAlignment="1">
      <alignment vertical="top" wrapText="1"/>
    </xf>
    <xf numFmtId="0" fontId="16" fillId="3" borderId="0" xfId="6" applyFont="1" applyFill="1" applyProtection="1">
      <protection locked="0"/>
    </xf>
    <xf numFmtId="0" fontId="16" fillId="3" borderId="0" xfId="6" applyFont="1" applyFill="1"/>
    <xf numFmtId="0" fontId="31" fillId="0" borderId="42" xfId="0" applyFont="1" applyBorder="1"/>
    <xf numFmtId="0" fontId="21" fillId="0" borderId="0" xfId="0" applyFont="1"/>
    <xf numFmtId="0" fontId="22" fillId="0" borderId="0" xfId="0" applyFont="1"/>
    <xf numFmtId="0" fontId="23" fillId="0" borderId="0" xfId="0" applyFont="1"/>
    <xf numFmtId="0" fontId="25" fillId="0" borderId="0" xfId="0" applyFont="1" applyAlignment="1">
      <alignment vertical="top"/>
    </xf>
    <xf numFmtId="0" fontId="14" fillId="0" borderId="29" xfId="5" applyFont="1" applyBorder="1" applyAlignment="1">
      <alignment vertical="center"/>
    </xf>
    <xf numFmtId="0" fontId="14" fillId="0" borderId="0" xfId="5" applyFont="1" applyAlignment="1">
      <alignment vertical="center"/>
    </xf>
    <xf numFmtId="0" fontId="14" fillId="0" borderId="38" xfId="5" applyFont="1" applyBorder="1" applyAlignment="1">
      <alignment vertical="center"/>
    </xf>
    <xf numFmtId="0" fontId="25" fillId="0" borderId="37" xfId="5" applyFont="1" applyBorder="1" applyAlignment="1">
      <alignment vertical="center" wrapText="1"/>
    </xf>
    <xf numFmtId="0" fontId="25" fillId="0" borderId="0" xfId="0" applyFont="1" applyAlignment="1" applyProtection="1">
      <alignment horizontal="left" vertical="center" wrapText="1"/>
      <protection locked="0"/>
    </xf>
    <xf numFmtId="0" fontId="14" fillId="0" borderId="0" xfId="0" applyFont="1" applyAlignment="1" applyProtection="1">
      <alignment horizontal="left" vertical="center" wrapText="1"/>
      <protection locked="0"/>
    </xf>
    <xf numFmtId="0" fontId="25" fillId="0" borderId="0" xfId="0" applyFont="1" applyAlignment="1">
      <alignment vertical="center" wrapText="1"/>
    </xf>
    <xf numFmtId="0" fontId="14" fillId="0" borderId="0" xfId="0" applyFont="1" applyAlignment="1">
      <alignment horizontal="left" vertical="center" wrapText="1"/>
    </xf>
    <xf numFmtId="0" fontId="25" fillId="0" borderId="37" xfId="5" applyFont="1" applyBorder="1" applyAlignment="1" applyProtection="1">
      <alignment horizontal="left" vertical="center" wrapText="1"/>
      <protection locked="0"/>
    </xf>
    <xf numFmtId="0" fontId="25" fillId="0" borderId="37" xfId="5" applyFont="1" applyBorder="1" applyAlignment="1">
      <alignment horizontal="left" vertical="center" wrapText="1"/>
    </xf>
    <xf numFmtId="0" fontId="16" fillId="0" borderId="0" xfId="0" applyFont="1"/>
    <xf numFmtId="0" fontId="14" fillId="0" borderId="37" xfId="5" applyFont="1" applyBorder="1" applyAlignment="1">
      <alignment vertical="center" wrapText="1"/>
    </xf>
    <xf numFmtId="2" fontId="25" fillId="0" borderId="37" xfId="5" applyNumberFormat="1" applyFont="1" applyBorder="1" applyAlignment="1">
      <alignment vertical="center" wrapText="1"/>
    </xf>
    <xf numFmtId="0" fontId="14" fillId="0" borderId="29" xfId="5" applyFont="1" applyBorder="1" applyAlignment="1">
      <alignment vertical="center" wrapText="1"/>
    </xf>
    <xf numFmtId="0" fontId="14" fillId="0" borderId="37" xfId="5" applyFont="1" applyBorder="1" applyAlignment="1" applyProtection="1">
      <alignment horizontal="left" vertical="center" wrapText="1"/>
      <protection locked="0"/>
    </xf>
    <xf numFmtId="0" fontId="14" fillId="0" borderId="37" xfId="5" applyFont="1" applyBorder="1" applyAlignment="1" applyProtection="1">
      <alignment horizontal="right" vertical="center" wrapText="1"/>
      <protection locked="0"/>
    </xf>
    <xf numFmtId="0" fontId="14" fillId="0" borderId="37" xfId="5" applyFont="1" applyBorder="1" applyAlignment="1">
      <alignment horizontal="right" vertical="center" wrapText="1"/>
    </xf>
    <xf numFmtId="0" fontId="14" fillId="0" borderId="37" xfId="5" applyFont="1" applyBorder="1" applyAlignment="1">
      <alignment horizontal="left" vertical="center" wrapText="1"/>
    </xf>
    <xf numFmtId="0" fontId="14" fillId="0" borderId="29" xfId="5" applyFont="1" applyBorder="1" applyAlignment="1" applyProtection="1">
      <alignment horizontal="left" vertical="center" wrapText="1"/>
      <protection locked="0"/>
    </xf>
    <xf numFmtId="0" fontId="14" fillId="0" borderId="37" xfId="5" applyFont="1" applyBorder="1" applyAlignment="1" applyProtection="1">
      <alignment vertical="center" wrapText="1"/>
      <protection locked="0"/>
    </xf>
    <xf numFmtId="0" fontId="14" fillId="0" borderId="0" xfId="5" applyFont="1" applyAlignment="1">
      <alignment vertical="center" wrapText="1"/>
    </xf>
    <xf numFmtId="43" fontId="14" fillId="0" borderId="37" xfId="5" applyNumberFormat="1" applyFont="1" applyBorder="1" applyAlignment="1" applyProtection="1">
      <alignment vertical="center" wrapText="1"/>
      <protection locked="0"/>
    </xf>
    <xf numFmtId="0" fontId="14" fillId="0" borderId="29" xfId="5" applyFont="1" applyBorder="1" applyAlignment="1" applyProtection="1">
      <alignment vertical="center" wrapText="1"/>
      <protection locked="0"/>
    </xf>
    <xf numFmtId="0" fontId="25" fillId="0" borderId="14" xfId="5" applyFont="1" applyBorder="1" applyAlignment="1" applyProtection="1">
      <alignment horizontal="left" vertical="center" wrapText="1"/>
      <protection locked="0"/>
    </xf>
    <xf numFmtId="0" fontId="14" fillId="0" borderId="14" xfId="5" applyFont="1" applyBorder="1" applyAlignment="1">
      <alignment horizontal="left" vertical="center" wrapText="1"/>
    </xf>
    <xf numFmtId="0" fontId="14" fillId="0" borderId="14" xfId="5" applyFont="1" applyBorder="1" applyAlignment="1" applyProtection="1">
      <alignment vertical="center" wrapText="1"/>
      <protection locked="0"/>
    </xf>
    <xf numFmtId="0" fontId="25" fillId="0" borderId="14" xfId="5" applyFont="1" applyBorder="1" applyAlignment="1" applyProtection="1">
      <alignment vertical="center" wrapText="1"/>
      <protection locked="0"/>
    </xf>
    <xf numFmtId="0" fontId="25" fillId="0" borderId="14" xfId="5" applyFont="1" applyBorder="1" applyAlignment="1">
      <alignment horizontal="left" vertical="center" wrapText="1"/>
    </xf>
    <xf numFmtId="0" fontId="14" fillId="0" borderId="14" xfId="5" applyFont="1" applyBorder="1" applyAlignment="1" applyProtection="1">
      <alignment horizontal="left" vertical="center" wrapText="1"/>
      <protection locked="0"/>
    </xf>
    <xf numFmtId="0" fontId="25" fillId="0" borderId="0" xfId="5" applyFont="1" applyAlignment="1" applyProtection="1">
      <alignment horizontal="left" vertical="center" wrapText="1"/>
      <protection locked="0"/>
    </xf>
    <xf numFmtId="0" fontId="25" fillId="0" borderId="0" xfId="5" applyFont="1" applyAlignment="1">
      <alignment horizontal="left" vertical="center" wrapText="1"/>
    </xf>
    <xf numFmtId="4" fontId="14" fillId="0" borderId="14" xfId="5" applyNumberFormat="1" applyFont="1" applyBorder="1" applyAlignment="1" applyProtection="1">
      <alignment horizontal="right" vertical="center" wrapText="1"/>
      <protection locked="0"/>
    </xf>
    <xf numFmtId="43" fontId="14" fillId="0" borderId="14" xfId="5" applyNumberFormat="1" applyFont="1" applyBorder="1" applyAlignment="1">
      <alignment vertical="center" wrapText="1"/>
    </xf>
    <xf numFmtId="0" fontId="14" fillId="0" borderId="14" xfId="5" applyFont="1" applyBorder="1" applyAlignment="1">
      <alignment vertical="center" wrapText="1"/>
    </xf>
    <xf numFmtId="3" fontId="14" fillId="0" borderId="37" xfId="5" applyNumberFormat="1" applyFont="1" applyBorder="1" applyAlignment="1">
      <alignment vertical="center" wrapText="1"/>
    </xf>
    <xf numFmtId="3" fontId="14" fillId="0" borderId="37" xfId="5" applyNumberFormat="1" applyFont="1" applyBorder="1" applyAlignment="1" applyProtection="1">
      <alignment vertical="center" wrapText="1"/>
      <protection locked="0"/>
    </xf>
    <xf numFmtId="0" fontId="14" fillId="0" borderId="0" xfId="5" applyFont="1" applyAlignment="1" applyProtection="1">
      <alignment vertical="center" wrapText="1"/>
      <protection locked="0"/>
    </xf>
    <xf numFmtId="0" fontId="14" fillId="0" borderId="0" xfId="5" applyFont="1" applyAlignment="1">
      <alignment horizontal="center"/>
    </xf>
    <xf numFmtId="0" fontId="25" fillId="0" borderId="0" xfId="0" applyFont="1" applyAlignment="1" applyProtection="1">
      <alignment vertical="center"/>
      <protection locked="0"/>
    </xf>
    <xf numFmtId="0" fontId="25" fillId="0" borderId="0" xfId="5" applyFont="1" applyAlignment="1" applyProtection="1">
      <alignment vertical="center"/>
      <protection locked="0"/>
    </xf>
    <xf numFmtId="0" fontId="31" fillId="0" borderId="42" xfId="0" applyFont="1" applyBorder="1" applyAlignment="1">
      <alignment horizontal="center"/>
    </xf>
    <xf numFmtId="0" fontId="20" fillId="0" borderId="0" xfId="0" applyFont="1" applyAlignment="1">
      <alignment horizontal="center"/>
    </xf>
    <xf numFmtId="0" fontId="14" fillId="0" borderId="37" xfId="5" applyFont="1" applyBorder="1" applyAlignment="1">
      <alignment horizontal="center" vertical="center" wrapText="1"/>
    </xf>
    <xf numFmtId="0" fontId="25" fillId="0" borderId="37" xfId="5" applyFont="1" applyBorder="1" applyAlignment="1" applyProtection="1">
      <alignment vertical="center" wrapText="1"/>
      <protection locked="0"/>
    </xf>
    <xf numFmtId="0" fontId="8" fillId="3" borderId="0" xfId="0" applyFont="1" applyFill="1" applyAlignment="1">
      <alignment vertical="top"/>
    </xf>
    <xf numFmtId="0" fontId="8" fillId="0" borderId="0" xfId="0" applyFont="1" applyAlignment="1">
      <alignment vertical="top"/>
    </xf>
    <xf numFmtId="0" fontId="33" fillId="0" borderId="0" xfId="0" applyFont="1" applyAlignment="1">
      <alignment vertical="top"/>
    </xf>
    <xf numFmtId="0" fontId="33" fillId="0" borderId="0" xfId="0" applyFont="1" applyAlignment="1">
      <alignment horizontal="center" vertical="center"/>
    </xf>
    <xf numFmtId="4" fontId="33" fillId="0" borderId="0" xfId="0" applyNumberFormat="1" applyFont="1" applyAlignment="1">
      <alignment vertical="top"/>
    </xf>
    <xf numFmtId="0" fontId="25" fillId="0" borderId="0" xfId="0" applyFont="1" applyAlignment="1">
      <alignment horizontal="justify" vertical="top" wrapText="1"/>
    </xf>
    <xf numFmtId="0" fontId="25" fillId="0" borderId="0" xfId="0" applyFont="1" applyAlignment="1">
      <alignment horizontal="center" vertical="center" wrapText="1"/>
    </xf>
    <xf numFmtId="0" fontId="25" fillId="0" borderId="43" xfId="0" applyFont="1" applyBorder="1" applyAlignment="1">
      <alignment vertical="center" wrapText="1"/>
    </xf>
    <xf numFmtId="0" fontId="25" fillId="0" borderId="44" xfId="0" applyFont="1" applyBorder="1" applyAlignment="1">
      <alignment vertical="center" wrapText="1"/>
    </xf>
    <xf numFmtId="0" fontId="25" fillId="0" borderId="45" xfId="0" applyFont="1" applyBorder="1" applyAlignment="1">
      <alignment vertical="center" wrapText="1"/>
    </xf>
    <xf numFmtId="0" fontId="14" fillId="0" borderId="0" xfId="0" applyFont="1" applyAlignment="1">
      <alignment vertical="top"/>
    </xf>
    <xf numFmtId="3" fontId="14" fillId="0" borderId="0" xfId="0" applyNumberFormat="1" applyFont="1" applyAlignment="1" applyProtection="1">
      <alignment horizontal="left" vertical="top"/>
      <protection locked="0"/>
    </xf>
    <xf numFmtId="0" fontId="14" fillId="0" borderId="0" xfId="0" applyFont="1" applyAlignment="1">
      <alignment horizontal="center" vertical="center" wrapText="1"/>
    </xf>
    <xf numFmtId="3" fontId="14" fillId="0" borderId="0" xfId="0" applyNumberFormat="1" applyFont="1" applyAlignment="1" applyProtection="1">
      <alignment horizontal="right" vertical="top"/>
      <protection locked="0"/>
    </xf>
    <xf numFmtId="0" fontId="25" fillId="0" borderId="0" xfId="0" applyFont="1" applyAlignment="1">
      <alignment vertical="top" wrapText="1"/>
    </xf>
    <xf numFmtId="4" fontId="25" fillId="0" borderId="0" xfId="0" applyNumberFormat="1" applyFont="1" applyAlignment="1">
      <alignment vertical="top" wrapText="1"/>
    </xf>
    <xf numFmtId="0" fontId="23" fillId="0" borderId="0" xfId="0" applyFont="1" applyAlignment="1">
      <alignment vertical="top"/>
    </xf>
    <xf numFmtId="0" fontId="23" fillId="3" borderId="0" xfId="0" applyFont="1" applyFill="1" applyAlignment="1">
      <alignment vertical="top"/>
    </xf>
    <xf numFmtId="4" fontId="25" fillId="0" borderId="0" xfId="0" applyNumberFormat="1" applyFont="1" applyAlignment="1">
      <alignment vertical="center" wrapText="1"/>
    </xf>
    <xf numFmtId="0" fontId="14" fillId="0" borderId="0" xfId="0" applyFont="1" applyAlignment="1">
      <alignment horizontal="center" vertical="top"/>
    </xf>
    <xf numFmtId="0" fontId="14" fillId="0" borderId="0" xfId="0" applyFont="1" applyAlignment="1" applyProtection="1">
      <alignment vertical="top"/>
      <protection locked="0"/>
    </xf>
    <xf numFmtId="0" fontId="14" fillId="0" borderId="0" xfId="0" applyFont="1" applyAlignment="1" applyProtection="1">
      <alignment vertical="top" wrapText="1"/>
      <protection locked="0"/>
    </xf>
    <xf numFmtId="0" fontId="14" fillId="0" borderId="0" xfId="0" applyFont="1" applyAlignment="1">
      <alignment horizontal="left" vertical="top"/>
    </xf>
    <xf numFmtId="3" fontId="14" fillId="0" borderId="0" xfId="0" applyNumberFormat="1" applyFont="1" applyAlignment="1" applyProtection="1">
      <alignment horizontal="center" vertical="top" wrapText="1"/>
      <protection locked="0"/>
    </xf>
    <xf numFmtId="4" fontId="14" fillId="0" borderId="0" xfId="0" applyNumberFormat="1" applyFont="1" applyAlignment="1">
      <alignment horizontal="left" vertical="top"/>
    </xf>
    <xf numFmtId="4" fontId="14" fillId="0" borderId="0" xfId="0" applyNumberFormat="1" applyFont="1" applyAlignment="1">
      <alignment vertical="top"/>
    </xf>
    <xf numFmtId="3" fontId="14" fillId="0" borderId="0" xfId="0" applyNumberFormat="1" applyFont="1" applyAlignment="1" applyProtection="1">
      <alignment horizontal="right" vertical="top" wrapText="1"/>
      <protection locked="0"/>
    </xf>
    <xf numFmtId="4" fontId="14" fillId="0" borderId="0" xfId="0" applyNumberFormat="1" applyFont="1" applyAlignment="1">
      <alignment horizontal="right" vertical="top"/>
    </xf>
    <xf numFmtId="0" fontId="18" fillId="0" borderId="0" xfId="0" applyFont="1" applyAlignment="1">
      <alignment vertical="top"/>
    </xf>
    <xf numFmtId="0" fontId="33" fillId="0" borderId="0" xfId="0" applyFont="1" applyAlignment="1">
      <alignment horizontal="center" vertical="top"/>
    </xf>
    <xf numFmtId="0" fontId="33" fillId="0" borderId="0" xfId="0" applyFont="1" applyAlignment="1">
      <alignment horizontal="left" vertical="top"/>
    </xf>
    <xf numFmtId="0" fontId="14" fillId="0" borderId="0" xfId="0" applyFont="1" applyAlignment="1" applyProtection="1">
      <alignment horizontal="left" vertical="top"/>
      <protection locked="0"/>
    </xf>
    <xf numFmtId="4" fontId="14" fillId="0" borderId="0" xfId="0" applyNumberFormat="1" applyFont="1" applyAlignment="1">
      <alignment horizontal="center" vertical="top"/>
    </xf>
    <xf numFmtId="0" fontId="33" fillId="0" borderId="0" xfId="0" applyFont="1" applyAlignment="1">
      <alignment horizontal="left" vertical="top" wrapText="1"/>
    </xf>
    <xf numFmtId="0" fontId="25" fillId="0" borderId="0" xfId="0" applyFont="1" applyAlignment="1" applyProtection="1">
      <alignment vertical="top"/>
      <protection locked="0"/>
    </xf>
    <xf numFmtId="0" fontId="25" fillId="0" borderId="0" xfId="0" applyFont="1" applyAlignment="1" applyProtection="1">
      <alignment vertical="top" wrapText="1"/>
      <protection locked="0"/>
    </xf>
    <xf numFmtId="3" fontId="25" fillId="0" borderId="0" xfId="0" applyNumberFormat="1" applyFont="1" applyAlignment="1" applyProtection="1">
      <alignment horizontal="right" vertical="top" wrapText="1"/>
      <protection locked="0"/>
    </xf>
    <xf numFmtId="0" fontId="14" fillId="40" borderId="0" xfId="0" applyFont="1" applyFill="1" applyAlignment="1" applyProtection="1">
      <alignment vertical="top"/>
      <protection locked="0"/>
    </xf>
    <xf numFmtId="0" fontId="14" fillId="40" borderId="0" xfId="0" applyFont="1" applyFill="1" applyAlignment="1">
      <alignment vertical="top"/>
    </xf>
    <xf numFmtId="0" fontId="14" fillId="40" borderId="0" xfId="0" applyFont="1" applyFill="1" applyAlignment="1" applyProtection="1">
      <alignment vertical="top" wrapText="1"/>
      <protection locked="0"/>
    </xf>
    <xf numFmtId="3" fontId="14" fillId="40" borderId="0" xfId="0" applyNumberFormat="1" applyFont="1" applyFill="1" applyAlignment="1" applyProtection="1">
      <alignment horizontal="right" vertical="top" wrapText="1"/>
      <protection locked="0"/>
    </xf>
    <xf numFmtId="0" fontId="14" fillId="0" borderId="0" xfId="0" applyFont="1" applyAlignment="1">
      <alignment vertical="top" wrapText="1"/>
    </xf>
    <xf numFmtId="0" fontId="15" fillId="0" borderId="0" xfId="0" applyFont="1" applyAlignment="1" applyProtection="1">
      <alignment vertical="top" wrapText="1"/>
      <protection locked="0"/>
    </xf>
    <xf numFmtId="0" fontId="15" fillId="0" borderId="0" xfId="0" applyFont="1" applyAlignment="1">
      <alignment vertical="top" wrapText="1"/>
    </xf>
    <xf numFmtId="3" fontId="15" fillId="0" borderId="0" xfId="0" applyNumberFormat="1" applyFont="1" applyAlignment="1" applyProtection="1">
      <alignment horizontal="right" vertical="top" wrapText="1"/>
      <protection locked="0"/>
    </xf>
    <xf numFmtId="0" fontId="33" fillId="0" borderId="0" xfId="0" applyFont="1" applyAlignment="1" applyProtection="1">
      <alignment vertical="top"/>
      <protection locked="0"/>
    </xf>
    <xf numFmtId="0" fontId="32" fillId="0" borderId="0" xfId="0" applyFont="1" applyAlignment="1">
      <alignment horizontal="center" vertical="top" wrapText="1"/>
    </xf>
    <xf numFmtId="0" fontId="26" fillId="0" borderId="0" xfId="0" applyFont="1" applyAlignment="1">
      <alignment vertical="top"/>
    </xf>
    <xf numFmtId="0" fontId="32" fillId="0" borderId="0" xfId="0" applyFont="1" applyAlignment="1">
      <alignment vertical="top"/>
    </xf>
    <xf numFmtId="0" fontId="32" fillId="0" borderId="0" xfId="0" applyFont="1" applyAlignment="1">
      <alignment horizontal="center" vertical="top"/>
    </xf>
    <xf numFmtId="0" fontId="32" fillId="0" borderId="0" xfId="0" applyFont="1" applyAlignment="1">
      <alignment horizontal="left" vertical="top"/>
    </xf>
    <xf numFmtId="0" fontId="32" fillId="0" borderId="0" xfId="0" applyFont="1" applyAlignment="1">
      <alignment horizontal="left" vertical="top" wrapText="1"/>
    </xf>
    <xf numFmtId="0" fontId="26" fillId="0" borderId="0" xfId="0" applyFont="1" applyAlignment="1">
      <alignment horizontal="center" vertical="top"/>
    </xf>
    <xf numFmtId="0" fontId="26" fillId="0" borderId="46" xfId="0" applyFont="1" applyBorder="1" applyAlignment="1">
      <alignment horizontal="center" vertical="top"/>
    </xf>
    <xf numFmtId="0" fontId="26" fillId="0" borderId="43" xfId="0" applyFont="1" applyBorder="1" applyAlignment="1">
      <alignment horizontal="center" vertical="top" wrapText="1"/>
    </xf>
    <xf numFmtId="0" fontId="26" fillId="0" borderId="44" xfId="0" applyFont="1" applyBorder="1" applyAlignment="1">
      <alignment horizontal="center" vertical="top" wrapText="1"/>
    </xf>
    <xf numFmtId="0" fontId="26" fillId="0" borderId="45" xfId="0" applyFont="1" applyBorder="1" applyAlignment="1">
      <alignment horizontal="center" vertical="top" wrapText="1"/>
    </xf>
    <xf numFmtId="0" fontId="26" fillId="0" borderId="0" xfId="0" applyFont="1" applyAlignment="1">
      <alignment horizontal="center" vertical="top" wrapText="1"/>
    </xf>
    <xf numFmtId="0" fontId="32" fillId="0" borderId="0" xfId="0" applyFont="1" applyAlignment="1" applyProtection="1">
      <alignment horizontal="left" vertical="top"/>
      <protection locked="0"/>
    </xf>
    <xf numFmtId="0" fontId="14" fillId="0" borderId="47" xfId="0" applyFont="1" applyBorder="1" applyAlignment="1" applyProtection="1">
      <alignment horizontal="left" vertical="top" wrapText="1"/>
      <protection locked="0"/>
    </xf>
    <xf numFmtId="0" fontId="14" fillId="0" borderId="47" xfId="0" applyFont="1" applyBorder="1" applyAlignment="1" applyProtection="1">
      <alignment horizontal="center" vertical="top" wrapText="1"/>
      <protection locked="0"/>
    </xf>
    <xf numFmtId="1" fontId="14" fillId="0" borderId="47" xfId="0" applyNumberFormat="1" applyFont="1" applyBorder="1" applyAlignment="1" applyProtection="1">
      <alignment horizontal="center" vertical="top" wrapText="1"/>
      <protection locked="0"/>
    </xf>
    <xf numFmtId="0" fontId="14" fillId="0" borderId="47" xfId="0" applyFont="1" applyBorder="1" applyAlignment="1">
      <alignment horizontal="center" vertical="top"/>
    </xf>
    <xf numFmtId="1" fontId="14" fillId="0" borderId="47" xfId="0" applyNumberFormat="1" applyFont="1" applyBorder="1" applyAlignment="1" applyProtection="1">
      <alignment horizontal="center" vertical="top"/>
      <protection locked="0"/>
    </xf>
    <xf numFmtId="0" fontId="14" fillId="0" borderId="47" xfId="0" applyFont="1" applyBorder="1" applyAlignment="1">
      <alignment horizontal="center" vertical="top" wrapText="1"/>
    </xf>
    <xf numFmtId="0" fontId="25" fillId="0" borderId="47" xfId="0" applyFont="1" applyBorder="1" applyAlignment="1">
      <alignment horizontal="center" vertical="top"/>
    </xf>
    <xf numFmtId="0" fontId="14" fillId="0" borderId="47" xfId="0" applyFont="1" applyBorder="1" applyAlignment="1">
      <alignment horizontal="left" vertical="top" wrapText="1"/>
    </xf>
    <xf numFmtId="0" fontId="32" fillId="0" borderId="48" xfId="0" applyFont="1" applyBorder="1" applyAlignment="1">
      <alignment horizontal="center" vertical="top"/>
    </xf>
    <xf numFmtId="0" fontId="26" fillId="0" borderId="49" xfId="0" applyFont="1" applyBorder="1" applyAlignment="1">
      <alignment horizontal="center" vertical="top" wrapText="1"/>
    </xf>
    <xf numFmtId="0" fontId="14" fillId="0" borderId="47" xfId="0" applyFont="1" applyBorder="1" applyAlignment="1" applyProtection="1">
      <alignment horizontal="center" vertical="top"/>
      <protection locked="0"/>
    </xf>
    <xf numFmtId="0" fontId="14" fillId="0" borderId="47" xfId="0" applyFont="1" applyBorder="1" applyAlignment="1">
      <alignment vertical="top" wrapText="1"/>
    </xf>
    <xf numFmtId="0" fontId="26" fillId="0" borderId="0" xfId="0" applyFont="1" applyAlignment="1" applyProtection="1">
      <alignment horizontal="left" vertical="top"/>
      <protection locked="0"/>
    </xf>
    <xf numFmtId="0" fontId="14" fillId="0" borderId="50" xfId="0" applyFont="1" applyBorder="1" applyAlignment="1" applyProtection="1">
      <alignment horizontal="left" vertical="top" wrapText="1"/>
      <protection locked="0"/>
    </xf>
    <xf numFmtId="0" fontId="14" fillId="0" borderId="51" xfId="0" applyFont="1" applyBorder="1" applyAlignment="1" applyProtection="1">
      <alignment horizontal="left" vertical="top" wrapText="1"/>
      <protection locked="0"/>
    </xf>
    <xf numFmtId="1" fontId="34" fillId="0" borderId="14" xfId="0" applyNumberFormat="1" applyFont="1" applyBorder="1" applyAlignment="1" applyProtection="1">
      <alignment horizontal="center" vertical="center" wrapText="1"/>
      <protection locked="0"/>
    </xf>
    <xf numFmtId="1" fontId="35" fillId="0" borderId="14" xfId="0" applyNumberFormat="1" applyFont="1" applyBorder="1" applyAlignment="1" applyProtection="1">
      <alignment horizontal="center" vertical="center" wrapText="1"/>
      <protection locked="0"/>
    </xf>
    <xf numFmtId="1" fontId="34" fillId="0" borderId="14" xfId="0" applyNumberFormat="1" applyFont="1" applyBorder="1" applyAlignment="1" applyProtection="1">
      <alignment horizontal="center" vertical="center"/>
      <protection locked="0"/>
    </xf>
    <xf numFmtId="0" fontId="14" fillId="0" borderId="47" xfId="0" applyFont="1" applyBorder="1" applyAlignment="1" applyProtection="1">
      <alignment horizontal="left" vertical="top"/>
      <protection locked="0"/>
    </xf>
    <xf numFmtId="0" fontId="8" fillId="0" borderId="47" xfId="0" applyFont="1" applyBorder="1" applyAlignment="1" applyProtection="1">
      <alignment horizontal="center" vertical="top" wrapText="1"/>
      <protection locked="0"/>
    </xf>
    <xf numFmtId="0" fontId="8" fillId="0" borderId="47" xfId="0" applyFont="1" applyBorder="1" applyAlignment="1" applyProtection="1">
      <alignment horizontal="left" vertical="top" wrapText="1"/>
      <protection locked="0"/>
    </xf>
    <xf numFmtId="0" fontId="8" fillId="0" borderId="47" xfId="0" applyFont="1" applyBorder="1" applyAlignment="1">
      <alignment horizontal="left" vertical="top" wrapText="1"/>
    </xf>
    <xf numFmtId="0" fontId="8" fillId="0" borderId="47" xfId="0" applyFont="1" applyBorder="1" applyAlignment="1">
      <alignment horizontal="center" vertical="top" wrapText="1"/>
    </xf>
    <xf numFmtId="1" fontId="34" fillId="0" borderId="14" xfId="0" applyNumberFormat="1" applyFont="1" applyBorder="1" applyAlignment="1" applyProtection="1">
      <alignment horizontal="left" vertical="center" wrapText="1"/>
      <protection locked="0"/>
    </xf>
    <xf numFmtId="0" fontId="8" fillId="0" borderId="52" xfId="0" applyFont="1" applyBorder="1" applyAlignment="1">
      <alignment horizontal="center" vertical="top" wrapText="1"/>
    </xf>
    <xf numFmtId="0" fontId="33" fillId="41" borderId="14" xfId="0" applyFont="1" applyFill="1" applyBorder="1" applyAlignment="1">
      <alignment horizontal="left" vertical="center" wrapText="1"/>
    </xf>
    <xf numFmtId="1" fontId="34" fillId="0" borderId="25" xfId="0" applyNumberFormat="1" applyFont="1" applyBorder="1" applyAlignment="1" applyProtection="1">
      <alignment horizontal="left" vertical="center" wrapText="1"/>
      <protection locked="0"/>
    </xf>
    <xf numFmtId="0" fontId="14" fillId="0" borderId="0" xfId="0" applyFont="1" applyAlignment="1" applyProtection="1">
      <alignment horizontal="left" vertical="top" wrapText="1"/>
      <protection locked="0"/>
    </xf>
    <xf numFmtId="0" fontId="36" fillId="0" borderId="0" xfId="0" applyFont="1" applyAlignment="1">
      <alignment vertical="top" wrapText="1"/>
    </xf>
    <xf numFmtId="0" fontId="8" fillId="0" borderId="47" xfId="0" applyFont="1" applyBorder="1" applyAlignment="1">
      <alignment horizontal="center" vertical="top"/>
    </xf>
    <xf numFmtId="0" fontId="14" fillId="0" borderId="47" xfId="0" applyFont="1" applyBorder="1" applyAlignment="1" applyProtection="1">
      <alignment vertical="top"/>
      <protection locked="0"/>
    </xf>
    <xf numFmtId="0" fontId="33" fillId="0" borderId="52" xfId="0" applyFont="1" applyBorder="1" applyAlignment="1">
      <alignment horizontal="left" vertical="top" wrapText="1"/>
    </xf>
    <xf numFmtId="0" fontId="36" fillId="0" borderId="0" xfId="0" applyFont="1" applyAlignment="1">
      <alignment horizontal="left" vertical="top" wrapText="1"/>
    </xf>
    <xf numFmtId="0" fontId="33" fillId="41" borderId="53" xfId="0" applyFont="1" applyFill="1" applyBorder="1" applyAlignment="1">
      <alignment horizontal="left" vertical="center" wrapText="1"/>
    </xf>
    <xf numFmtId="0" fontId="33" fillId="41" borderId="52" xfId="0" applyFont="1" applyFill="1" applyBorder="1" applyAlignment="1">
      <alignment horizontal="left" vertical="center" wrapText="1"/>
    </xf>
    <xf numFmtId="0" fontId="37" fillId="0" borderId="14" xfId="0" applyFont="1" applyBorder="1" applyAlignment="1">
      <alignment horizontal="left" vertical="top" wrapText="1"/>
    </xf>
    <xf numFmtId="0" fontId="8" fillId="0" borderId="0" xfId="0" applyFont="1" applyAlignment="1">
      <alignment wrapText="1"/>
    </xf>
    <xf numFmtId="0" fontId="8" fillId="3" borderId="0" xfId="0" applyFont="1" applyFill="1"/>
    <xf numFmtId="0" fontId="8" fillId="0" borderId="0" xfId="0" applyFont="1"/>
    <xf numFmtId="0" fontId="33" fillId="0" borderId="0" xfId="0" applyFont="1"/>
    <xf numFmtId="0" fontId="14" fillId="3" borderId="0" xfId="0" applyFont="1" applyFill="1"/>
    <xf numFmtId="0" fontId="18" fillId="3" borderId="0" xfId="0" applyFont="1" applyFill="1"/>
    <xf numFmtId="0" fontId="18" fillId="0" borderId="0" xfId="0" applyFont="1"/>
    <xf numFmtId="0" fontId="31" fillId="3" borderId="0" xfId="0" applyFont="1" applyFill="1"/>
    <xf numFmtId="0" fontId="33" fillId="0" borderId="0" xfId="0" applyFont="1" applyAlignment="1" applyProtection="1">
      <alignment horizontal="left" vertical="center" wrapText="1"/>
      <protection locked="0"/>
    </xf>
    <xf numFmtId="0" fontId="33" fillId="0" borderId="0" xfId="0" applyFont="1" applyAlignment="1">
      <alignment horizontal="center" vertical="center" wrapText="1"/>
    </xf>
    <xf numFmtId="0" fontId="33" fillId="0" borderId="0" xfId="0" applyFont="1" applyAlignment="1">
      <alignment horizontal="left" vertical="center" wrapText="1"/>
    </xf>
    <xf numFmtId="0" fontId="23" fillId="3" borderId="0" xfId="0" applyFont="1" applyFill="1" applyAlignment="1">
      <alignment horizontal="center" vertical="center"/>
    </xf>
    <xf numFmtId="0" fontId="25" fillId="0" borderId="0" xfId="0" applyFont="1" applyAlignment="1">
      <alignment horizontal="right" vertical="center"/>
    </xf>
    <xf numFmtId="0" fontId="14" fillId="3" borderId="0" xfId="0" applyFont="1" applyFill="1" applyAlignment="1">
      <alignment horizontal="center" vertical="center"/>
    </xf>
    <xf numFmtId="9" fontId="33" fillId="0" borderId="0" xfId="2" applyFont="1" applyFill="1" applyAlignment="1" applyProtection="1">
      <alignment horizontal="center" vertical="center" wrapText="1"/>
      <protection locked="0"/>
    </xf>
    <xf numFmtId="0" fontId="15" fillId="0" borderId="0" xfId="0" applyFont="1" applyAlignment="1" applyProtection="1">
      <alignment horizontal="left" vertical="center" wrapText="1"/>
      <protection locked="0"/>
    </xf>
    <xf numFmtId="9" fontId="33" fillId="0" borderId="0" xfId="2" applyFont="1" applyFill="1" applyAlignment="1" applyProtection="1">
      <alignment horizontal="center" vertical="center" wrapText="1"/>
    </xf>
    <xf numFmtId="9" fontId="33" fillId="0" borderId="0" xfId="0" applyNumberFormat="1" applyFont="1" applyAlignment="1" applyProtection="1">
      <alignment horizontal="center" vertical="center" wrapText="1"/>
      <protection locked="0"/>
    </xf>
    <xf numFmtId="9" fontId="33" fillId="0" borderId="0" xfId="0" applyNumberFormat="1" applyFont="1" applyAlignment="1">
      <alignment horizontal="center" vertical="center" wrapText="1"/>
    </xf>
    <xf numFmtId="0" fontId="33" fillId="0" borderId="0" xfId="0" applyFont="1" applyAlignment="1" applyProtection="1">
      <alignment horizontal="center" vertical="center" wrapText="1"/>
      <protection locked="0"/>
    </xf>
    <xf numFmtId="165" fontId="33" fillId="0" borderId="0" xfId="0" applyNumberFormat="1" applyFont="1" applyAlignment="1" applyProtection="1">
      <alignment horizontal="center" vertical="center" wrapText="1"/>
      <protection locked="0"/>
    </xf>
    <xf numFmtId="0" fontId="38" fillId="42" borderId="54" xfId="0" applyFont="1" applyFill="1" applyBorder="1" applyAlignment="1">
      <alignment horizontal="left" vertical="center" wrapText="1"/>
    </xf>
    <xf numFmtId="9" fontId="38" fillId="42" borderId="54" xfId="0" applyNumberFormat="1" applyFont="1" applyFill="1" applyBorder="1" applyAlignment="1">
      <alignment horizontal="center" vertical="center" wrapText="1"/>
    </xf>
    <xf numFmtId="0" fontId="38" fillId="42" borderId="54" xfId="0" applyFont="1" applyFill="1" applyBorder="1" applyAlignment="1">
      <alignment horizontal="center" vertical="center" wrapText="1"/>
    </xf>
    <xf numFmtId="0" fontId="33" fillId="0" borderId="52" xfId="0" applyFont="1" applyBorder="1" applyAlignment="1" applyProtection="1">
      <alignment horizontal="left" vertical="center" wrapText="1"/>
      <protection locked="0"/>
    </xf>
    <xf numFmtId="9" fontId="33" fillId="0" borderId="52" xfId="0" applyNumberFormat="1" applyFont="1" applyBorder="1" applyAlignment="1" applyProtection="1">
      <alignment horizontal="center" vertical="center" wrapText="1"/>
      <protection locked="0"/>
    </xf>
    <xf numFmtId="1" fontId="33" fillId="0" borderId="52" xfId="0" applyNumberFormat="1" applyFont="1" applyBorder="1" applyAlignment="1" applyProtection="1">
      <alignment horizontal="center" vertical="center" wrapText="1"/>
      <protection locked="0"/>
    </xf>
    <xf numFmtId="9" fontId="33" fillId="0" borderId="52" xfId="2" applyFont="1" applyFill="1" applyBorder="1" applyAlignment="1" applyProtection="1">
      <alignment horizontal="center" vertical="center" wrapText="1"/>
      <protection locked="0"/>
    </xf>
    <xf numFmtId="0" fontId="31" fillId="0" borderId="0" xfId="0" applyFont="1"/>
    <xf numFmtId="0" fontId="14" fillId="3" borderId="0" xfId="0" applyFont="1" applyFill="1" applyAlignment="1">
      <alignment wrapText="1"/>
    </xf>
    <xf numFmtId="0" fontId="15" fillId="0" borderId="0" xfId="0" applyFont="1" applyAlignment="1">
      <alignment horizontal="left" vertical="center" wrapText="1"/>
    </xf>
    <xf numFmtId="0" fontId="15" fillId="0" borderId="52" xfId="0" applyFont="1" applyBorder="1" applyAlignment="1" applyProtection="1">
      <alignment horizontal="left" vertical="center" wrapText="1"/>
      <protection locked="0"/>
    </xf>
    <xf numFmtId="0" fontId="18" fillId="3" borderId="0" xfId="0" applyFont="1" applyFill="1" applyAlignment="1">
      <alignment wrapText="1"/>
    </xf>
    <xf numFmtId="0" fontId="18" fillId="0" borderId="0" xfId="0" applyFont="1" applyAlignment="1">
      <alignment wrapText="1"/>
    </xf>
    <xf numFmtId="0" fontId="33" fillId="3" borderId="0" xfId="0" applyFont="1" applyFill="1"/>
    <xf numFmtId="0" fontId="33" fillId="33" borderId="52" xfId="0" applyFont="1" applyFill="1" applyBorder="1" applyAlignment="1">
      <alignment horizontal="left" vertical="center" wrapText="1"/>
    </xf>
    <xf numFmtId="0" fontId="33" fillId="33" borderId="52" xfId="0" applyFont="1" applyFill="1" applyBorder="1" applyAlignment="1">
      <alignment horizontal="center" vertical="center" wrapText="1"/>
    </xf>
    <xf numFmtId="9" fontId="33" fillId="33" borderId="52" xfId="2" applyFont="1" applyFill="1" applyBorder="1" applyAlignment="1">
      <alignment horizontal="center" vertical="center" wrapText="1"/>
    </xf>
    <xf numFmtId="0" fontId="39" fillId="0" borderId="0" xfId="0" applyFont="1" applyAlignment="1" applyProtection="1">
      <alignment horizontal="left" vertical="center" wrapText="1"/>
      <protection locked="0"/>
    </xf>
    <xf numFmtId="0" fontId="33" fillId="33" borderId="0" xfId="0" applyFont="1" applyFill="1" applyAlignment="1">
      <alignment horizontal="left" vertical="center" wrapText="1"/>
    </xf>
    <xf numFmtId="3" fontId="33" fillId="0" borderId="0" xfId="2" applyNumberFormat="1" applyFont="1" applyFill="1" applyAlignment="1" applyProtection="1">
      <alignment horizontal="center" vertical="center" wrapText="1"/>
      <protection locked="0"/>
    </xf>
    <xf numFmtId="3" fontId="33" fillId="0" borderId="0" xfId="2" applyNumberFormat="1" applyFont="1" applyFill="1" applyAlignment="1" applyProtection="1">
      <alignment horizontal="center" vertical="center" wrapText="1"/>
    </xf>
    <xf numFmtId="1" fontId="33" fillId="0" borderId="0" xfId="0" applyNumberFormat="1" applyFont="1" applyAlignment="1" applyProtection="1">
      <alignment horizontal="center" vertical="center" wrapText="1"/>
      <protection locked="0"/>
    </xf>
    <xf numFmtId="0" fontId="39" fillId="0" borderId="0" xfId="0" applyFont="1" applyAlignment="1">
      <alignment horizontal="left" vertical="center" wrapText="1"/>
    </xf>
    <xf numFmtId="0" fontId="33" fillId="3" borderId="0" xfId="0" applyFont="1" applyFill="1" applyAlignment="1">
      <alignment horizontal="center" vertical="center"/>
    </xf>
    <xf numFmtId="9" fontId="33" fillId="0" borderId="0" xfId="2" applyFont="1" applyFill="1" applyBorder="1" applyAlignment="1">
      <alignment horizontal="center" vertical="center" wrapText="1"/>
    </xf>
    <xf numFmtId="0" fontId="15" fillId="33" borderId="0" xfId="0" applyFont="1" applyFill="1" applyAlignment="1">
      <alignment horizontal="left" vertical="center" wrapText="1"/>
    </xf>
    <xf numFmtId="0" fontId="40" fillId="3" borderId="0" xfId="0" applyFont="1" applyFill="1" applyAlignment="1">
      <alignment horizontal="center" vertical="center" wrapText="1"/>
    </xf>
    <xf numFmtId="0" fontId="40" fillId="3" borderId="0" xfId="0" applyFont="1" applyFill="1" applyAlignment="1">
      <alignment horizontal="left" wrapText="1"/>
    </xf>
    <xf numFmtId="0" fontId="34" fillId="3" borderId="0" xfId="0" applyFont="1" applyFill="1"/>
    <xf numFmtId="0" fontId="40" fillId="3" borderId="0" xfId="0" applyFont="1" applyFill="1" applyAlignment="1">
      <alignment horizontal="center" vertical="center"/>
    </xf>
    <xf numFmtId="0" fontId="40" fillId="3" borderId="0" xfId="0" applyFont="1" applyFill="1" applyAlignment="1">
      <alignment wrapText="1"/>
    </xf>
    <xf numFmtId="0" fontId="34" fillId="0" borderId="8" xfId="0" applyFont="1" applyBorder="1"/>
    <xf numFmtId="0" fontId="34" fillId="0" borderId="9" xfId="0" applyFont="1" applyBorder="1" applyAlignment="1">
      <alignment horizontal="center" vertical="center"/>
    </xf>
    <xf numFmtId="0" fontId="41" fillId="0" borderId="10" xfId="0" applyFont="1" applyBorder="1"/>
    <xf numFmtId="0" fontId="41" fillId="0" borderId="11" xfId="0" applyFont="1" applyBorder="1" applyAlignment="1">
      <alignment horizontal="center" vertical="center"/>
    </xf>
    <xf numFmtId="0" fontId="40" fillId="3" borderId="0" xfId="0" applyFont="1" applyFill="1" applyAlignment="1" applyProtection="1">
      <alignment wrapText="1"/>
      <protection locked="0"/>
    </xf>
    <xf numFmtId="0" fontId="42" fillId="3" borderId="0" xfId="0" applyFont="1" applyFill="1" applyAlignment="1">
      <alignment wrapText="1"/>
    </xf>
    <xf numFmtId="0" fontId="43" fillId="3" borderId="0" xfId="0" applyFont="1" applyFill="1"/>
    <xf numFmtId="0" fontId="40" fillId="34" borderId="55" xfId="0" applyFont="1" applyFill="1" applyBorder="1" applyAlignment="1">
      <alignment horizontal="center" vertical="center" wrapText="1"/>
    </xf>
    <xf numFmtId="0" fontId="40" fillId="34" borderId="56" xfId="0" applyFont="1" applyFill="1" applyBorder="1" applyAlignment="1">
      <alignment horizontal="center" vertical="center" wrapText="1"/>
    </xf>
    <xf numFmtId="0" fontId="40" fillId="34" borderId="57" xfId="0" applyFont="1" applyFill="1" applyBorder="1" applyAlignment="1">
      <alignment horizontal="center" vertical="center" wrapText="1"/>
    </xf>
    <xf numFmtId="0" fontId="34" fillId="0" borderId="58" xfId="0" applyFont="1" applyBorder="1" applyProtection="1">
      <protection locked="0"/>
    </xf>
    <xf numFmtId="44" fontId="34" fillId="0" borderId="20" xfId="1" applyFont="1" applyBorder="1" applyAlignment="1" applyProtection="1">
      <alignment horizontal="center" vertical="center"/>
      <protection locked="0"/>
    </xf>
    <xf numFmtId="0" fontId="34" fillId="0" borderId="20" xfId="0" applyFont="1" applyBorder="1" applyAlignment="1" applyProtection="1">
      <alignment horizontal="center" vertical="center"/>
      <protection locked="0"/>
    </xf>
    <xf numFmtId="9" fontId="34" fillId="0" borderId="20" xfId="2" applyFont="1" applyBorder="1" applyAlignment="1">
      <alignment horizontal="center"/>
    </xf>
    <xf numFmtId="10" fontId="34" fillId="0" borderId="20" xfId="2" applyNumberFormat="1" applyFont="1" applyBorder="1" applyAlignment="1">
      <alignment horizontal="center"/>
    </xf>
    <xf numFmtId="10" fontId="34" fillId="0" borderId="59" xfId="2" applyNumberFormat="1" applyFont="1" applyBorder="1" applyAlignment="1">
      <alignment horizontal="center"/>
    </xf>
    <xf numFmtId="0" fontId="34" fillId="0" borderId="14" xfId="0" applyFont="1" applyBorder="1" applyAlignment="1" applyProtection="1">
      <alignment horizontal="center" vertical="center"/>
      <protection locked="0"/>
    </xf>
    <xf numFmtId="9" fontId="34" fillId="0" borderId="14" xfId="2" applyFont="1" applyBorder="1" applyAlignment="1">
      <alignment horizontal="center"/>
    </xf>
    <xf numFmtId="10" fontId="34" fillId="0" borderId="14" xfId="2" applyNumberFormat="1" applyFont="1" applyBorder="1" applyAlignment="1">
      <alignment horizontal="center"/>
    </xf>
    <xf numFmtId="10" fontId="34" fillId="0" borderId="9" xfId="2" applyNumberFormat="1" applyFont="1" applyBorder="1" applyAlignment="1">
      <alignment horizontal="center"/>
    </xf>
    <xf numFmtId="0" fontId="34" fillId="0" borderId="8" xfId="0" applyFont="1" applyBorder="1" applyProtection="1">
      <protection locked="0"/>
    </xf>
    <xf numFmtId="44" fontId="34" fillId="0" borderId="14" xfId="1" applyFont="1" applyBorder="1" applyAlignment="1" applyProtection="1">
      <alignment horizontal="center" vertical="center"/>
      <protection locked="0"/>
    </xf>
    <xf numFmtId="0" fontId="34" fillId="0" borderId="15" xfId="0" applyFont="1" applyBorder="1" applyProtection="1">
      <protection locked="0"/>
    </xf>
    <xf numFmtId="0" fontId="34" fillId="0" borderId="1" xfId="0" applyFont="1" applyBorder="1" applyAlignment="1" applyProtection="1">
      <alignment horizontal="center" vertical="center"/>
      <protection locked="0"/>
    </xf>
    <xf numFmtId="9" fontId="34" fillId="0" borderId="1" xfId="2" applyFont="1" applyBorder="1" applyAlignment="1">
      <alignment horizontal="center"/>
    </xf>
    <xf numFmtId="10" fontId="34" fillId="0" borderId="1" xfId="2" applyNumberFormat="1" applyFont="1" applyBorder="1" applyAlignment="1">
      <alignment horizontal="center"/>
    </xf>
    <xf numFmtId="10" fontId="34" fillId="0" borderId="16" xfId="2" applyNumberFormat="1" applyFont="1" applyBorder="1" applyAlignment="1">
      <alignment horizontal="center"/>
    </xf>
    <xf numFmtId="0" fontId="34" fillId="0" borderId="15" xfId="0" applyFont="1" applyBorder="1" applyAlignment="1" applyProtection="1">
      <alignment wrapText="1"/>
      <protection locked="0"/>
    </xf>
    <xf numFmtId="0" fontId="41" fillId="34" borderId="55" xfId="0" applyFont="1" applyFill="1" applyBorder="1" applyAlignment="1">
      <alignment horizontal="center" vertical="center"/>
    </xf>
    <xf numFmtId="44" fontId="41" fillId="34" borderId="56" xfId="1" applyFont="1" applyFill="1" applyBorder="1" applyAlignment="1" applyProtection="1">
      <alignment horizontal="right" vertical="center"/>
    </xf>
    <xf numFmtId="0" fontId="41" fillId="34" borderId="56" xfId="0" applyFont="1" applyFill="1" applyBorder="1" applyAlignment="1">
      <alignment horizontal="center" vertical="center"/>
    </xf>
    <xf numFmtId="9" fontId="41" fillId="34" borderId="56" xfId="2" applyFont="1" applyFill="1" applyBorder="1" applyAlignment="1" applyProtection="1">
      <alignment horizontal="center" vertical="center"/>
    </xf>
    <xf numFmtId="9" fontId="41" fillId="34" borderId="56" xfId="0" applyNumberFormat="1" applyFont="1" applyFill="1" applyBorder="1" applyAlignment="1">
      <alignment horizontal="center" vertical="center"/>
    </xf>
    <xf numFmtId="9" fontId="41" fillId="34" borderId="57" xfId="0" applyNumberFormat="1" applyFont="1" applyFill="1" applyBorder="1" applyAlignment="1">
      <alignment horizontal="center" vertical="center"/>
    </xf>
    <xf numFmtId="0" fontId="40" fillId="34" borderId="21" xfId="0" applyFont="1" applyFill="1" applyBorder="1" applyAlignment="1">
      <alignment horizontal="center" vertical="center" wrapText="1"/>
    </xf>
    <xf numFmtId="0" fontId="34" fillId="0" borderId="2" xfId="0" applyFont="1" applyBorder="1"/>
    <xf numFmtId="0" fontId="34" fillId="0" borderId="3" xfId="0" applyFont="1" applyBorder="1"/>
    <xf numFmtId="0" fontId="34" fillId="3" borderId="3" xfId="0" applyFont="1" applyFill="1" applyBorder="1"/>
    <xf numFmtId="0" fontId="34" fillId="3" borderId="4" xfId="0" applyFont="1" applyFill="1" applyBorder="1"/>
    <xf numFmtId="0" fontId="52" fillId="0" borderId="47" xfId="0" applyFont="1" applyBorder="1" applyAlignment="1" applyProtection="1">
      <alignment horizontal="left" vertical="top" wrapText="1"/>
      <protection locked="0"/>
    </xf>
    <xf numFmtId="0" fontId="33" fillId="0" borderId="14" xfId="0" applyFont="1" applyBorder="1" applyAlignment="1">
      <alignment horizontal="left" vertical="center" wrapText="1"/>
    </xf>
    <xf numFmtId="0" fontId="34" fillId="0" borderId="14" xfId="0" applyFont="1" applyBorder="1" applyAlignment="1" applyProtection="1">
      <alignment horizontal="left" vertical="center" wrapText="1"/>
      <protection locked="0"/>
    </xf>
    <xf numFmtId="1" fontId="14" fillId="0" borderId="47" xfId="0" applyNumberFormat="1" applyFont="1" applyBorder="1" applyAlignment="1" applyProtection="1">
      <alignment horizontal="left" vertical="top" wrapText="1"/>
      <protection locked="0"/>
    </xf>
    <xf numFmtId="0" fontId="14" fillId="0" borderId="47" xfId="0" applyFont="1" applyBorder="1" applyAlignment="1">
      <alignment horizontal="left" vertical="top"/>
    </xf>
    <xf numFmtId="0" fontId="8" fillId="0" borderId="52" xfId="0" applyFont="1" applyBorder="1" applyAlignment="1">
      <alignment horizontal="left" vertical="top" wrapText="1"/>
    </xf>
    <xf numFmtId="0" fontId="33" fillId="0" borderId="53" xfId="0" applyFont="1" applyBorder="1" applyAlignment="1">
      <alignment horizontal="left" vertical="center" wrapText="1"/>
    </xf>
    <xf numFmtId="0" fontId="33" fillId="0" borderId="52" xfId="0" applyFont="1" applyBorder="1" applyAlignment="1">
      <alignment horizontal="left" vertical="center" wrapText="1"/>
    </xf>
    <xf numFmtId="0" fontId="40" fillId="34" borderId="17" xfId="0" applyFont="1" applyFill="1" applyBorder="1" applyAlignment="1">
      <alignment horizontal="center" vertical="center" wrapText="1"/>
    </xf>
    <xf numFmtId="0" fontId="40" fillId="34" borderId="19" xfId="0" applyFont="1" applyFill="1" applyBorder="1" applyAlignment="1">
      <alignment horizontal="center" vertical="center" wrapText="1"/>
    </xf>
    <xf numFmtId="0" fontId="8" fillId="0" borderId="30" xfId="0" applyFont="1" applyBorder="1" applyAlignment="1" applyProtection="1">
      <alignment horizontal="left"/>
      <protection locked="0"/>
    </xf>
    <xf numFmtId="0" fontId="14" fillId="0" borderId="30" xfId="0" applyFont="1" applyBorder="1" applyAlignment="1" applyProtection="1">
      <alignment horizontal="left" vertical="center"/>
      <protection locked="0"/>
    </xf>
    <xf numFmtId="0" fontId="8" fillId="0" borderId="30" xfId="0" applyFont="1" applyBorder="1" applyAlignment="1" applyProtection="1">
      <alignment horizontal="left" vertical="center"/>
      <protection locked="0"/>
    </xf>
    <xf numFmtId="0" fontId="25" fillId="36" borderId="33" xfId="6" applyFont="1" applyFill="1" applyBorder="1" applyAlignment="1">
      <alignment horizontal="center" vertical="center" wrapText="1"/>
    </xf>
    <xf numFmtId="0" fontId="25" fillId="36" borderId="36" xfId="6" applyFont="1" applyFill="1" applyBorder="1" applyAlignment="1">
      <alignment horizontal="center" vertical="center" wrapText="1"/>
    </xf>
    <xf numFmtId="0" fontId="25" fillId="36" borderId="32" xfId="7" applyFont="1" applyFill="1" applyBorder="1" applyAlignment="1">
      <alignment horizontal="center" vertical="center" wrapText="1"/>
    </xf>
    <xf numFmtId="0" fontId="25" fillId="36" borderId="32" xfId="6" applyFont="1" applyFill="1" applyBorder="1" applyAlignment="1">
      <alignment horizontal="left" vertical="center" textRotation="90"/>
    </xf>
    <xf numFmtId="0" fontId="26" fillId="36" borderId="33" xfId="6" applyFont="1" applyFill="1" applyBorder="1" applyAlignment="1">
      <alignment horizontal="center" vertical="center" wrapText="1"/>
    </xf>
    <xf numFmtId="0" fontId="26" fillId="36" borderId="36" xfId="6" applyFont="1" applyFill="1" applyBorder="1" applyAlignment="1">
      <alignment horizontal="center" vertical="center" wrapText="1"/>
    </xf>
    <xf numFmtId="0" fontId="27" fillId="36" borderId="34" xfId="7" applyFont="1" applyFill="1" applyBorder="1" applyAlignment="1">
      <alignment horizontal="center" vertical="center" wrapText="1"/>
    </xf>
    <xf numFmtId="0" fontId="27" fillId="36" borderId="35" xfId="7" applyFont="1" applyFill="1" applyBorder="1" applyAlignment="1">
      <alignment horizontal="center" vertical="center" wrapText="1"/>
    </xf>
    <xf numFmtId="0" fontId="27" fillId="36" borderId="39" xfId="7" applyFont="1" applyFill="1" applyBorder="1" applyAlignment="1">
      <alignment horizontal="center" vertical="center" wrapText="1"/>
    </xf>
    <xf numFmtId="0" fontId="26" fillId="36" borderId="32" xfId="6" applyFont="1" applyFill="1" applyBorder="1" applyAlignment="1">
      <alignment horizontal="center" textRotation="90"/>
    </xf>
    <xf numFmtId="0" fontId="26" fillId="36" borderId="33" xfId="6" applyFont="1" applyFill="1" applyBorder="1" applyAlignment="1">
      <alignment horizontal="center" vertical="center"/>
    </xf>
    <xf numFmtId="0" fontId="26" fillId="36" borderId="36" xfId="6" applyFont="1" applyFill="1" applyBorder="1" applyAlignment="1">
      <alignment horizontal="center" vertical="center"/>
    </xf>
    <xf numFmtId="0" fontId="19" fillId="33" borderId="25" xfId="0" applyFont="1" applyFill="1" applyBorder="1" applyAlignment="1">
      <alignment horizontal="center" vertical="center" wrapText="1"/>
    </xf>
    <xf numFmtId="0" fontId="19" fillId="33" borderId="27" xfId="0" applyFont="1" applyFill="1" applyBorder="1" applyAlignment="1">
      <alignment horizontal="center" vertical="center" wrapText="1"/>
    </xf>
    <xf numFmtId="0" fontId="19" fillId="33" borderId="28" xfId="0" applyFont="1" applyFill="1" applyBorder="1" applyAlignment="1">
      <alignment horizontal="center" vertical="center" wrapText="1"/>
    </xf>
    <xf numFmtId="0" fontId="19" fillId="33" borderId="1" xfId="0" applyFont="1" applyFill="1" applyBorder="1" applyAlignment="1">
      <alignment horizontal="center" vertical="center" wrapText="1"/>
    </xf>
    <xf numFmtId="0" fontId="19" fillId="33" borderId="20" xfId="0" applyFont="1" applyFill="1" applyBorder="1" applyAlignment="1">
      <alignment horizontal="center" vertical="center" wrapText="1"/>
    </xf>
  </cellXfs>
  <cellStyles count="11">
    <cellStyle name="Millares 2" xfId="3" xr:uid="{00000000-0005-0000-0000-000031000000}"/>
    <cellStyle name="Millares 3" xfId="4" xr:uid="{00000000-0005-0000-0000-000032000000}"/>
    <cellStyle name="Moneda" xfId="1" builtinId="4"/>
    <cellStyle name="Normal" xfId="0" builtinId="0"/>
    <cellStyle name="Normal 2" xfId="5" xr:uid="{00000000-0005-0000-0000-000033000000}"/>
    <cellStyle name="Normal 2 2" xfId="6" xr:uid="{00000000-0005-0000-0000-000034000000}"/>
    <cellStyle name="Normal 3" xfId="7" xr:uid="{00000000-0005-0000-0000-000035000000}"/>
    <cellStyle name="Normal 4" xfId="8" xr:uid="{00000000-0005-0000-0000-000036000000}"/>
    <cellStyle name="Normal 4 2" xfId="9" xr:uid="{00000000-0005-0000-0000-000037000000}"/>
    <cellStyle name="Normal 5" xfId="10" xr:uid="{00000000-0005-0000-0000-000038000000}"/>
    <cellStyle name="Porcentaje" xfId="2" builtinId="5"/>
  </cellStyles>
  <dxfs count="123">
    <dxf>
      <font>
        <b val="0"/>
        <i val="0"/>
        <strike val="0"/>
        <u val="none"/>
        <sz val="10"/>
        <color auto="1"/>
        <name val="Calibri"/>
        <family val="2"/>
        <scheme val="none"/>
      </font>
      <fill>
        <patternFill patternType="none">
          <fgColor indexed="64"/>
          <bgColor theme="0"/>
        </patternFill>
      </fill>
      <alignment horizontal="left" vertical="top" textRotation="0" wrapText="1" indent="0" justifyLastLine="0" shrinkToFit="0" readingOrder="0"/>
      <border diagonalUp="0" diagonalDown="0">
        <left style="thin">
          <color theme="4" tint="-0.24994659260841701"/>
        </left>
        <right style="thin">
          <color theme="4" tint="-0.24994659260841701"/>
        </right>
        <top style="thin">
          <color theme="4" tint="-0.24994659260841701"/>
        </top>
        <bottom style="thin">
          <color theme="4" tint="-0.24994659260841701"/>
        </bottom>
        <vertical/>
        <horizontal/>
      </border>
    </dxf>
    <dxf>
      <font>
        <color rgb="FF9C0006"/>
      </font>
      <fill>
        <patternFill patternType="solid">
          <bgColor rgb="FFFFC7CE"/>
        </patternFill>
      </fill>
    </dxf>
    <dxf>
      <font>
        <b val="0"/>
        <i val="0"/>
        <strike val="0"/>
        <condense val="0"/>
        <extend val="0"/>
        <outline val="0"/>
        <shadow val="0"/>
        <u val="none"/>
        <vertAlign val="baseline"/>
        <sz val="9"/>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center"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9"/>
        <color auto="1"/>
        <name val="Calibri"/>
        <family val="2"/>
        <scheme val="minor"/>
      </font>
      <alignment horizontal="left" vertical="top" textRotation="0" wrapText="0" indent="0" justifyLastLine="0" shrinkToFit="0" readingOrder="0"/>
    </dxf>
    <dxf>
      <font>
        <b val="0"/>
        <i val="0"/>
        <strike val="0"/>
        <u val="none"/>
        <sz val="10"/>
        <color auto="1"/>
        <name val="Calibri"/>
        <scheme val="none"/>
      </font>
      <fill>
        <patternFill patternType="none"/>
      </fill>
      <alignment vertical="center" wrapText="1"/>
      <border>
        <left style="thin">
          <color theme="3" tint="0.39991454817346722"/>
        </left>
        <right/>
        <top/>
        <bottom/>
      </border>
      <protection locked="0"/>
    </dxf>
    <dxf>
      <font>
        <b val="0"/>
        <i val="0"/>
        <strike val="0"/>
        <u val="none"/>
        <sz val="10"/>
        <color auto="1"/>
        <name val="Calibri"/>
        <scheme val="none"/>
      </font>
      <numFmt numFmtId="0" formatCode="General"/>
      <fill>
        <patternFill patternType="none"/>
      </fill>
      <alignment vertical="center" wrapText="1"/>
      <border>
        <left style="thin">
          <color theme="3" tint="0.39991454817346722"/>
        </left>
        <right style="thin">
          <color theme="3" tint="0.39991454817346722"/>
        </right>
        <top/>
        <bottom/>
      </border>
    </dxf>
    <dxf>
      <font>
        <b val="0"/>
        <i val="0"/>
        <strike val="0"/>
        <u val="none"/>
        <sz val="10"/>
        <color auto="1"/>
        <name val="Calibri"/>
        <scheme val="none"/>
      </font>
      <numFmt numFmtId="0" formatCode="General"/>
      <fill>
        <patternFill patternType="none"/>
      </fill>
      <alignment vertical="center" wrapText="1"/>
      <border>
        <left style="thin">
          <color theme="3" tint="0.39991454817346722"/>
        </left>
        <right style="thin">
          <color theme="3" tint="0.39991454817346722"/>
        </right>
        <top/>
        <bottom/>
      </border>
    </dxf>
    <dxf>
      <font>
        <b val="0"/>
        <i val="0"/>
        <strike val="0"/>
        <u val="none"/>
        <sz val="10"/>
        <color auto="1"/>
        <name val="Calibri"/>
        <scheme val="none"/>
      </font>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fill>
        <patternFill patternType="none"/>
      </fill>
      <alignment horizontal="left" vertical="center" wrapText="1"/>
      <border>
        <left style="thin">
          <color theme="3" tint="0.39991454817346722"/>
        </left>
        <right style="thin">
          <color theme="3" tint="0.39991454817346722"/>
        </right>
        <top/>
        <bottom/>
      </border>
      <protection locked="0"/>
    </dxf>
    <dxf>
      <font>
        <b/>
        <i val="0"/>
        <strike val="0"/>
        <u val="none"/>
        <sz val="10"/>
        <color auto="1"/>
        <name val="Calibri"/>
        <scheme val="none"/>
      </font>
      <numFmt numFmtId="0" formatCode="General"/>
      <fill>
        <patternFill patternType="none"/>
      </fill>
      <alignment horizontal="left" vertical="center" wrapText="1"/>
      <border>
        <left style="thin">
          <color theme="3" tint="0.39991454817346722"/>
        </left>
        <right style="thin">
          <color theme="3" tint="0.39991454817346722"/>
        </right>
        <top/>
        <bottom/>
      </border>
    </dxf>
    <dxf>
      <font>
        <b/>
        <i val="0"/>
        <strike val="0"/>
        <u val="none"/>
        <sz val="10"/>
        <color auto="1"/>
        <name val="Calibri"/>
        <scheme val="none"/>
      </font>
      <fill>
        <patternFill patternType="none"/>
      </fill>
      <alignment horizontal="left" vertical="center" wrapText="1"/>
      <border>
        <left style="thin">
          <color theme="3" tint="0.39991454817346722"/>
        </left>
        <right style="thin">
          <color theme="3" tint="0.39991454817346722"/>
        </right>
        <top/>
        <bottom/>
      </border>
      <protection locked="0"/>
    </dxf>
    <dxf>
      <font>
        <b/>
        <i val="0"/>
        <strike val="0"/>
        <u val="none"/>
        <sz val="10"/>
        <color auto="1"/>
        <name val="Calibri"/>
        <scheme val="none"/>
      </font>
      <fill>
        <patternFill patternType="none"/>
      </fill>
      <alignment horizontal="left" vertical="center" wrapText="1"/>
      <border>
        <left style="thin">
          <color theme="3" tint="0.39991454817346722"/>
        </left>
        <right style="thin">
          <color theme="3" tint="0.39991454817346722"/>
        </right>
        <top/>
        <bottom/>
      </border>
      <protection locked="0"/>
    </dxf>
    <dxf>
      <font>
        <b/>
        <i val="0"/>
        <strike val="0"/>
        <u val="none"/>
        <sz val="10"/>
        <color auto="1"/>
        <name val="Calibri"/>
        <scheme val="none"/>
      </font>
      <fill>
        <patternFill patternType="none"/>
      </fill>
      <alignment horizontal="left" vertical="center" wrapText="1"/>
      <protection locked="0"/>
    </dxf>
    <dxf>
      <font>
        <b val="0"/>
        <i val="0"/>
        <strike val="0"/>
        <u val="none"/>
        <sz val="10"/>
        <color auto="1"/>
        <name val="Calibri"/>
        <scheme val="none"/>
      </font>
      <fill>
        <patternFill patternType="none"/>
      </fill>
      <alignment horizontal="left" vertical="center" wrapText="1"/>
      <protection locked="0"/>
    </dxf>
    <dxf>
      <font>
        <b/>
        <i val="0"/>
        <strike val="0"/>
        <u val="none"/>
        <sz val="10"/>
        <color auto="1"/>
        <name val="Calibri"/>
        <scheme val="none"/>
      </font>
      <fill>
        <patternFill patternType="none"/>
      </fill>
      <alignment horizontal="left" vertical="center" wrapText="1"/>
      <protection locked="0"/>
    </dxf>
    <dxf>
      <font>
        <b val="0"/>
        <i val="0"/>
        <strike val="0"/>
        <u val="none"/>
        <sz val="10"/>
        <color auto="1"/>
        <name val="Calibri"/>
        <scheme val="none"/>
      </font>
      <numFmt numFmtId="0" formatCode="General"/>
      <fill>
        <patternFill patternType="none"/>
      </fill>
      <alignment horizontal="left" vertical="center" wrapText="1"/>
    </dxf>
    <dxf>
      <font>
        <b/>
        <i val="0"/>
        <strike val="0"/>
        <u val="none"/>
        <sz val="10"/>
        <color auto="1"/>
        <name val="Calibri"/>
        <scheme val="none"/>
      </font>
      <fill>
        <patternFill patternType="none"/>
      </fill>
      <alignment horizontal="left" vertical="center" wrapText="1"/>
      <protection locked="0"/>
    </dxf>
    <dxf>
      <font>
        <b/>
        <i val="0"/>
        <strike val="0"/>
        <u val="none"/>
        <sz val="10"/>
        <color auto="1"/>
        <name val="Calibri"/>
        <scheme val="none"/>
      </font>
      <fill>
        <patternFill patternType="none"/>
      </fill>
      <alignment horizontal="left" vertical="center" wrapText="1"/>
      <protection locked="0"/>
    </dxf>
    <dxf>
      <font>
        <b val="0"/>
        <i val="0"/>
        <strike val="0"/>
        <u val="none"/>
        <sz val="10"/>
        <color auto="1"/>
        <name val="Calibri"/>
        <scheme val="none"/>
      </font>
      <numFmt numFmtId="0" formatCode="General"/>
      <fill>
        <patternFill patternType="none"/>
      </fill>
      <alignment vertical="center"/>
    </dxf>
    <dxf>
      <font>
        <b val="0"/>
        <i val="0"/>
        <strike val="0"/>
        <u val="none"/>
        <sz val="10"/>
        <color auto="1"/>
        <name val="Calibri"/>
        <scheme val="none"/>
      </font>
      <numFmt numFmtId="0" formatCode="General"/>
      <fill>
        <patternFill patternType="none"/>
      </fill>
      <alignment vertical="center"/>
    </dxf>
    <dxf>
      <font>
        <b val="0"/>
        <i val="0"/>
        <strike val="0"/>
        <u val="none"/>
        <sz val="10"/>
        <color auto="1"/>
        <name val="Calibri"/>
        <scheme val="none"/>
      </font>
      <numFmt numFmtId="0" formatCode="General"/>
      <fill>
        <patternFill patternType="none"/>
      </fill>
      <alignment vertical="center"/>
    </dxf>
    <dxf>
      <font>
        <b val="0"/>
        <i val="0"/>
        <strike val="0"/>
        <u val="none"/>
        <sz val="10"/>
        <color auto="1"/>
        <name val="Calibri"/>
        <scheme val="none"/>
      </font>
      <numFmt numFmtId="0" formatCode="General"/>
      <fill>
        <patternFill patternType="none"/>
      </fill>
      <alignment vertical="center"/>
    </dxf>
    <dxf>
      <font>
        <b val="0"/>
        <i val="0"/>
        <strike val="0"/>
        <u val="none"/>
        <sz val="10"/>
        <color auto="1"/>
        <name val="Calibri"/>
        <scheme val="none"/>
      </font>
      <numFmt numFmtId="0" formatCode="General"/>
      <fill>
        <patternFill patternType="none"/>
      </fill>
      <alignment vertical="center"/>
    </dxf>
    <dxf>
      <font>
        <b val="0"/>
        <i val="0"/>
        <strike val="0"/>
        <u val="none"/>
        <sz val="10"/>
        <color auto="1"/>
        <name val="Calibri"/>
        <scheme val="none"/>
      </font>
      <fill>
        <patternFill patternType="none"/>
      </fill>
      <alignment vertical="center" wrapText="1"/>
      <border>
        <left style="thin">
          <color theme="3" tint="0.39991454817346722"/>
        </left>
        <right/>
        <top/>
        <bottom/>
      </border>
      <protection locked="0"/>
    </dxf>
    <dxf>
      <font>
        <b val="0"/>
        <i val="0"/>
        <strike val="0"/>
        <u val="none"/>
        <sz val="10"/>
        <color auto="1"/>
        <name val="Calibri"/>
        <scheme val="none"/>
      </font>
      <numFmt numFmtId="0" formatCode="General"/>
      <fill>
        <patternFill patternType="none"/>
      </fill>
      <alignment horizontal="center" vertical="center" wrapText="1"/>
      <border>
        <left style="thin">
          <color theme="3" tint="0.39991454817346722"/>
        </left>
        <right style="thin">
          <color theme="3" tint="0.39991454817346722"/>
        </right>
        <top/>
        <bottom/>
      </border>
    </dxf>
    <dxf>
      <font>
        <b val="0"/>
        <i val="0"/>
        <strike val="0"/>
        <u val="none"/>
        <sz val="10"/>
        <color auto="1"/>
        <name val="Calibri"/>
        <scheme val="none"/>
      </font>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fill>
        <patternFill patternType="none"/>
      </fill>
      <alignment vertical="center" wrapText="1"/>
      <border>
        <left style="thin">
          <color theme="3" tint="0.39991454817346722"/>
        </left>
        <right style="thin">
          <color theme="3" tint="0.39991454817346722"/>
        </right>
        <top/>
        <bottom/>
      </border>
      <protection locked="0"/>
    </dxf>
    <dxf>
      <font>
        <b/>
        <i val="0"/>
        <strike val="0"/>
        <u val="none"/>
        <sz val="10"/>
        <color auto="1"/>
        <name val="Calibri"/>
        <scheme val="none"/>
      </font>
      <numFmt numFmtId="0" formatCode="General"/>
      <fill>
        <patternFill patternType="none"/>
      </fill>
      <alignment vertical="center" wrapText="1"/>
      <border>
        <left style="thin">
          <color theme="3" tint="0.39991454817346722"/>
        </left>
        <right style="thin">
          <color theme="3" tint="0.39991454817346722"/>
        </right>
        <top/>
        <bottom/>
      </border>
      <protection locked="0"/>
    </dxf>
    <dxf>
      <font>
        <b/>
        <i val="0"/>
        <strike val="0"/>
        <u val="none"/>
        <sz val="10"/>
        <color auto="1"/>
        <name val="Calibri"/>
        <scheme val="none"/>
      </font>
      <fill>
        <patternFill patternType="none"/>
      </fill>
      <alignment vertical="center" wrapText="1"/>
      <border>
        <left style="thin">
          <color theme="3" tint="0.39991454817346722"/>
        </left>
        <right style="thin">
          <color theme="3" tint="0.39991454817346722"/>
        </right>
        <top/>
        <bottom/>
      </border>
      <protection locked="0"/>
    </dxf>
    <dxf>
      <font>
        <b/>
        <i val="0"/>
        <strike val="0"/>
        <u val="none"/>
        <sz val="10"/>
        <color auto="1"/>
        <name val="Calibri"/>
        <scheme val="none"/>
      </font>
      <fill>
        <patternFill patternType="none"/>
      </fill>
      <alignment vertical="center" wrapText="1"/>
      <border>
        <left style="thin">
          <color theme="3" tint="0.39991454817346722"/>
        </left>
        <right style="thin">
          <color theme="3" tint="0.39991454817346722"/>
        </right>
        <top/>
        <bottom/>
      </border>
      <protection locked="0"/>
    </dxf>
    <dxf>
      <font>
        <b/>
        <i val="0"/>
        <strike val="0"/>
        <u val="none"/>
        <sz val="10"/>
        <color auto="1"/>
        <name val="Calibri"/>
        <scheme val="none"/>
      </font>
      <fill>
        <patternFill patternType="none"/>
      </fill>
      <alignment vertical="center"/>
      <protection locked="0"/>
    </dxf>
    <dxf>
      <font>
        <b/>
        <i val="0"/>
        <strike val="0"/>
        <u val="none"/>
        <sz val="10"/>
        <color auto="1"/>
        <name val="Calibri"/>
        <scheme val="none"/>
      </font>
      <fill>
        <patternFill patternType="none"/>
      </fill>
      <alignment vertical="center"/>
      <protection locked="0"/>
    </dxf>
    <dxf>
      <font>
        <b val="0"/>
        <i val="0"/>
        <strike val="0"/>
        <u val="none"/>
        <sz val="10"/>
        <color auto="1"/>
        <name val="Calibri"/>
        <scheme val="none"/>
      </font>
      <numFmt numFmtId="0" formatCode="General"/>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numFmt numFmtId="0" formatCode="General"/>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numFmt numFmtId="0" formatCode="General"/>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numFmt numFmtId="0" formatCode="General"/>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numFmt numFmtId="0" formatCode="General"/>
      <fill>
        <patternFill patternType="none"/>
      </fill>
      <alignment vertical="center" wrapText="1"/>
      <border>
        <left style="thin">
          <color theme="3" tint="0.39991454817346722"/>
        </left>
        <right style="thin">
          <color theme="3" tint="0.39991454817346722"/>
        </right>
        <top/>
        <bottom/>
      </border>
      <protection locked="0"/>
    </dxf>
    <dxf>
      <font>
        <b val="0"/>
        <i val="0"/>
        <strike val="0"/>
        <u val="none"/>
        <sz val="10"/>
        <color auto="1"/>
        <name val="Calibri"/>
        <scheme val="none"/>
      </font>
      <fill>
        <patternFill patternType="none"/>
      </fill>
      <alignment vertical="top"/>
      <protection locked="0"/>
    </dxf>
    <dxf>
      <font>
        <b val="0"/>
        <i val="0"/>
        <strike val="0"/>
        <u val="none"/>
        <sz val="10"/>
        <color auto="1"/>
        <name val="Calibri"/>
        <scheme val="none"/>
      </font>
      <numFmt numFmtId="4" formatCode="#,##0.00"/>
      <fill>
        <patternFill patternType="none"/>
      </fill>
      <alignment horizontal="center" vertical="top"/>
    </dxf>
    <dxf>
      <font>
        <b val="0"/>
        <i val="0"/>
        <strike val="0"/>
        <u val="none"/>
        <sz val="10"/>
        <color auto="1"/>
        <name val="Calibri"/>
        <scheme val="none"/>
      </font>
      <numFmt numFmtId="4" formatCode="#,##0.00"/>
      <fill>
        <patternFill patternType="none"/>
      </fill>
      <alignment vertical="top"/>
    </dxf>
    <dxf>
      <font>
        <b val="0"/>
        <i val="0"/>
        <strike val="0"/>
        <u val="none"/>
        <sz val="10"/>
        <color auto="1"/>
        <name val="Calibri"/>
        <scheme val="none"/>
      </font>
      <numFmt numFmtId="4" formatCode="#,##0.00"/>
      <fill>
        <patternFill patternType="none"/>
      </fill>
      <alignment horizontal="right" vertical="top"/>
    </dxf>
    <dxf>
      <font>
        <b val="0"/>
        <i val="0"/>
        <strike val="0"/>
        <u val="none"/>
        <sz val="10"/>
        <color auto="1"/>
        <name val="Calibri"/>
        <scheme val="none"/>
      </font>
      <numFmt numFmtId="3" formatCode="#,##0"/>
      <fill>
        <patternFill patternType="none"/>
      </fill>
      <alignment horizontal="right" vertical="top" wrapText="1"/>
      <protection locked="0"/>
    </dxf>
    <dxf>
      <font>
        <b val="0"/>
        <i val="0"/>
        <strike val="0"/>
        <u val="none"/>
        <sz val="10"/>
        <color auto="1"/>
        <name val="Calibri"/>
        <scheme val="none"/>
      </font>
      <numFmt numFmtId="0" formatCode="General"/>
      <fill>
        <patternFill patternType="none"/>
      </fill>
      <alignment vertical="top"/>
    </dxf>
    <dxf>
      <font>
        <b val="0"/>
        <i val="0"/>
        <strike val="0"/>
        <u val="none"/>
        <sz val="10"/>
        <color auto="1"/>
        <name val="Calibri"/>
        <scheme val="none"/>
      </font>
      <fill>
        <patternFill patternType="none"/>
      </fill>
      <alignment vertical="top" wrapText="1"/>
      <protection locked="0"/>
    </dxf>
    <dxf>
      <font>
        <b val="0"/>
        <i val="0"/>
        <strike val="0"/>
        <u val="none"/>
        <sz val="10"/>
        <color auto="1"/>
        <name val="Calibri"/>
        <scheme val="none"/>
      </font>
      <numFmt numFmtId="0" formatCode="General"/>
      <fill>
        <patternFill patternType="none"/>
      </fill>
      <alignment vertical="top"/>
    </dxf>
    <dxf>
      <font>
        <b val="0"/>
        <i val="0"/>
        <strike val="0"/>
        <u val="none"/>
        <sz val="10"/>
        <color auto="1"/>
        <name val="Calibri"/>
        <scheme val="none"/>
      </font>
      <fill>
        <patternFill patternType="none"/>
      </fill>
      <alignment vertical="top"/>
      <protection locked="0"/>
    </dxf>
    <dxf>
      <font>
        <b val="0"/>
        <i val="0"/>
        <strike val="0"/>
        <u val="none"/>
        <sz val="10"/>
        <color auto="1"/>
        <name val="Calibri"/>
        <scheme val="none"/>
      </font>
      <numFmt numFmtId="0" formatCode="General"/>
      <fill>
        <patternFill patternType="none"/>
      </fill>
      <alignment horizontal="center" vertical="top"/>
    </dxf>
    <dxf>
      <font>
        <b val="0"/>
        <i val="0"/>
        <strike val="0"/>
        <u val="none"/>
        <sz val="10"/>
        <color auto="1"/>
        <name val="Calibri"/>
        <scheme val="none"/>
      </font>
      <numFmt numFmtId="0" formatCode="General"/>
      <fill>
        <patternFill patternType="none"/>
      </fill>
      <alignment horizontal="center" vertical="center" wrapText="1"/>
    </dxf>
    <dxf>
      <font>
        <b val="0"/>
        <i val="0"/>
        <strike val="0"/>
        <u val="none"/>
        <sz val="10"/>
        <color auto="1"/>
        <name val="Calibri"/>
        <scheme val="none"/>
      </font>
      <numFmt numFmtId="3" formatCode="#,##0"/>
      <fill>
        <patternFill patternType="none"/>
      </fill>
      <alignment horizontal="right" vertical="top"/>
      <protection locked="0"/>
    </dxf>
    <dxf>
      <font>
        <strike val="0"/>
        <u val="none"/>
        <sz val="10"/>
        <color auto="1"/>
        <name val="Calibri"/>
        <scheme val="none"/>
      </font>
      <numFmt numFmtId="0" formatCode="General"/>
      <fill>
        <patternFill patternType="none"/>
      </fill>
      <alignment vertical="top"/>
    </dxf>
    <dxf>
      <font>
        <strike val="0"/>
        <u val="none"/>
        <sz val="10"/>
        <color auto="1"/>
        <name val="Calibri"/>
        <scheme val="none"/>
      </font>
      <numFmt numFmtId="0" formatCode="General"/>
      <fill>
        <patternFill patternType="none"/>
      </fill>
      <alignment vertical="top"/>
    </dxf>
    <dxf>
      <font>
        <strike val="0"/>
        <u val="none"/>
        <sz val="10"/>
        <color auto="1"/>
        <name val="Calibri"/>
        <scheme val="none"/>
      </font>
      <numFmt numFmtId="0" formatCode="General"/>
      <fill>
        <patternFill patternType="none"/>
      </fill>
      <alignment vertical="top"/>
    </dxf>
    <dxf>
      <font>
        <strike val="0"/>
        <u val="none"/>
        <sz val="10"/>
        <color auto="1"/>
        <name val="Calibri"/>
        <scheme val="none"/>
      </font>
      <numFmt numFmtId="0" formatCode="General"/>
      <fill>
        <patternFill patternType="none"/>
      </fill>
      <alignment vertical="top"/>
    </dxf>
    <dxf>
      <font>
        <strike val="0"/>
        <u val="none"/>
        <sz val="10"/>
        <color auto="1"/>
        <name val="Calibri"/>
        <scheme val="none"/>
      </font>
      <numFmt numFmtId="0" formatCode="General"/>
      <fill>
        <patternFill patternType="none"/>
      </fill>
      <alignment vertical="top"/>
    </dxf>
    <dxf>
      <font>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left" vertical="top" wrapText="1"/>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left" vertical="top" wrapText="1"/>
      <border>
        <left style="thin">
          <color theme="4" tint="-0.24994659260841701"/>
        </left>
        <right style="thin">
          <color theme="4" tint="-0.24994659260841701"/>
        </right>
        <top style="thin">
          <color theme="4" tint="-0.24994659260841701"/>
        </top>
        <bottom style="thin">
          <color theme="4" tint="-0.24994659260841701"/>
        </bottom>
      </border>
    </dxf>
    <dxf>
      <font>
        <b val="0"/>
        <i val="0"/>
        <strike val="0"/>
        <u val="none"/>
        <sz val="10"/>
        <color auto="1"/>
        <name val="Calibri"/>
        <family val="2"/>
        <scheme val="none"/>
      </font>
      <fill>
        <patternFill patternType="none"/>
      </fill>
      <alignment horizontal="left" vertical="top" wrapText="1"/>
      <border>
        <left style="thin">
          <color theme="4" tint="-0.24994659260841701"/>
        </left>
        <right style="thin">
          <color theme="4" tint="-0.24994659260841701"/>
        </right>
        <top style="thin">
          <color theme="4" tint="-0.24994659260841701"/>
        </top>
        <bottom style="thin">
          <color theme="4" tint="-0.24994659260841701"/>
        </bottom>
      </border>
    </dxf>
    <dxf>
      <font>
        <b/>
        <i val="0"/>
        <strike val="0"/>
        <u val="none"/>
        <sz val="10"/>
        <color auto="1"/>
        <name val="Calibri"/>
        <family val="2"/>
        <scheme val="none"/>
      </font>
      <numFmt numFmtId="0" formatCode="General"/>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fill>
      <alignment horizontal="center" vertical="top"/>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10"/>
        <color auto="1"/>
        <name val="Calibri"/>
        <family val="2"/>
        <scheme val="none"/>
      </font>
      <fill>
        <patternFill patternType="none">
          <bgColor auto="1"/>
        </patternFill>
      </fill>
      <alignment horizontal="left" vertical="top" wrapText="1"/>
      <border outline="0">
        <left style="thin">
          <color theme="4" tint="-0.24994659260841701"/>
        </left>
        <right style="thin">
          <color theme="4" tint="-0.24994659260841701"/>
        </right>
        <top style="thin">
          <color theme="4" tint="-0.24994659260841701"/>
        </top>
        <bottom style="thin">
          <color theme="4" tint="-0.24994659260841701"/>
        </bottom>
      </border>
      <protection locked="0"/>
    </dxf>
    <dxf>
      <font>
        <strike val="0"/>
        <u val="none"/>
        <sz val="10"/>
        <color auto="1"/>
        <name val="Calibri"/>
        <family val="2"/>
        <scheme val="none"/>
      </font>
      <fill>
        <patternFill patternType="none">
          <bgColor auto="1"/>
        </patternFill>
      </fill>
      <alignment horizontal="center" vertical="top" wrapText="1"/>
      <border outline="0">
        <left style="thin">
          <color theme="4" tint="-0.24994659260841701"/>
        </left>
        <right style="thin">
          <color theme="4" tint="-0.24994659260841701"/>
        </right>
        <top style="thin">
          <color theme="4" tint="-0.24994659260841701"/>
        </top>
        <bottom style="thin">
          <color theme="4" tint="-0.24994659260841701"/>
        </bottom>
      </border>
      <protection locked="0"/>
    </dxf>
    <dxf>
      <font>
        <strike val="0"/>
        <u val="none"/>
        <sz val="10"/>
        <color auto="1"/>
        <name val="Calibri"/>
        <family val="2"/>
        <scheme val="none"/>
      </font>
      <fill>
        <patternFill patternType="none"/>
      </fill>
      <alignment horizontal="left" vertical="top" wrapText="1"/>
      <border>
        <left style="thin">
          <color theme="4" tint="-0.24994659260841701"/>
        </left>
        <right style="thin">
          <color theme="4" tint="-0.24994659260841701"/>
        </right>
        <top style="thin">
          <color theme="4" tint="-0.24994659260841701"/>
        </top>
        <bottom style="thin">
          <color theme="4" tint="-0.24994659260841701"/>
        </bottom>
      </border>
      <protection locked="0"/>
    </dxf>
    <dxf>
      <font>
        <b val="0"/>
        <i val="0"/>
        <strike val="0"/>
        <u val="none"/>
        <sz val="9"/>
        <color auto="1"/>
        <name val="Calibri"/>
        <family val="2"/>
        <scheme val="none"/>
      </font>
      <numFmt numFmtId="0" formatCode="General"/>
      <fill>
        <patternFill patternType="none"/>
      </fill>
      <alignment horizontal="left" vertical="top"/>
      <protection locked="0"/>
    </dxf>
    <dxf>
      <font>
        <b val="0"/>
        <i val="0"/>
        <strike val="0"/>
        <u val="none"/>
        <sz val="9"/>
        <color auto="1"/>
        <name val="Calibri"/>
        <family val="2"/>
        <scheme val="none"/>
      </font>
      <numFmt numFmtId="0" formatCode="General"/>
      <fill>
        <patternFill patternType="none"/>
      </fill>
      <alignment horizontal="left" vertical="top"/>
      <protection locked="0"/>
    </dxf>
    <dxf>
      <font>
        <b val="0"/>
        <i val="0"/>
        <strike val="0"/>
        <u val="none"/>
        <sz val="9"/>
        <color auto="1"/>
        <name val="Calibri"/>
        <family val="2"/>
        <scheme val="none"/>
      </font>
      <numFmt numFmtId="0" formatCode="General"/>
      <fill>
        <patternFill patternType="none"/>
      </fill>
      <alignment horizontal="left" vertical="top"/>
      <protection locked="0"/>
    </dxf>
    <dxf>
      <font>
        <b val="0"/>
        <i val="0"/>
        <strike val="0"/>
        <u val="none"/>
        <sz val="9"/>
        <color auto="1"/>
        <name val="Calibri"/>
        <family val="2"/>
        <scheme val="none"/>
      </font>
      <numFmt numFmtId="0" formatCode="General"/>
      <fill>
        <patternFill patternType="none"/>
      </fill>
      <alignment horizontal="left" vertical="top"/>
      <protection locked="0"/>
    </dxf>
    <dxf>
      <font>
        <b val="0"/>
        <i val="0"/>
        <strike val="0"/>
        <u val="none"/>
        <sz val="9"/>
        <color auto="1"/>
        <name val="Calibri"/>
        <family val="2"/>
        <scheme val="none"/>
      </font>
      <numFmt numFmtId="0" formatCode="General"/>
      <fill>
        <patternFill patternType="none"/>
      </fill>
      <alignment horizontal="left" vertical="top"/>
      <protection locked="0"/>
    </dxf>
    <dxf>
      <font>
        <b val="0"/>
        <i val="0"/>
        <strike val="0"/>
        <u val="none"/>
        <sz val="10"/>
        <color auto="1"/>
        <name val="Calibri"/>
        <scheme val="none"/>
      </font>
      <fill>
        <patternFill patternType="none"/>
      </fill>
      <alignment horizontal="left" vertical="center" wrapText="1"/>
    </dxf>
    <dxf>
      <font>
        <b val="0"/>
        <i val="0"/>
        <strike val="0"/>
        <u val="none"/>
        <sz val="10"/>
        <color auto="1"/>
        <name val="Times New Roman"/>
        <scheme val="none"/>
      </font>
      <fill>
        <patternFill patternType="none"/>
      </fill>
      <alignment horizontal="left" vertical="center" wrapText="1"/>
    </dxf>
    <dxf>
      <font>
        <b val="0"/>
        <i val="0"/>
        <strike val="0"/>
        <u val="none"/>
        <sz val="10"/>
        <color auto="1"/>
        <name val="Calibri"/>
        <scheme val="none"/>
      </font>
      <fill>
        <patternFill patternType="none"/>
      </fill>
      <alignment horizontal="left" vertical="center" wrapText="1"/>
    </dxf>
    <dxf>
      <font>
        <b val="0"/>
        <i val="0"/>
        <strike val="0"/>
        <u val="none"/>
        <sz val="10"/>
        <color theme="1"/>
        <name val="Times New Roman"/>
        <scheme val="none"/>
      </font>
      <fill>
        <patternFill patternType="none"/>
      </fill>
      <alignment horizontal="center" vertical="center" wrapText="1"/>
    </dxf>
    <dxf>
      <font>
        <b val="0"/>
        <i val="0"/>
        <strike val="0"/>
        <u val="none"/>
        <sz val="10"/>
        <color theme="1"/>
        <name val="Times New Roman"/>
        <scheme val="none"/>
      </font>
      <fill>
        <patternFill patternType="none"/>
      </fill>
      <alignment horizontal="center" vertical="center" wrapText="1"/>
    </dxf>
    <dxf>
      <font>
        <b val="0"/>
        <i val="0"/>
        <strike val="0"/>
        <u val="none"/>
        <sz val="10"/>
        <color theme="1"/>
        <name val="Times New Roman"/>
        <scheme val="none"/>
      </font>
      <fill>
        <patternFill patternType="none"/>
      </fill>
      <alignment horizontal="left" vertical="center" wrapText="1"/>
    </dxf>
    <dxf>
      <font>
        <b val="0"/>
        <i val="0"/>
        <strike val="0"/>
        <u val="none"/>
        <sz val="10"/>
        <color theme="1"/>
        <name val="Times New Roman"/>
        <scheme val="none"/>
      </font>
      <fill>
        <patternFill patternType="none"/>
      </fill>
      <alignment horizontal="left" vertical="center" wrapText="1"/>
    </dxf>
    <dxf>
      <font>
        <b val="0"/>
        <i val="0"/>
        <strike val="0"/>
        <u val="none"/>
        <sz val="10"/>
        <color theme="1"/>
        <name val="Times New Roman"/>
        <scheme val="none"/>
      </font>
      <fill>
        <patternFill patternType="none"/>
      </fill>
      <alignment horizontal="left" vertical="center" wrapText="1"/>
    </dxf>
    <dxf>
      <font>
        <b val="0"/>
        <i val="0"/>
        <strike val="0"/>
        <u val="none"/>
        <sz val="10"/>
        <color theme="1"/>
        <name val="Times New Roman"/>
        <scheme val="none"/>
      </font>
      <fill>
        <patternFill patternType="none"/>
      </fill>
      <alignment horizontal="left" vertical="center" wrapText="1"/>
    </dxf>
    <dxf>
      <font>
        <b val="0"/>
        <i val="0"/>
        <strike val="0"/>
        <u val="none"/>
        <sz val="10"/>
        <color theme="1"/>
        <name val="Times New Roman"/>
        <scheme val="none"/>
      </font>
      <numFmt numFmtId="0" formatCode="General"/>
      <fill>
        <patternFill patternType="none"/>
      </fill>
      <alignment horizontal="center" vertical="center" wrapText="1"/>
    </dxf>
    <dxf>
      <font>
        <b val="0"/>
        <i val="0"/>
        <strike val="0"/>
        <u val="none"/>
        <sz val="10"/>
        <color theme="1"/>
        <name val="Times New Roman"/>
        <scheme val="none"/>
      </font>
      <fill>
        <patternFill patternType="none"/>
      </fill>
      <alignment horizontal="left" vertical="center" wrapText="1"/>
    </dxf>
    <dxf>
      <font>
        <b val="0"/>
        <i val="0"/>
        <strike val="0"/>
        <u val="none"/>
        <sz val="10"/>
        <color theme="1"/>
        <name val="Times New Roman"/>
        <scheme val="none"/>
      </font>
      <numFmt numFmtId="0" formatCode="General"/>
      <fill>
        <patternFill patternType="none"/>
      </fill>
      <alignment horizontal="center" vertical="center" wrapText="1"/>
    </dxf>
    <dxf>
      <font>
        <b val="0"/>
        <i val="0"/>
        <strike val="0"/>
        <u val="none"/>
        <sz val="10"/>
        <color theme="1"/>
        <name val="Times New Roman"/>
        <scheme val="none"/>
      </font>
      <fill>
        <patternFill patternType="none"/>
      </fill>
      <alignment horizontal="left" vertical="center" wrapText="1"/>
    </dxf>
    <dxf>
      <font>
        <b val="0"/>
        <i val="0"/>
        <strike val="0"/>
        <u val="none"/>
        <sz val="10"/>
        <color auto="1"/>
        <name val="Calibri"/>
        <scheme val="none"/>
      </font>
      <numFmt numFmtId="0" formatCode="General"/>
      <fill>
        <patternFill patternType="none"/>
      </fill>
      <alignment horizontal="left" vertical="center" wrapText="1"/>
    </dxf>
    <dxf>
      <font>
        <b val="0"/>
        <i val="0"/>
        <strike val="0"/>
        <u val="none"/>
        <sz val="10"/>
        <color auto="1"/>
        <name val="Calibri"/>
        <scheme val="none"/>
      </font>
      <numFmt numFmtId="0" formatCode="General"/>
      <fill>
        <patternFill patternType="none"/>
      </fill>
      <alignment horizontal="left" vertical="center" wrapText="1"/>
    </dxf>
    <dxf>
      <font>
        <b val="0"/>
        <i val="0"/>
        <strike val="0"/>
        <u val="none"/>
        <sz val="10"/>
        <color auto="1"/>
        <name val="Calibri"/>
        <scheme val="none"/>
      </font>
      <numFmt numFmtId="0" formatCode="General"/>
      <fill>
        <patternFill patternType="none"/>
      </fill>
      <alignment horizontal="left" vertical="center" wrapText="1"/>
    </dxf>
    <dxf>
      <font>
        <b val="0"/>
        <i val="0"/>
        <strike val="0"/>
        <u val="none"/>
        <sz val="10"/>
        <color auto="1"/>
        <name val="Calibri"/>
        <scheme val="none"/>
      </font>
      <numFmt numFmtId="0" formatCode="General"/>
      <fill>
        <patternFill patternType="none"/>
      </fill>
      <alignment horizontal="left" vertical="center" wrapText="1"/>
    </dxf>
  </dxfs>
  <tableStyles count="1" defaultTableStyle="TableStyleMedium9" defaultPivotStyle="PivotStyleLight16">
    <tableStyle name="Invisible" pivot="0" table="0" count="0" xr9:uid="{E266BF3E-BBE6-432C-BDDA-ED9F4A9B606F}"/>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externalLink" Target="externalLinks/externalLink1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externalLink" Target="externalLinks/externalLink13.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externalLink" Target="externalLinks/externalLink15.xml"/><Relationship Id="rId35" Type="http://schemas.openxmlformats.org/officeDocument/2006/relationships/customXml" Target="../customXml/item1.xml"/><Relationship Id="rId8" Type="http://schemas.openxmlformats.org/officeDocument/2006/relationships/worksheet" Target="worksheets/sheet8.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ctrlProps/ctrlProp1.xml><?xml version="1.0" encoding="utf-8"?>
<formControlPr xmlns="http://schemas.microsoft.com/office/spreadsheetml/2009/9/main" objectType="Drop" dropStyle="combo" dx="31" sel="0" val="0"/>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7.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xdr:twoCellAnchor editAs="oneCell">
    <xdr:from>
      <xdr:col>0</xdr:col>
      <xdr:colOff>203200</xdr:colOff>
      <xdr:row>0</xdr:row>
      <xdr:rowOff>0</xdr:rowOff>
    </xdr:from>
    <xdr:to>
      <xdr:col>6</xdr:col>
      <xdr:colOff>12700</xdr:colOff>
      <xdr:row>6</xdr:row>
      <xdr:rowOff>95250</xdr:rowOff>
    </xdr:to>
    <xdr:pic>
      <xdr:nvPicPr>
        <xdr:cNvPr id="3035" name="Imagen 1">
          <a:extLst>
            <a:ext uri="{FF2B5EF4-FFF2-40B4-BE49-F238E27FC236}">
              <a16:creationId xmlns:a16="http://schemas.microsoft.com/office/drawing/2014/main" id="{00000000-0008-0000-0100-0000DB0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3200" y="0"/>
          <a:ext cx="218440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5</xdr:col>
          <xdr:colOff>266700</xdr:colOff>
          <xdr:row>5</xdr:row>
          <xdr:rowOff>47625</xdr:rowOff>
        </xdr:from>
        <xdr:to>
          <xdr:col>5</xdr:col>
          <xdr:colOff>1647825</xdr:colOff>
          <xdr:row>7</xdr:row>
          <xdr:rowOff>0</xdr:rowOff>
        </xdr:to>
        <xdr:sp macro="" textlink="">
          <xdr:nvSpPr>
            <xdr:cNvPr id="2055" name="CommandButton1"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787400</xdr:colOff>
      <xdr:row>7</xdr:row>
      <xdr:rowOff>0</xdr:rowOff>
    </xdr:to>
    <xdr:pic>
      <xdr:nvPicPr>
        <xdr:cNvPr id="129448" name="2 Imagen">
          <a:extLst>
            <a:ext uri="{FF2B5EF4-FFF2-40B4-BE49-F238E27FC236}">
              <a16:creationId xmlns:a16="http://schemas.microsoft.com/office/drawing/2014/main" id="{00000000-0008-0000-0200-0000A8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8050" y="10668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49" name="2 Imagen">
          <a:extLst>
            <a:ext uri="{FF2B5EF4-FFF2-40B4-BE49-F238E27FC236}">
              <a16:creationId xmlns:a16="http://schemas.microsoft.com/office/drawing/2014/main" id="{00000000-0008-0000-0200-0000A9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50" name="2 Imagen">
          <a:extLst>
            <a:ext uri="{FF2B5EF4-FFF2-40B4-BE49-F238E27FC236}">
              <a16:creationId xmlns:a16="http://schemas.microsoft.com/office/drawing/2014/main" id="{00000000-0008-0000-0200-0000AA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50800</xdr:colOff>
      <xdr:row>0</xdr:row>
      <xdr:rowOff>0</xdr:rowOff>
    </xdr:from>
    <xdr:to>
      <xdr:col>7</xdr:col>
      <xdr:colOff>0</xdr:colOff>
      <xdr:row>5</xdr:row>
      <xdr:rowOff>107950</xdr:rowOff>
    </xdr:to>
    <xdr:pic>
      <xdr:nvPicPr>
        <xdr:cNvPr id="129451" name="Imagen 5">
          <a:extLst>
            <a:ext uri="{FF2B5EF4-FFF2-40B4-BE49-F238E27FC236}">
              <a16:creationId xmlns:a16="http://schemas.microsoft.com/office/drawing/2014/main" id="{00000000-0008-0000-0200-0000ABF901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431800" y="0"/>
          <a:ext cx="1746250" cy="869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104775</xdr:colOff>
          <xdr:row>5</xdr:row>
          <xdr:rowOff>47625</xdr:rowOff>
        </xdr:from>
        <xdr:to>
          <xdr:col>6</xdr:col>
          <xdr:colOff>1562100</xdr:colOff>
          <xdr:row>7</xdr:row>
          <xdr:rowOff>28575</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679450</xdr:colOff>
      <xdr:row>8</xdr:row>
      <xdr:rowOff>0</xdr:rowOff>
    </xdr:from>
    <xdr:to>
      <xdr:col>6</xdr:col>
      <xdr:colOff>1466850</xdr:colOff>
      <xdr:row>8</xdr:row>
      <xdr:rowOff>0</xdr:rowOff>
    </xdr:to>
    <xdr:pic>
      <xdr:nvPicPr>
        <xdr:cNvPr id="129452" name="2 Imagen">
          <a:extLst>
            <a:ext uri="{FF2B5EF4-FFF2-40B4-BE49-F238E27FC236}">
              <a16:creationId xmlns:a16="http://schemas.microsoft.com/office/drawing/2014/main" id="{00000000-0008-0000-0200-0000AC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53" name="2 Imagen">
          <a:extLst>
            <a:ext uri="{FF2B5EF4-FFF2-40B4-BE49-F238E27FC236}">
              <a16:creationId xmlns:a16="http://schemas.microsoft.com/office/drawing/2014/main" id="{00000000-0008-0000-0200-0000AD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54" name="2 Imagen">
          <a:extLst>
            <a:ext uri="{FF2B5EF4-FFF2-40B4-BE49-F238E27FC236}">
              <a16:creationId xmlns:a16="http://schemas.microsoft.com/office/drawing/2014/main" id="{00000000-0008-0000-0200-0000AE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55" name="2 Imagen">
          <a:extLst>
            <a:ext uri="{FF2B5EF4-FFF2-40B4-BE49-F238E27FC236}">
              <a16:creationId xmlns:a16="http://schemas.microsoft.com/office/drawing/2014/main" id="{00000000-0008-0000-0200-0000AF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56" name="2 Imagen">
          <a:extLst>
            <a:ext uri="{FF2B5EF4-FFF2-40B4-BE49-F238E27FC236}">
              <a16:creationId xmlns:a16="http://schemas.microsoft.com/office/drawing/2014/main" id="{00000000-0008-0000-0200-0000B0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57" name="2 Imagen">
          <a:extLst>
            <a:ext uri="{FF2B5EF4-FFF2-40B4-BE49-F238E27FC236}">
              <a16:creationId xmlns:a16="http://schemas.microsoft.com/office/drawing/2014/main" id="{00000000-0008-0000-0200-0000B1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58" name="2 Imagen">
          <a:extLst>
            <a:ext uri="{FF2B5EF4-FFF2-40B4-BE49-F238E27FC236}">
              <a16:creationId xmlns:a16="http://schemas.microsoft.com/office/drawing/2014/main" id="{00000000-0008-0000-0200-0000B2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59" name="2 Imagen">
          <a:extLst>
            <a:ext uri="{FF2B5EF4-FFF2-40B4-BE49-F238E27FC236}">
              <a16:creationId xmlns:a16="http://schemas.microsoft.com/office/drawing/2014/main" id="{00000000-0008-0000-0200-0000B3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60" name="2 Imagen">
          <a:extLst>
            <a:ext uri="{FF2B5EF4-FFF2-40B4-BE49-F238E27FC236}">
              <a16:creationId xmlns:a16="http://schemas.microsoft.com/office/drawing/2014/main" id="{00000000-0008-0000-0200-0000B4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679450</xdr:colOff>
      <xdr:row>8</xdr:row>
      <xdr:rowOff>0</xdr:rowOff>
    </xdr:from>
    <xdr:to>
      <xdr:col>6</xdr:col>
      <xdr:colOff>1466850</xdr:colOff>
      <xdr:row>8</xdr:row>
      <xdr:rowOff>0</xdr:rowOff>
    </xdr:to>
    <xdr:pic>
      <xdr:nvPicPr>
        <xdr:cNvPr id="129461" name="2 Imagen">
          <a:extLst>
            <a:ext uri="{FF2B5EF4-FFF2-40B4-BE49-F238E27FC236}">
              <a16:creationId xmlns:a16="http://schemas.microsoft.com/office/drawing/2014/main" id="{00000000-0008-0000-0200-0000B5F9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60450" y="1676400"/>
          <a:ext cx="787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241300</xdr:colOff>
      <xdr:row>49</xdr:row>
      <xdr:rowOff>76200</xdr:rowOff>
    </xdr:from>
    <xdr:to>
      <xdr:col>46</xdr:col>
      <xdr:colOff>2381</xdr:colOff>
      <xdr:row>68</xdr:row>
      <xdr:rowOff>457200</xdr:rowOff>
    </xdr:to>
    <xdr:pic>
      <xdr:nvPicPr>
        <xdr:cNvPr id="129462" name="Imagen 2">
          <a:extLst>
            <a:ext uri="{FF2B5EF4-FFF2-40B4-BE49-F238E27FC236}">
              <a16:creationId xmlns:a16="http://schemas.microsoft.com/office/drawing/2014/main" id="{00000000-0008-0000-0200-0000B6F901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a:xfrm>
          <a:off x="21177250" y="19875500"/>
          <a:ext cx="10022205" cy="9010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24</xdr:col>
          <xdr:colOff>0</xdr:colOff>
          <xdr:row>8</xdr:row>
          <xdr:rowOff>0</xdr:rowOff>
        </xdr:from>
        <xdr:to>
          <xdr:col>25</xdr:col>
          <xdr:colOff>0</xdr:colOff>
          <xdr:row>8</xdr:row>
          <xdr:rowOff>0</xdr:rowOff>
        </xdr:to>
        <xdr:sp macro="" textlink="">
          <xdr:nvSpPr>
            <xdr:cNvPr id="41217" name="Drop Down 1281" hidden="1">
              <a:extLst>
                <a:ext uri="{63B3BB69-23CF-44E3-9099-C40C66FF867C}">
                  <a14:compatExt spid="_x0000_s41217"/>
                </a:ext>
                <a:ext uri="{FF2B5EF4-FFF2-40B4-BE49-F238E27FC236}">
                  <a16:creationId xmlns:a16="http://schemas.microsoft.com/office/drawing/2014/main" id="{00000000-0008-0000-0200-000001A1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fPrint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6</xdr:col>
      <xdr:colOff>50800</xdr:colOff>
      <xdr:row>0</xdr:row>
      <xdr:rowOff>95250</xdr:rowOff>
    </xdr:from>
    <xdr:to>
      <xdr:col>7</xdr:col>
      <xdr:colOff>850900</xdr:colOff>
      <xdr:row>6</xdr:row>
      <xdr:rowOff>107950</xdr:rowOff>
    </xdr:to>
    <xdr:pic>
      <xdr:nvPicPr>
        <xdr:cNvPr id="123062" name="Imagen 1">
          <a:extLst>
            <a:ext uri="{FF2B5EF4-FFF2-40B4-BE49-F238E27FC236}">
              <a16:creationId xmlns:a16="http://schemas.microsoft.com/office/drawing/2014/main" id="{00000000-0008-0000-0300-0000B6E001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8600" y="95250"/>
          <a:ext cx="2114550" cy="1003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104775</xdr:colOff>
          <xdr:row>5</xdr:row>
          <xdr:rowOff>76200</xdr:rowOff>
        </xdr:from>
        <xdr:to>
          <xdr:col>7</xdr:col>
          <xdr:colOff>304800</xdr:colOff>
          <xdr:row>7</xdr:row>
          <xdr:rowOff>38100</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317500</xdr:colOff>
      <xdr:row>0</xdr:row>
      <xdr:rowOff>95250</xdr:rowOff>
    </xdr:from>
    <xdr:to>
      <xdr:col>6</xdr:col>
      <xdr:colOff>1936750</xdr:colOff>
      <xdr:row>5</xdr:row>
      <xdr:rowOff>139700</xdr:rowOff>
    </xdr:to>
    <xdr:pic>
      <xdr:nvPicPr>
        <xdr:cNvPr id="43973" name="Imagen 2">
          <a:extLst>
            <a:ext uri="{FF2B5EF4-FFF2-40B4-BE49-F238E27FC236}">
              <a16:creationId xmlns:a16="http://schemas.microsoft.com/office/drawing/2014/main" id="{00000000-0008-0000-0400-0000C5A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17500" y="95250"/>
          <a:ext cx="1968500" cy="984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95250</xdr:rowOff>
        </xdr:from>
        <xdr:to>
          <xdr:col>6</xdr:col>
          <xdr:colOff>1495425</xdr:colOff>
          <xdr:row>6</xdr:row>
          <xdr:rowOff>190500</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215900</xdr:colOff>
      <xdr:row>0</xdr:row>
      <xdr:rowOff>0</xdr:rowOff>
    </xdr:from>
    <xdr:to>
      <xdr:col>6</xdr:col>
      <xdr:colOff>2044700</xdr:colOff>
      <xdr:row>5</xdr:row>
      <xdr:rowOff>44450</xdr:rowOff>
    </xdr:to>
    <xdr:pic>
      <xdr:nvPicPr>
        <xdr:cNvPr id="44997" name="Imagen 3">
          <a:extLst>
            <a:ext uri="{FF2B5EF4-FFF2-40B4-BE49-F238E27FC236}">
              <a16:creationId xmlns:a16="http://schemas.microsoft.com/office/drawing/2014/main" id="{00000000-0008-0000-0500-0000C5AF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66700" y="0"/>
          <a:ext cx="2044700" cy="984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161925</xdr:rowOff>
        </xdr:from>
        <xdr:to>
          <xdr:col>6</xdr:col>
          <xdr:colOff>1457325</xdr:colOff>
          <xdr:row>6</xdr:row>
          <xdr:rowOff>66675</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558800</xdr:colOff>
      <xdr:row>7</xdr:row>
      <xdr:rowOff>0</xdr:rowOff>
    </xdr:from>
    <xdr:to>
      <xdr:col>3</xdr:col>
      <xdr:colOff>533400</xdr:colOff>
      <xdr:row>7</xdr:row>
      <xdr:rowOff>0</xdr:rowOff>
    </xdr:to>
    <xdr:pic>
      <xdr:nvPicPr>
        <xdr:cNvPr id="114264" name="2 Imagen">
          <a:extLst>
            <a:ext uri="{FF2B5EF4-FFF2-40B4-BE49-F238E27FC236}">
              <a16:creationId xmlns:a16="http://schemas.microsoft.com/office/drawing/2014/main" id="{00000000-0008-0000-0600-000058BE0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739900" y="1327150"/>
          <a:ext cx="5651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450850</xdr:colOff>
      <xdr:row>6</xdr:row>
      <xdr:rowOff>19050</xdr:rowOff>
    </xdr:to>
    <xdr:pic>
      <xdr:nvPicPr>
        <xdr:cNvPr id="114265" name="Imagen 3">
          <a:extLst>
            <a:ext uri="{FF2B5EF4-FFF2-40B4-BE49-F238E27FC236}">
              <a16:creationId xmlns:a16="http://schemas.microsoft.com/office/drawing/2014/main" id="{00000000-0008-0000-0600-000059BE01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8100" y="38100"/>
          <a:ext cx="2184400" cy="1098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159</xdr:row>
      <xdr:rowOff>160020</xdr:rowOff>
    </xdr:from>
    <xdr:to>
      <xdr:col>5</xdr:col>
      <xdr:colOff>420193</xdr:colOff>
      <xdr:row>159</xdr:row>
      <xdr:rowOff>160655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a:xfrm>
          <a:off x="2035175" y="28001595"/>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420193</xdr:colOff>
      <xdr:row>159</xdr:row>
      <xdr:rowOff>160655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a:xfrm>
          <a:off x="2035175" y="28001595"/>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420193</xdr:colOff>
      <xdr:row>159</xdr:row>
      <xdr:rowOff>160655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a:xfrm>
          <a:off x="2035175" y="28001595"/>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420193</xdr:colOff>
      <xdr:row>159</xdr:row>
      <xdr:rowOff>160655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a:xfrm>
          <a:off x="2035175" y="28001595"/>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4</xdr:col>
      <xdr:colOff>405130</xdr:colOff>
      <xdr:row>116</xdr:row>
      <xdr:rowOff>0</xdr:rowOff>
    </xdr:from>
    <xdr:to>
      <xdr:col>5</xdr:col>
      <xdr:colOff>157776</xdr:colOff>
      <xdr:row>116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a:xfrm>
          <a:off x="2030730" y="20050125"/>
          <a:ext cx="158750"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420193</xdr:colOff>
      <xdr:row>172</xdr:row>
      <xdr:rowOff>160655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a:xfrm>
          <a:off x="2035175" y="30147895"/>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4</xdr:col>
      <xdr:colOff>405130</xdr:colOff>
      <xdr:row>116</xdr:row>
      <xdr:rowOff>0</xdr:rowOff>
    </xdr:from>
    <xdr:to>
      <xdr:col>5</xdr:col>
      <xdr:colOff>157776</xdr:colOff>
      <xdr:row>116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a:xfrm>
          <a:off x="2030730" y="20050125"/>
          <a:ext cx="158750"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420193</xdr:colOff>
      <xdr:row>172</xdr:row>
      <xdr:rowOff>160655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a:xfrm>
          <a:off x="2035175" y="30147895"/>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4</xdr:col>
      <xdr:colOff>405130</xdr:colOff>
      <xdr:row>116</xdr:row>
      <xdr:rowOff>0</xdr:rowOff>
    </xdr:from>
    <xdr:to>
      <xdr:col>5</xdr:col>
      <xdr:colOff>157776</xdr:colOff>
      <xdr:row>116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a:xfrm>
          <a:off x="2030730" y="20050125"/>
          <a:ext cx="158750"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420193</xdr:colOff>
      <xdr:row>172</xdr:row>
      <xdr:rowOff>160655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a:xfrm>
          <a:off x="2035175" y="30147895"/>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4</xdr:col>
      <xdr:colOff>405130</xdr:colOff>
      <xdr:row>116</xdr:row>
      <xdr:rowOff>0</xdr:rowOff>
    </xdr:from>
    <xdr:to>
      <xdr:col>5</xdr:col>
      <xdr:colOff>157776</xdr:colOff>
      <xdr:row>116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a:xfrm>
          <a:off x="2030730" y="20050125"/>
          <a:ext cx="158750"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420193</xdr:colOff>
      <xdr:row>172</xdr:row>
      <xdr:rowOff>160655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a:xfrm>
          <a:off x="2035175" y="30147895"/>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editAs="oneCell">
    <xdr:from>
      <xdr:col>0</xdr:col>
      <xdr:colOff>190500</xdr:colOff>
      <xdr:row>1</xdr:row>
      <xdr:rowOff>146050</xdr:rowOff>
    </xdr:from>
    <xdr:to>
      <xdr:col>4</xdr:col>
      <xdr:colOff>234950</xdr:colOff>
      <xdr:row>5</xdr:row>
      <xdr:rowOff>133350</xdr:rowOff>
    </xdr:to>
    <xdr:pic>
      <xdr:nvPicPr>
        <xdr:cNvPr id="127816" name="Imagen 18">
          <a:extLst>
            <a:ext uri="{FF2B5EF4-FFF2-40B4-BE49-F238E27FC236}">
              <a16:creationId xmlns:a16="http://schemas.microsoft.com/office/drawing/2014/main" id="{00000000-0008-0000-0700-000048F301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90500" y="311150"/>
          <a:ext cx="167005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1270</xdr:rowOff>
    </xdr:from>
    <xdr:to>
      <xdr:col>5</xdr:col>
      <xdr:colOff>420193</xdr:colOff>
      <xdr:row>160</xdr:row>
      <xdr:rowOff>1905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a:xfrm>
          <a:off x="2105025" y="29935170"/>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160</xdr:row>
      <xdr:rowOff>1270</xdr:rowOff>
    </xdr:from>
    <xdr:to>
      <xdr:col>5</xdr:col>
      <xdr:colOff>420193</xdr:colOff>
      <xdr:row>160</xdr:row>
      <xdr:rowOff>1905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a:xfrm>
          <a:off x="2105025" y="29935170"/>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160</xdr:row>
      <xdr:rowOff>1270</xdr:rowOff>
    </xdr:from>
    <xdr:to>
      <xdr:col>5</xdr:col>
      <xdr:colOff>420193</xdr:colOff>
      <xdr:row>160</xdr:row>
      <xdr:rowOff>1905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a:xfrm>
          <a:off x="2105025" y="29935170"/>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160</xdr:row>
      <xdr:rowOff>1270</xdr:rowOff>
    </xdr:from>
    <xdr:to>
      <xdr:col>5</xdr:col>
      <xdr:colOff>420193</xdr:colOff>
      <xdr:row>160</xdr:row>
      <xdr:rowOff>1905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a:xfrm>
          <a:off x="2105025" y="29935170"/>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164126</xdr:colOff>
      <xdr:row>116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a:xfrm>
          <a:off x="2106930" y="21831300"/>
          <a:ext cx="158750"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173</xdr:row>
      <xdr:rowOff>1270</xdr:rowOff>
    </xdr:from>
    <xdr:to>
      <xdr:col>5</xdr:col>
      <xdr:colOff>420193</xdr:colOff>
      <xdr:row>173</xdr:row>
      <xdr:rowOff>1905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a:xfrm>
          <a:off x="2105025" y="32329120"/>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164126</xdr:colOff>
      <xdr:row>116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a:xfrm>
          <a:off x="2106930" y="21831300"/>
          <a:ext cx="158750"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173</xdr:row>
      <xdr:rowOff>1270</xdr:rowOff>
    </xdr:from>
    <xdr:to>
      <xdr:col>5</xdr:col>
      <xdr:colOff>420193</xdr:colOff>
      <xdr:row>173</xdr:row>
      <xdr:rowOff>1905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a:xfrm>
          <a:off x="2105025" y="32329120"/>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164126</xdr:colOff>
      <xdr:row>116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a:xfrm>
          <a:off x="2106930" y="21831300"/>
          <a:ext cx="158750"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173</xdr:row>
      <xdr:rowOff>1270</xdr:rowOff>
    </xdr:from>
    <xdr:to>
      <xdr:col>5</xdr:col>
      <xdr:colOff>420193</xdr:colOff>
      <xdr:row>173</xdr:row>
      <xdr:rowOff>1905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a:xfrm>
          <a:off x="2105025" y="32329120"/>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164126</xdr:colOff>
      <xdr:row>116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a:xfrm>
          <a:off x="2106930" y="21831300"/>
          <a:ext cx="158750"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173</xdr:row>
      <xdr:rowOff>1270</xdr:rowOff>
    </xdr:from>
    <xdr:to>
      <xdr:col>5</xdr:col>
      <xdr:colOff>420193</xdr:colOff>
      <xdr:row>173</xdr:row>
      <xdr:rowOff>1905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a:xfrm>
          <a:off x="2105025" y="32329120"/>
          <a:ext cx="416560"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editAs="oneCell">
    <xdr:from>
      <xdr:col>0</xdr:col>
      <xdr:colOff>0</xdr:colOff>
      <xdr:row>0</xdr:row>
      <xdr:rowOff>63500</xdr:rowOff>
    </xdr:from>
    <xdr:to>
      <xdr:col>4</xdr:col>
      <xdr:colOff>330200</xdr:colOff>
      <xdr:row>5</xdr:row>
      <xdr:rowOff>139700</xdr:rowOff>
    </xdr:to>
    <xdr:pic>
      <xdr:nvPicPr>
        <xdr:cNvPr id="128840" name="Imagen 18">
          <a:extLst>
            <a:ext uri="{FF2B5EF4-FFF2-40B4-BE49-F238E27FC236}">
              <a16:creationId xmlns:a16="http://schemas.microsoft.com/office/drawing/2014/main" id="{00000000-0008-0000-0800-000048F701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63500"/>
          <a:ext cx="2044700" cy="100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575414</xdr:colOff>
      <xdr:row>10</xdr:row>
      <xdr:rowOff>52777</xdr:rowOff>
    </xdr:to>
    <xdr:sp macro="" textlink="">
      <xdr:nvSpPr>
        <xdr:cNvPr id="2" name="Rectangle 24">
          <a:extLst>
            <a:ext uri="{FF2B5EF4-FFF2-40B4-BE49-F238E27FC236}">
              <a16:creationId xmlns:a16="http://schemas.microsoft.com/office/drawing/2014/main" id="{00000000-0008-0000-0D00-000002000000}"/>
            </a:ext>
          </a:extLst>
        </xdr:cNvPr>
        <xdr:cNvSpPr/>
      </xdr:nvSpPr>
      <xdr:spPr>
        <a:xfrm>
          <a:off x="19535775" y="3122295"/>
          <a:ext cx="11792585" cy="1591310"/>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n-US"/>
        </a:p>
      </xdr:txBody>
    </xdr:sp>
    <xdr:clientData/>
  </xdr:twoCellAnchor>
  <xdr:twoCellAnchor>
    <xdr:from>
      <xdr:col>8</xdr:col>
      <xdr:colOff>0</xdr:colOff>
      <xdr:row>21</xdr:row>
      <xdr:rowOff>51077</xdr:rowOff>
    </xdr:from>
    <xdr:to>
      <xdr:col>15</xdr:col>
      <xdr:colOff>1781</xdr:colOff>
      <xdr:row>23</xdr:row>
      <xdr:rowOff>80319</xdr:rowOff>
    </xdr:to>
    <xdr:sp macro="" textlink="">
      <xdr:nvSpPr>
        <xdr:cNvPr id="3" name="Rectangle 12">
          <a:extLst>
            <a:ext uri="{FF2B5EF4-FFF2-40B4-BE49-F238E27FC236}">
              <a16:creationId xmlns:a16="http://schemas.microsoft.com/office/drawing/2014/main" id="{00000000-0008-0000-0D00-000003000000}"/>
            </a:ext>
          </a:extLst>
        </xdr:cNvPr>
        <xdr:cNvSpPr/>
      </xdr:nvSpPr>
      <xdr:spPr>
        <a:xfrm>
          <a:off x="19526250" y="9436100"/>
          <a:ext cx="11869420" cy="1407160"/>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ylorenzo\Downloads\Plantilla%20POA%202022%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ttps:\snsrd-my.sharepoint.com\Users\sns2\Desktop\Formulaci&#243;n%20POA%202020\Propuesta%20POA%20DCSNS%202020\Matriz%20POA%202020%20COM.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Users\Ilka%20Gonzalez\Dropbox\Direcci&#243;n%20de%20Planificaci&#243;n%20y%20Desarrollo\Carpeta%20POA&#180;s%20Aprobados\POA%202022\Formulaci&#243;n%20POA%20y%20PACC%202022\Documentos%20de%20apoyo\Plantilla%20POA%20DCSNS%20y%20SRS%2007062021.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Users\sns2\Desktop\Desktop\Planificaci&#243;n\POA%202018%20DC%20SNS%20y%20SRS\POA%20M&amp;E%202018.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Users\sns2\Desktop\Formulaci&#243;n%20POA%202020\Propuesta%20POA%20DCSNS%202020\Matriz%20POA%202020%20CSS%20dic%2020_12_20.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Users\sns2\Desktop\Formulaci&#243;n%20POA%202020\Propuesta%20POA%20DCSNS%202020\Matriz%20POA%202020%20DGC.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Users\sns2\Desktop\Formulaci&#243;n%20POA%202020\Propuesta%20POA%20DCSNS%202020\Matriz%20POA%202020%20DMI.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Users\sns2\Desktop\Formulaci&#243;n%20POA%202020\Propuesta%20POA%20DCSNS%202020\Matriz%20POA%202020%20DPI.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Users\sns2\Desktop\Formulaci&#243;n%20POA%202020\Propuesta%20POA%20DCSNS%202020\Matriz%20POA%202020%20DPN.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Users\sns2\Desktop\Formulaci&#243;n%20POA%202020\Propuesta%20POA%20DCSNS%202020\Matriz%20POA%202020%20DSF.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Users\mdecena\Desktop\Copia%20de%20MATRIZ%20POA%20CONSULTORIA%20JURIDICA.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Users\sns2\Desktop\Formulaci&#243;n%20POA%202020\Propuesta%20POA%20DCSNS%202020\Matriz%20POA%202020%20MIA.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Users\odontologia\Desktop\ESCR\POA2018\POA%202018%20SNS%20Final%20,%20Final.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Users\sns2\Desktop\Formulaci&#243;n%20POA%202020\Propuesta%20POA%20DCSNS%202020\Matriz%20POA%202020%20SDS.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Y:\PD-2023\PLANIFICACION\PLANTILLAS%20POA%202024\POA-PACC%202024%20ENVIADA%20AL%20SNS-12-09-2024\1.POA%20Estandar%20SRS%202024%20PRESUPUESTAD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1 CEAS"/>
      <sheetName val="Formulario PPGR1 SRS"/>
      <sheetName val="Formulario PPGR2"/>
      <sheetName val="Formulario PPGR3"/>
      <sheetName val="Formulario PPGR4"/>
      <sheetName val="Formulario PPGR5"/>
      <sheetName val="Retos del Sector Salud en RH"/>
      <sheetName val="Hoja2"/>
      <sheetName val="Hoja3"/>
      <sheetName val="Formulario PPGR6"/>
      <sheetName val="Formulario PPGR7"/>
      <sheetName val="Formulario PPGR8"/>
      <sheetName val="Tablero Indicadores POA"/>
      <sheetName val="Prov"/>
      <sheetName val="Insumos"/>
      <sheetName val="LSIns"/>
      <sheetName val="Obj"/>
      <sheetName val="Catalog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Matriz"/>
      <sheetName val="Tablero Indicadores POA"/>
      <sheetName val="Prov"/>
      <sheetName val="Insumos"/>
      <sheetName val="LSIns"/>
      <sheetName val="Obj"/>
      <sheetName val="Catalogo"/>
      <sheetName val="Matriz POA 2020 C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s>
    <sheetDataSet>
      <sheetData sheetId="0" refreshError="1"/>
      <sheetData sheetId="1">
        <row r="2">
          <cell r="G2" t="str">
            <v>Servicio Nacional de Salud</v>
          </cell>
        </row>
        <row r="3">
          <cell r="G3" t="str">
            <v>Dirección de Planificación y Desarrollo</v>
          </cell>
          <cell r="M3" t="str">
            <v>SNS - Dirección Central</v>
          </cell>
        </row>
        <row r="4">
          <cell r="G4" t="str">
            <v>Plan Operativo Anual</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Resumen"/>
      <sheetName val="Tablero Indicadores POA"/>
      <sheetName val="Recibid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1" refreshError="1"/>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Matriz POA 2020 CSS dic 20_12_2"/>
      <sheetName val="Hoja1"/>
      <sheetName val="Recibid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2">
          <cell r="C2" t="str">
            <v>Manteles en encajes para bandejas grandes (rectangulares)</v>
          </cell>
          <cell r="D2" t="str">
            <v>unidad</v>
          </cell>
          <cell r="E2">
            <v>944</v>
          </cell>
          <cell r="F2" t="str">
            <v>2.3.2.2.01</v>
          </cell>
        </row>
        <row r="3">
          <cell r="C3" t="str">
            <v>Manteles en encajes para bandejas pequeñas (rectangulares)</v>
          </cell>
          <cell r="D3" t="str">
            <v>unidad</v>
          </cell>
          <cell r="E3">
            <v>590</v>
          </cell>
          <cell r="F3" t="str">
            <v>2.3.2.2.01</v>
          </cell>
        </row>
        <row r="4">
          <cell r="C4" t="str">
            <v>Almuerzo tipo Buffet para 10 personas (Cristaleria, Cuberteria, Servilletas, Jugo)</v>
          </cell>
          <cell r="D4" t="str">
            <v>unidad</v>
          </cell>
          <cell r="E4">
            <v>5000.5</v>
          </cell>
          <cell r="F4" t="str">
            <v>2.3.1.1.01</v>
          </cell>
        </row>
        <row r="5">
          <cell r="C5" t="str">
            <v>Almuerzo tipo Buffet para 20 personas (Cristalería, Cubertería, Servilletas, Jugo, Café)</v>
          </cell>
          <cell r="D5" t="str">
            <v>unidad</v>
          </cell>
          <cell r="E5">
            <v>10133.5</v>
          </cell>
          <cell r="F5" t="str">
            <v>2.3.1.1.01</v>
          </cell>
        </row>
        <row r="6">
          <cell r="C6" t="str">
            <v>Almuerzo tipo Buffet para 30 personas (Cristaleria, Cuberteria, Servilletas, Jugo)</v>
          </cell>
          <cell r="D6" t="str">
            <v>unidad</v>
          </cell>
          <cell r="E6">
            <v>25488</v>
          </cell>
          <cell r="F6" t="str">
            <v>2.3.1.1.01</v>
          </cell>
        </row>
        <row r="7">
          <cell r="C7" t="str">
            <v>Almuerzo tipo Buffet para 40 personas (Cristalería, Cuberteria, Mesas, Sillas, Manteles, Servilletas)</v>
          </cell>
          <cell r="D7" t="str">
            <v>unidad</v>
          </cell>
          <cell r="E7">
            <v>61419</v>
          </cell>
          <cell r="F7" t="str">
            <v>2.3.1.1.01</v>
          </cell>
        </row>
        <row r="8">
          <cell r="C8" t="str">
            <v>Refrigerio Dulce tipo Buffet p/65 Personas (Arreglo Flores, Alquiler Cristalería, Sillas, Servilletas, Mesa, Bambalina, Tope)</v>
          </cell>
          <cell r="D8" t="str">
            <v>unidad</v>
          </cell>
          <cell r="E8">
            <v>33435.300000000003</v>
          </cell>
          <cell r="F8" t="str">
            <v>2.3.1.1.01</v>
          </cell>
        </row>
        <row r="9">
          <cell r="C9" t="str">
            <v>Refrigerio tipo Buffet p/12 personas (4 Variedades, Desechables Transparentes, Jugo Natural, Servilletas, Hielo)</v>
          </cell>
          <cell r="D9" t="str">
            <v>unidad</v>
          </cell>
          <cell r="E9">
            <v>9410.5</v>
          </cell>
          <cell r="F9" t="str">
            <v>2.3.1.1.01</v>
          </cell>
        </row>
        <row r="10">
          <cell r="C10" t="str">
            <v>Refrigerio tipo Buffet p/15 personas (3 Variedades, Desechables Transparentes, Jugo Natural, Servilletas, Hielo)</v>
          </cell>
          <cell r="D10" t="str">
            <v>unidad</v>
          </cell>
          <cell r="E10">
            <v>5929.5</v>
          </cell>
          <cell r="F10" t="str">
            <v>2.3.1.1.01</v>
          </cell>
        </row>
        <row r="11">
          <cell r="C11" t="str">
            <v>Refrigerio tipo Buffet p/150 personas (Diferentes Variedades, Bambalinas, Manteles, Desechables, Hielo, Servilletas)</v>
          </cell>
          <cell r="D11" t="str">
            <v>unidad</v>
          </cell>
          <cell r="E11">
            <v>65844</v>
          </cell>
          <cell r="F11" t="str">
            <v>2.3.1.1.01</v>
          </cell>
        </row>
        <row r="12">
          <cell r="C12" t="str">
            <v>Refrigerio tipo Buffet p/40 personas (5 Variedades, Cristaleria, Mantel, Tope, Bambalina, Servilletas, Hielo)</v>
          </cell>
          <cell r="D12" t="str">
            <v>unidad</v>
          </cell>
          <cell r="E12">
            <v>29393.8</v>
          </cell>
          <cell r="F12" t="str">
            <v>2.3.1.1.01</v>
          </cell>
        </row>
        <row r="13">
          <cell r="C13" t="str">
            <v>Refrigerio tipo Buffet p/45 personas (5 Variedades, Desechable Transparentes, Servilletas, Hielo)</v>
          </cell>
          <cell r="D13" t="str">
            <v>unidad</v>
          </cell>
          <cell r="E13">
            <v>27193.1</v>
          </cell>
          <cell r="F13" t="str">
            <v>2.3.1.1.01</v>
          </cell>
        </row>
        <row r="14">
          <cell r="C14" t="str">
            <v>Refrigerio tipo preempacado p/100 personas (4 Variedades, Jugo, Desechables Transparentes, Hielo, Servilleta)</v>
          </cell>
          <cell r="D14" t="str">
            <v>unidad</v>
          </cell>
          <cell r="E14">
            <v>50380.1</v>
          </cell>
          <cell r="F14" t="str">
            <v>2.3.1.1.01</v>
          </cell>
        </row>
        <row r="15">
          <cell r="C15" t="str">
            <v>Refrigerio tipo preempacado p/110 personas (4 Variedades, Jugo, Desechables Transparentes,sillas plasticas, Servilletas)</v>
          </cell>
          <cell r="D15" t="str">
            <v>unidad</v>
          </cell>
          <cell r="E15">
            <v>29323</v>
          </cell>
          <cell r="F15" t="str">
            <v>2.3.1.1.01</v>
          </cell>
        </row>
        <row r="16">
          <cell r="C16" t="str">
            <v>Refrigerio tipo preempacado p/125 personas (4 Variedades, Jugo, Desechables Transparentes,sillas plasticas, Servilletas)</v>
          </cell>
          <cell r="D16" t="str">
            <v>unidad</v>
          </cell>
          <cell r="E16">
            <v>32833.5</v>
          </cell>
          <cell r="F16" t="str">
            <v>2.3.1.1.01</v>
          </cell>
        </row>
        <row r="17">
          <cell r="C17" t="str">
            <v>Refrigerio tipo preempacado p/20 personas (Variedades fuertes, Jugo, Desechables Transparentes, Servilletas, Hielo)</v>
          </cell>
          <cell r="D17" t="str">
            <v>unidad</v>
          </cell>
          <cell r="E17">
            <v>12537.5</v>
          </cell>
          <cell r="F17" t="str">
            <v>2.3.1.1.01</v>
          </cell>
        </row>
        <row r="18">
          <cell r="C18" t="str">
            <v>Refrigerio tipo preempacado p/25 personas (4 Variedades, Jugo, Desechables Transparentes, Jugo Natural)</v>
          </cell>
          <cell r="D18" t="str">
            <v>unidad</v>
          </cell>
          <cell r="E18">
            <v>12626</v>
          </cell>
          <cell r="F18" t="str">
            <v>2.3.1.1.01</v>
          </cell>
        </row>
        <row r="19">
          <cell r="C19" t="str">
            <v>Refrigerio tipo preempacado p/250 personas (4 Variedades, Jugo, Desechables Transparentes, Mesas, Manteles)</v>
          </cell>
          <cell r="D19" t="str">
            <v>unidad</v>
          </cell>
          <cell r="E19">
            <v>95892.7</v>
          </cell>
          <cell r="F19" t="str">
            <v>2.3.1.1.01</v>
          </cell>
        </row>
        <row r="20">
          <cell r="C20" t="str">
            <v>Refrigerio tipo preempacado p/50 personas (3 Variedades, Jugo, Desechables Transparentes, Hielo, Servilleta)</v>
          </cell>
          <cell r="D20" t="str">
            <v>unidad</v>
          </cell>
          <cell r="E20">
            <v>19706</v>
          </cell>
          <cell r="F20" t="str">
            <v>2.3.1.1.01</v>
          </cell>
        </row>
        <row r="21">
          <cell r="C21" t="str">
            <v>Refrigerio y Almuerzo tipo Buffet p/25 personas (Cristaleria, Mesas, Manteles, Bambalina, Hielo, Servilletas</v>
          </cell>
          <cell r="D21" t="str">
            <v>unidad</v>
          </cell>
          <cell r="E21">
            <v>30975</v>
          </cell>
          <cell r="F21" t="str">
            <v>2.3.1.1.01</v>
          </cell>
        </row>
        <row r="22">
          <cell r="C22" t="str">
            <v>Servicio de Almuerzo tipo buffet para 30 Personas</v>
          </cell>
          <cell r="D22" t="str">
            <v>unidad</v>
          </cell>
          <cell r="E22">
            <v>15251.5</v>
          </cell>
          <cell r="F22" t="str">
            <v>2.3.1.1.01</v>
          </cell>
        </row>
        <row r="23">
          <cell r="C23" t="str">
            <v>Servicio de Refrigerio tipo buffet 30 Personas</v>
          </cell>
          <cell r="D23" t="str">
            <v>unidad</v>
          </cell>
          <cell r="E23">
            <v>24225.4</v>
          </cell>
          <cell r="F23" t="str">
            <v>2.3.1.1.01</v>
          </cell>
        </row>
        <row r="24">
          <cell r="C24" t="str">
            <v>Cajas de Cucharas Plásticas</v>
          </cell>
          <cell r="D24" t="str">
            <v>Caja</v>
          </cell>
          <cell r="E24">
            <v>1003</v>
          </cell>
          <cell r="F24" t="str">
            <v>2.3.5.5.01</v>
          </cell>
        </row>
        <row r="25">
          <cell r="C25" t="str">
            <v>Cajas de Tenedores Plásticos</v>
          </cell>
          <cell r="D25" t="str">
            <v>Caja</v>
          </cell>
          <cell r="E25">
            <v>1003</v>
          </cell>
          <cell r="F25" t="str">
            <v>2.3.5.5.01</v>
          </cell>
        </row>
        <row r="26">
          <cell r="C26" t="str">
            <v>Cajas de Vasos No. 3</v>
          </cell>
          <cell r="D26" t="str">
            <v>Caja</v>
          </cell>
          <cell r="E26">
            <v>3009</v>
          </cell>
          <cell r="F26" t="str">
            <v>2.3.5.5.01</v>
          </cell>
        </row>
        <row r="27">
          <cell r="C27" t="str">
            <v>Cajas de Vasos No. 7</v>
          </cell>
          <cell r="D27" t="str">
            <v>Caja</v>
          </cell>
          <cell r="E27">
            <v>1882.1</v>
          </cell>
          <cell r="F27" t="str">
            <v>2.3.5.5.01</v>
          </cell>
        </row>
        <row r="28">
          <cell r="C28" t="str">
            <v>Fardos de Fundas Plásticas 17x22</v>
          </cell>
          <cell r="D28" t="str">
            <v>unidad</v>
          </cell>
          <cell r="E28">
            <v>83.78</v>
          </cell>
          <cell r="F28" t="str">
            <v>2.3.5.5.01</v>
          </cell>
        </row>
        <row r="29">
          <cell r="C29" t="str">
            <v>Fardos de Fundas Plásticas 24x30</v>
          </cell>
          <cell r="D29" t="str">
            <v>unidad</v>
          </cell>
          <cell r="E29">
            <v>192.34</v>
          </cell>
          <cell r="F29" t="str">
            <v>2.3.5.5.01</v>
          </cell>
        </row>
        <row r="30">
          <cell r="C30" t="str">
            <v>Fardos de Fundas Plásticas no. 55</v>
          </cell>
          <cell r="D30" t="str">
            <v>unidad</v>
          </cell>
          <cell r="E30">
            <v>421.26</v>
          </cell>
          <cell r="F30" t="str">
            <v>2.3.5.5.01</v>
          </cell>
        </row>
        <row r="31">
          <cell r="C31" t="str">
            <v>Aspiradora</v>
          </cell>
          <cell r="D31" t="str">
            <v>unidad</v>
          </cell>
          <cell r="E31">
            <v>6500</v>
          </cell>
          <cell r="F31" t="str">
            <v>2.6.1.4.01</v>
          </cell>
        </row>
        <row r="32">
          <cell r="C32" t="str">
            <v>Estufas de 20 pulgadas</v>
          </cell>
          <cell r="D32" t="str">
            <v>unidad</v>
          </cell>
          <cell r="E32">
            <v>7265.26</v>
          </cell>
          <cell r="F32" t="str">
            <v>2.6.1.4.01</v>
          </cell>
        </row>
        <row r="33">
          <cell r="C33" t="str">
            <v>Microondas de 7 pies</v>
          </cell>
          <cell r="D33" t="str">
            <v>unidad</v>
          </cell>
          <cell r="E33">
            <v>4675.2539999999999</v>
          </cell>
          <cell r="F33" t="str">
            <v>2.6.1.4.01</v>
          </cell>
        </row>
        <row r="34">
          <cell r="C34" t="str">
            <v>Refrigeradores de 8 pies</v>
          </cell>
          <cell r="D34" t="str">
            <v>unidad</v>
          </cell>
          <cell r="E34">
            <v>16785.5</v>
          </cell>
          <cell r="F34" t="str">
            <v>2.6.1.4.01</v>
          </cell>
        </row>
        <row r="35">
          <cell r="C35" t="str">
            <v>Televisores de 32 pulgadas</v>
          </cell>
          <cell r="D35" t="str">
            <v>unidad</v>
          </cell>
          <cell r="E35">
            <v>15163</v>
          </cell>
          <cell r="F35" t="str">
            <v>2.6.1.4.01</v>
          </cell>
        </row>
        <row r="36">
          <cell r="C36" t="str">
            <v>Mapas de Evacuación</v>
          </cell>
          <cell r="D36" t="str">
            <v>unidad</v>
          </cell>
          <cell r="E36">
            <v>2330.5</v>
          </cell>
          <cell r="F36" t="str">
            <v>2.6.5.5.01</v>
          </cell>
        </row>
        <row r="37">
          <cell r="C37" t="str">
            <v>Otras Señales</v>
          </cell>
          <cell r="D37">
            <v>0</v>
          </cell>
          <cell r="E37">
            <v>1150</v>
          </cell>
          <cell r="F37" t="str">
            <v>2.6.5.5.01</v>
          </cell>
        </row>
        <row r="38">
          <cell r="C38" t="str">
            <v>Punto de Reunion 2x2 pies, Metla colocado en pared</v>
          </cell>
          <cell r="D38" t="str">
            <v>unidad</v>
          </cell>
          <cell r="E38">
            <v>2330.5</v>
          </cell>
          <cell r="F38" t="str">
            <v>2.6.5.5.01</v>
          </cell>
        </row>
        <row r="39">
          <cell r="C39" t="str">
            <v>Señal de Ruta de Evacuacion Area, Doble Cara 6x12, para techo con cables de acero  Fotoluminiscente</v>
          </cell>
          <cell r="D39" t="str">
            <v>unidad</v>
          </cell>
          <cell r="E39">
            <v>3009</v>
          </cell>
          <cell r="F39" t="str">
            <v>2.6.5.5.01</v>
          </cell>
        </row>
        <row r="40">
          <cell r="C40" t="str">
            <v>Señales de Ruta de Evacuacion Flecha Derecha 5x8 en vinil fotoluminiscente sobre PVC de 4mm</v>
          </cell>
          <cell r="D40" t="str">
            <v>unidad</v>
          </cell>
          <cell r="E40">
            <v>1150.5</v>
          </cell>
          <cell r="F40" t="str">
            <v>2.6.5.5.01</v>
          </cell>
        </row>
        <row r="41">
          <cell r="C41" t="str">
            <v>Señales de Ruta de Evacuacion Flecha Izquierda 5x8 en vinil fotoluminiscente sobre PVC de 4mm</v>
          </cell>
          <cell r="D41" t="str">
            <v>unidad</v>
          </cell>
          <cell r="E41">
            <v>1150.5</v>
          </cell>
          <cell r="F41" t="str">
            <v>2.6.5.5.01</v>
          </cell>
        </row>
        <row r="42">
          <cell r="C42" t="str">
            <v>Señales de Salida 12x25¨ en vinil fotoluminiscente sobre PVC de 4mm</v>
          </cell>
          <cell r="D42" t="str">
            <v>unidad</v>
          </cell>
          <cell r="E42">
            <v>1947</v>
          </cell>
          <cell r="F42" t="str">
            <v>2.6.5.5.01</v>
          </cell>
        </row>
        <row r="43">
          <cell r="C43" t="str">
            <v>Señalizaciones de Extintores y Modo de uso</v>
          </cell>
          <cell r="D43" t="str">
            <v>unidad</v>
          </cell>
          <cell r="E43">
            <v>2212.5</v>
          </cell>
          <cell r="F43" t="str">
            <v>2.6.5.5.01</v>
          </cell>
        </row>
        <row r="44">
          <cell r="C44" t="str">
            <v>Agitador rotador VDRL.</v>
          </cell>
          <cell r="D44" t="str">
            <v>unidad</v>
          </cell>
          <cell r="E44">
            <v>11210</v>
          </cell>
          <cell r="F44" t="str">
            <v>2.6.3.1.01</v>
          </cell>
        </row>
        <row r="45">
          <cell r="C45" t="str">
            <v>Aspirador de secreciones eléctrico rodable</v>
          </cell>
          <cell r="D45" t="str">
            <v>unidad</v>
          </cell>
          <cell r="E45">
            <v>15692.82</v>
          </cell>
          <cell r="F45" t="str">
            <v>2.6.3.1.01</v>
          </cell>
        </row>
        <row r="46">
          <cell r="C46" t="str">
            <v>Bandeja de Urología</v>
          </cell>
          <cell r="D46" t="str">
            <v>unidad</v>
          </cell>
          <cell r="E46">
            <v>342200</v>
          </cell>
          <cell r="F46" t="str">
            <v>2.6.3.1.01</v>
          </cell>
        </row>
        <row r="47">
          <cell r="C47" t="str">
            <v>Contador de células hematológicas.</v>
          </cell>
          <cell r="D47" t="str">
            <v>unidad</v>
          </cell>
          <cell r="E47">
            <v>6254</v>
          </cell>
          <cell r="F47" t="str">
            <v>2.6.3.1.01</v>
          </cell>
        </row>
        <row r="48">
          <cell r="C48" t="str">
            <v>Incubadora neonatal para UCI</v>
          </cell>
          <cell r="D48" t="str">
            <v>unidad</v>
          </cell>
          <cell r="E48">
            <v>531000</v>
          </cell>
          <cell r="F48" t="str">
            <v>2.6.3.1.01</v>
          </cell>
        </row>
        <row r="49">
          <cell r="C49" t="str">
            <v>Vitrina de acero inoxidable para material estéril 0.68x0.45x1.70m.</v>
          </cell>
          <cell r="D49" t="str">
            <v>unidad</v>
          </cell>
          <cell r="E49">
            <v>49794.525000000001</v>
          </cell>
          <cell r="F49" t="str">
            <v>2.6.3.1.01</v>
          </cell>
        </row>
        <row r="50">
          <cell r="C50" t="str">
            <v>Aza Diatermica</v>
          </cell>
          <cell r="D50" t="str">
            <v>unidad</v>
          </cell>
          <cell r="E50">
            <v>275000</v>
          </cell>
          <cell r="F50" t="str">
            <v>2.6.3.1.01</v>
          </cell>
        </row>
        <row r="51">
          <cell r="C51" t="str">
            <v>Balanza  con tallímetro de 160 kg - 320 lbs.</v>
          </cell>
          <cell r="D51" t="str">
            <v>unidad</v>
          </cell>
          <cell r="E51">
            <v>8407.5</v>
          </cell>
          <cell r="F51" t="str">
            <v>2.6.3.1.01</v>
          </cell>
        </row>
        <row r="52">
          <cell r="C52" t="str">
            <v>Balanza analítica de precisión</v>
          </cell>
          <cell r="D52" t="str">
            <v>unidad</v>
          </cell>
          <cell r="E52">
            <v>96885.151100000003</v>
          </cell>
          <cell r="F52" t="str">
            <v>2.6.3.1.01</v>
          </cell>
        </row>
        <row r="53">
          <cell r="C53" t="str">
            <v>Bandeja cirugía general</v>
          </cell>
          <cell r="D53" t="str">
            <v>unidad</v>
          </cell>
          <cell r="E53">
            <v>250160</v>
          </cell>
          <cell r="F53" t="str">
            <v>2.6.3.1.01</v>
          </cell>
        </row>
        <row r="54">
          <cell r="C54" t="str">
            <v>Bandeja de acero inoxidable 30x20cms.</v>
          </cell>
          <cell r="D54" t="str">
            <v>unidad</v>
          </cell>
          <cell r="E54">
            <v>2950</v>
          </cell>
          <cell r="F54" t="str">
            <v>2.6.3.1.01</v>
          </cell>
        </row>
        <row r="55">
          <cell r="C55" t="str">
            <v>Bandeja de cesárea.</v>
          </cell>
          <cell r="D55" t="str">
            <v>unidad</v>
          </cell>
          <cell r="E55">
            <v>226560</v>
          </cell>
          <cell r="F55" t="str">
            <v>2.6.3.1.01</v>
          </cell>
        </row>
        <row r="56">
          <cell r="C56" t="str">
            <v>Bandeja de cirugía ortopédica</v>
          </cell>
          <cell r="D56" t="str">
            <v>unidad</v>
          </cell>
          <cell r="E56">
            <v>501500</v>
          </cell>
          <cell r="F56" t="str">
            <v>2.6.3.1.01</v>
          </cell>
        </row>
        <row r="57">
          <cell r="C57" t="str">
            <v>Bandeja de legrado</v>
          </cell>
          <cell r="D57" t="str">
            <v>unidad</v>
          </cell>
          <cell r="E57">
            <v>41300</v>
          </cell>
          <cell r="F57" t="str">
            <v>2.6.3.1.01</v>
          </cell>
        </row>
        <row r="58">
          <cell r="C58" t="str">
            <v>Bandeja de parto</v>
          </cell>
          <cell r="D58" t="str">
            <v>unidad</v>
          </cell>
          <cell r="E58">
            <v>49560</v>
          </cell>
          <cell r="F58" t="str">
            <v>2.6.3.1.01</v>
          </cell>
        </row>
        <row r="59">
          <cell r="C59" t="str">
            <v>Bandeja ginecológica</v>
          </cell>
          <cell r="D59" t="str">
            <v>unidad</v>
          </cell>
          <cell r="E59">
            <v>188800</v>
          </cell>
          <cell r="F59" t="str">
            <v>2.6.3.1.01</v>
          </cell>
        </row>
        <row r="60">
          <cell r="C60" t="str">
            <v>Baño maría 10 - 15 lts.</v>
          </cell>
          <cell r="D60" t="str">
            <v>unidad</v>
          </cell>
          <cell r="E60">
            <v>27140</v>
          </cell>
          <cell r="F60" t="str">
            <v>2.6.3.1.01</v>
          </cell>
        </row>
        <row r="61">
          <cell r="C61" t="str">
            <v>Cama  tipo hospitalaria, de posición, con barandas,  colchón</v>
          </cell>
          <cell r="D61" t="str">
            <v>unidad</v>
          </cell>
          <cell r="E61">
            <v>49219.1806</v>
          </cell>
          <cell r="F61" t="str">
            <v>2.6.3.1.01</v>
          </cell>
        </row>
        <row r="62">
          <cell r="C62" t="str">
            <v>Cama cuna metálica rodable con barandas para niños 147 x 82.5 x 50 cms.</v>
          </cell>
          <cell r="D62" t="str">
            <v>unidad</v>
          </cell>
          <cell r="E62">
            <v>26137.0707</v>
          </cell>
          <cell r="F62" t="str">
            <v>2.6.3.1.01</v>
          </cell>
        </row>
        <row r="63">
          <cell r="C63" t="str">
            <v>Cama eléctrica de cuidados intensivos con barandas y funciones de posicionamientos especiales</v>
          </cell>
          <cell r="D63" t="str">
            <v>unidad</v>
          </cell>
          <cell r="E63">
            <v>105563.74400000001</v>
          </cell>
          <cell r="F63" t="str">
            <v>2.6.3.1.01</v>
          </cell>
        </row>
        <row r="64">
          <cell r="C64" t="str">
            <v>Cama unipersonal</v>
          </cell>
          <cell r="D64" t="str">
            <v>unidad</v>
          </cell>
          <cell r="E64">
            <v>6490</v>
          </cell>
          <cell r="F64" t="str">
            <v>2.6.3.1.01</v>
          </cell>
        </row>
        <row r="65">
          <cell r="C65" t="str">
            <v>Camilla de emergencia  con barandas, ruedas  y  porta suero incluido</v>
          </cell>
          <cell r="D65" t="str">
            <v>unidad</v>
          </cell>
          <cell r="E65">
            <v>30335.3338</v>
          </cell>
          <cell r="F65" t="str">
            <v>2.6.3.1.01</v>
          </cell>
        </row>
        <row r="66">
          <cell r="C66" t="str">
            <v>Camilla de transporte intrahospitalaria con barandas, ruedas y porta suero</v>
          </cell>
          <cell r="D66" t="str">
            <v>unidad</v>
          </cell>
          <cell r="E66">
            <v>72981.654699999999</v>
          </cell>
          <cell r="F66" t="str">
            <v>2.6.3.1.01</v>
          </cell>
        </row>
        <row r="67">
          <cell r="C67" t="str">
            <v>Camilla de trauma shock</v>
          </cell>
          <cell r="D67" t="str">
            <v>unidad</v>
          </cell>
          <cell r="E67">
            <v>172048.60250000001</v>
          </cell>
          <cell r="F67" t="str">
            <v>2.6.3.1.01</v>
          </cell>
        </row>
        <row r="68">
          <cell r="C68" t="str">
            <v>Camilla para examen ginecológico.</v>
          </cell>
          <cell r="D68" t="str">
            <v>unidad</v>
          </cell>
          <cell r="E68">
            <v>104465.4</v>
          </cell>
          <cell r="F68" t="str">
            <v>2.6.3.1.01</v>
          </cell>
        </row>
        <row r="69">
          <cell r="C69" t="str">
            <v>Carro de cura</v>
          </cell>
          <cell r="D69" t="str">
            <v>unidad</v>
          </cell>
          <cell r="E69">
            <v>8314.2916999999998</v>
          </cell>
          <cell r="F69" t="str">
            <v>2.6.3.1.01</v>
          </cell>
        </row>
        <row r="70">
          <cell r="C70" t="str">
            <v>Centrífuga de Mesa de 24 tubos</v>
          </cell>
          <cell r="D70" t="str">
            <v>unidad</v>
          </cell>
          <cell r="E70">
            <v>198806.39999999999</v>
          </cell>
          <cell r="F70" t="str">
            <v>2.6.3.1.01</v>
          </cell>
        </row>
        <row r="71">
          <cell r="C71" t="str">
            <v>Chaleco plomado</v>
          </cell>
          <cell r="D71" t="str">
            <v>unidad</v>
          </cell>
          <cell r="E71">
            <v>11313.84</v>
          </cell>
          <cell r="F71" t="str">
            <v>2.6.3.1.01</v>
          </cell>
        </row>
        <row r="72">
          <cell r="C72" t="str">
            <v>Cipap Fisher</v>
          </cell>
          <cell r="D72" t="str">
            <v>unidad</v>
          </cell>
          <cell r="E72">
            <v>469017.40850000002</v>
          </cell>
          <cell r="F72" t="str">
            <v>2.6.3.1.01</v>
          </cell>
        </row>
        <row r="73">
          <cell r="C73" t="str">
            <v>Colchones Hospitalarios 36' x 76' (Azul, Marron o Crema)</v>
          </cell>
          <cell r="D73" t="str">
            <v>unidad</v>
          </cell>
          <cell r="E73">
            <v>4501.7</v>
          </cell>
          <cell r="F73" t="str">
            <v>2.6.3.1.01</v>
          </cell>
        </row>
        <row r="74">
          <cell r="C74" t="str">
            <v>Cuna de calor radiante</v>
          </cell>
          <cell r="D74" t="str">
            <v>unidad</v>
          </cell>
          <cell r="E74">
            <v>161582.93400000001</v>
          </cell>
          <cell r="F74" t="str">
            <v>2.6.3.1.01</v>
          </cell>
        </row>
        <row r="75">
          <cell r="C75" t="str">
            <v>Desfibrilador con monitor ECG, paleta externas y batería interna.</v>
          </cell>
          <cell r="D75" t="str">
            <v>unidad</v>
          </cell>
          <cell r="E75">
            <v>344224.6911</v>
          </cell>
          <cell r="F75" t="str">
            <v>2.6.3.1.01</v>
          </cell>
        </row>
        <row r="76">
          <cell r="C76" t="str">
            <v>Doppler fetal fijo</v>
          </cell>
          <cell r="D76" t="str">
            <v>unidad</v>
          </cell>
          <cell r="E76">
            <v>24151.661800000002</v>
          </cell>
          <cell r="F76" t="str">
            <v>2.6.3.1.01</v>
          </cell>
        </row>
        <row r="77">
          <cell r="C77" t="str">
            <v>Doppler fetal portátil</v>
          </cell>
          <cell r="D77" t="str">
            <v>unidad</v>
          </cell>
          <cell r="E77">
            <v>12836.04</v>
          </cell>
          <cell r="F77" t="str">
            <v>2.6.3.1.01</v>
          </cell>
        </row>
        <row r="78">
          <cell r="C78" t="str">
            <v>Electrocardiógrafo de 3 canales portátil con carro</v>
          </cell>
          <cell r="D78" t="str">
            <v>unidad</v>
          </cell>
          <cell r="E78">
            <v>45994.842499999999</v>
          </cell>
          <cell r="F78" t="str">
            <v>2.6.3.1.01</v>
          </cell>
        </row>
        <row r="79">
          <cell r="C79" t="str">
            <v>Electrocauterio</v>
          </cell>
          <cell r="D79" t="str">
            <v>unidad</v>
          </cell>
          <cell r="E79">
            <v>111029.4216</v>
          </cell>
          <cell r="F79" t="str">
            <v>2.6.3.1.01</v>
          </cell>
        </row>
        <row r="80">
          <cell r="C80" t="str">
            <v>Escalinata de 2 peldaño</v>
          </cell>
          <cell r="D80" t="str">
            <v>unidad</v>
          </cell>
          <cell r="E80">
            <v>1770</v>
          </cell>
          <cell r="F80" t="str">
            <v>2.6.3.1.01</v>
          </cell>
        </row>
        <row r="81">
          <cell r="C81" t="str">
            <v>Esfigmomanómetro De Pared Con Brazalete Adulto</v>
          </cell>
          <cell r="D81" t="str">
            <v>unidad</v>
          </cell>
          <cell r="E81">
            <v>4524.9931999999999</v>
          </cell>
          <cell r="F81" t="str">
            <v>2.6.3.1.01</v>
          </cell>
        </row>
        <row r="82">
          <cell r="C82" t="str">
            <v>Esfigmomanómetro de pared con set de brazaletes pediátrico.</v>
          </cell>
          <cell r="D82" t="str">
            <v>unidad</v>
          </cell>
          <cell r="E82">
            <v>3299.87</v>
          </cell>
          <cell r="F82" t="str">
            <v>2.6.3.1.01</v>
          </cell>
        </row>
        <row r="83">
          <cell r="C83" t="str">
            <v>Esfigmomanómetro de pedestal rodable adulto</v>
          </cell>
          <cell r="D83" t="str">
            <v>unidad</v>
          </cell>
          <cell r="E83">
            <v>4242.6899999999996</v>
          </cell>
          <cell r="F83" t="str">
            <v>2.6.3.1.01</v>
          </cell>
        </row>
        <row r="84">
          <cell r="C84" t="str">
            <v>Esfigmomanómetro de pedestal rodable adulto/pediátrico</v>
          </cell>
          <cell r="D84" t="str">
            <v>unidad</v>
          </cell>
          <cell r="E84">
            <v>11859.991</v>
          </cell>
          <cell r="F84" t="str">
            <v>2.6.3.1.01</v>
          </cell>
        </row>
        <row r="85">
          <cell r="C85" t="str">
            <v>Esfigmomanómetro portátil con brazalete para adulto</v>
          </cell>
          <cell r="D85" t="str">
            <v>unidad</v>
          </cell>
          <cell r="E85">
            <v>1479.9914000000001</v>
          </cell>
          <cell r="F85" t="str">
            <v>2.6.3.1.01</v>
          </cell>
        </row>
        <row r="86">
          <cell r="C86" t="str">
            <v>Esfigmomanómetro portátil con set de Brazaletes pediátricos</v>
          </cell>
          <cell r="D86" t="str">
            <v>unidad</v>
          </cell>
          <cell r="E86">
            <v>1999.9938</v>
          </cell>
          <cell r="F86" t="str">
            <v>2.6.3.1.01</v>
          </cell>
        </row>
        <row r="87">
          <cell r="C87" t="str">
            <v>Estantería metalica de 4 niveles regulares</v>
          </cell>
          <cell r="D87" t="str">
            <v>unidad</v>
          </cell>
          <cell r="E87">
            <v>6938.4</v>
          </cell>
          <cell r="F87" t="str">
            <v>2.6.3.1.01</v>
          </cell>
        </row>
        <row r="88">
          <cell r="C88" t="str">
            <v>Estetoscopio doble campana</v>
          </cell>
          <cell r="D88" t="str">
            <v>unidad</v>
          </cell>
          <cell r="E88">
            <v>938.18259999999998</v>
          </cell>
          <cell r="F88" t="str">
            <v>2.6.3.1.01</v>
          </cell>
        </row>
        <row r="89">
          <cell r="C89" t="str">
            <v>Estetoscopio pediátrico</v>
          </cell>
          <cell r="D89" t="str">
            <v>unidad</v>
          </cell>
          <cell r="E89">
            <v>3519.94</v>
          </cell>
          <cell r="F89" t="str">
            <v>2.6.3.1.01</v>
          </cell>
        </row>
        <row r="90">
          <cell r="C90" t="str">
            <v>Frasco Esteril para muestras</v>
          </cell>
          <cell r="D90" t="str">
            <v>unidad</v>
          </cell>
          <cell r="E90">
            <v>9</v>
          </cell>
          <cell r="F90" t="str">
            <v>2.6.3.1.01</v>
          </cell>
        </row>
        <row r="91">
          <cell r="C91" t="str">
            <v>Horno eléctrico al seco cap. 28 litros.</v>
          </cell>
          <cell r="D91" t="str">
            <v>unidad</v>
          </cell>
          <cell r="E91">
            <v>63229.120000000003</v>
          </cell>
          <cell r="F91" t="str">
            <v>2.6.3.1.01</v>
          </cell>
        </row>
        <row r="92">
          <cell r="C92" t="str">
            <v>Incubadora de transporte</v>
          </cell>
          <cell r="D92" t="str">
            <v>unidad</v>
          </cell>
          <cell r="E92">
            <v>475540</v>
          </cell>
          <cell r="F92" t="str">
            <v>2.6.3.1.01</v>
          </cell>
        </row>
        <row r="93">
          <cell r="C93" t="str">
            <v>Incubadora neonatal estándar</v>
          </cell>
          <cell r="D93" t="str">
            <v>unidad</v>
          </cell>
          <cell r="E93">
            <v>490481.16</v>
          </cell>
          <cell r="F93" t="str">
            <v>2.6.3.1.01</v>
          </cell>
        </row>
        <row r="94">
          <cell r="C94" t="str">
            <v>Instalación de Rayos X en el Hospital Municipal de Haina</v>
          </cell>
          <cell r="D94" t="str">
            <v>unidad</v>
          </cell>
          <cell r="E94">
            <v>74340</v>
          </cell>
          <cell r="F94" t="str">
            <v>2.6.3.1.01</v>
          </cell>
        </row>
        <row r="95">
          <cell r="C95" t="str">
            <v>Lámpara de fototerapia</v>
          </cell>
          <cell r="D95" t="str">
            <v>unidad</v>
          </cell>
          <cell r="E95">
            <v>40101.792600000001</v>
          </cell>
          <cell r="F95" t="str">
            <v>2.6.3.1.01</v>
          </cell>
        </row>
        <row r="96">
          <cell r="C96" t="str">
            <v>Lámpara quirúrgica cialítica de potencia alta.</v>
          </cell>
          <cell r="D96" t="str">
            <v>unidad</v>
          </cell>
          <cell r="E96">
            <v>386697.033</v>
          </cell>
          <cell r="F96" t="str">
            <v>2.6.3.1.01</v>
          </cell>
        </row>
        <row r="97">
          <cell r="C97" t="str">
            <v>Lámpara quirúrgica de pie rodable .</v>
          </cell>
          <cell r="D97" t="str">
            <v>unidad</v>
          </cell>
          <cell r="E97">
            <v>142177.25599999999</v>
          </cell>
          <cell r="F97" t="str">
            <v>2.6.3.1.01</v>
          </cell>
        </row>
        <row r="98">
          <cell r="C98" t="str">
            <v>Laringoscopio adulto</v>
          </cell>
          <cell r="D98" t="str">
            <v>unidad</v>
          </cell>
          <cell r="E98">
            <v>26868.6</v>
          </cell>
          <cell r="F98" t="str">
            <v>2.6.3.1.01</v>
          </cell>
        </row>
        <row r="99">
          <cell r="C99" t="str">
            <v>Máquina de anestesia 3 gases con monitoreo avanzado.</v>
          </cell>
          <cell r="D99" t="str">
            <v>unidad</v>
          </cell>
          <cell r="E99">
            <v>1897493.1</v>
          </cell>
          <cell r="F99" t="str">
            <v>2.6.3.1.01</v>
          </cell>
        </row>
        <row r="100">
          <cell r="C100" t="str">
            <v>Mesa de parto</v>
          </cell>
          <cell r="D100" t="str">
            <v>unidad</v>
          </cell>
          <cell r="E100">
            <v>232041.1</v>
          </cell>
          <cell r="F100" t="str">
            <v>2.6.3.1.01</v>
          </cell>
        </row>
        <row r="101">
          <cell r="C101" t="str">
            <v>Mesa metálica angular rodable para instrumentos de acero inoxidable</v>
          </cell>
          <cell r="D101" t="str">
            <v>unidad</v>
          </cell>
          <cell r="E101">
            <v>34703.800000000003</v>
          </cell>
          <cell r="F101" t="str">
            <v>2.6.3.1.01</v>
          </cell>
        </row>
        <row r="102">
          <cell r="C102" t="str">
            <v>Mesa metálica tipo mayo acero inoxidable</v>
          </cell>
          <cell r="D102" t="str">
            <v>unidad</v>
          </cell>
          <cell r="E102">
            <v>8903.1</v>
          </cell>
          <cell r="F102" t="str">
            <v>2.6.3.1.01</v>
          </cell>
        </row>
        <row r="103">
          <cell r="C103" t="str">
            <v>Mesa para operaciones mayores</v>
          </cell>
          <cell r="D103" t="str">
            <v>unidad</v>
          </cell>
          <cell r="E103">
            <v>130316.25</v>
          </cell>
          <cell r="F103" t="str">
            <v>2.6.3.1.01</v>
          </cell>
        </row>
        <row r="104">
          <cell r="C104" t="str">
            <v>Microscopio binocular Tipo Estándar</v>
          </cell>
          <cell r="D104" t="str">
            <v>unidad</v>
          </cell>
          <cell r="E104">
            <v>22139.75</v>
          </cell>
          <cell r="F104" t="str">
            <v>2.6.3.1.01</v>
          </cell>
        </row>
        <row r="105">
          <cell r="C105" t="str">
            <v>Monitor de actividad intrauterina y cardiofetal</v>
          </cell>
          <cell r="D105" t="str">
            <v>unidad</v>
          </cell>
          <cell r="E105">
            <v>62932.232000000004</v>
          </cell>
          <cell r="F105" t="str">
            <v>2.6.3.1.01</v>
          </cell>
        </row>
        <row r="106">
          <cell r="C106" t="str">
            <v>Monitor de funciones vitales de transporte 5 pararametros</v>
          </cell>
          <cell r="D106" t="str">
            <v>unidad</v>
          </cell>
          <cell r="E106">
            <v>62932.232199999999</v>
          </cell>
          <cell r="F106" t="str">
            <v>2.6.3.1.01</v>
          </cell>
        </row>
        <row r="107">
          <cell r="C107" t="str">
            <v>Monitores de signos vitales de pared de 5 parámetros .</v>
          </cell>
          <cell r="D107" t="str">
            <v>unidad</v>
          </cell>
          <cell r="E107">
            <v>57230</v>
          </cell>
          <cell r="F107" t="str">
            <v>2.6.3.1.01</v>
          </cell>
        </row>
        <row r="108">
          <cell r="C108" t="str">
            <v>Nebulizador</v>
          </cell>
          <cell r="D108" t="str">
            <v>unidad</v>
          </cell>
          <cell r="E108">
            <v>2549.9917</v>
          </cell>
          <cell r="F108" t="str">
            <v>2.6.3.1.01</v>
          </cell>
        </row>
        <row r="109">
          <cell r="C109" t="str">
            <v>Negatoscopio metálico de 1 campo</v>
          </cell>
          <cell r="D109" t="str">
            <v>unidad</v>
          </cell>
          <cell r="E109">
            <v>13999.992</v>
          </cell>
          <cell r="F109" t="str">
            <v>2.6.3.1.01</v>
          </cell>
        </row>
        <row r="110">
          <cell r="C110" t="str">
            <v>Negatoscopio metálico de 2 campos.</v>
          </cell>
          <cell r="D110" t="str">
            <v>unidad</v>
          </cell>
          <cell r="E110">
            <v>19383.86</v>
          </cell>
          <cell r="F110" t="str">
            <v>2.6.3.1.01</v>
          </cell>
        </row>
        <row r="111">
          <cell r="C111" t="str">
            <v>Nevera para banco de sangre</v>
          </cell>
          <cell r="D111" t="str">
            <v>unidad</v>
          </cell>
          <cell r="E111">
            <v>250971.84</v>
          </cell>
          <cell r="F111" t="str">
            <v>2.6.3.1.01</v>
          </cell>
        </row>
        <row r="112">
          <cell r="C112" t="str">
            <v>Nevera para Reactivos</v>
          </cell>
          <cell r="D112" t="str">
            <v>unidad</v>
          </cell>
          <cell r="E112">
            <v>257712</v>
          </cell>
          <cell r="F112" t="str">
            <v>2.6.3.1.01</v>
          </cell>
        </row>
        <row r="113">
          <cell r="C113" t="str">
            <v>Orinal metálico</v>
          </cell>
          <cell r="D113" t="str">
            <v>unidad</v>
          </cell>
          <cell r="E113">
            <v>3613.16</v>
          </cell>
          <cell r="F113" t="str">
            <v>2.6.3.1.01</v>
          </cell>
        </row>
        <row r="114">
          <cell r="C114" t="str">
            <v>Pulsoxímetro adulto pediátrico portátil.</v>
          </cell>
          <cell r="D114" t="str">
            <v>unidad</v>
          </cell>
          <cell r="E114">
            <v>34202.300000000003</v>
          </cell>
          <cell r="F114" t="str">
            <v>2.6.3.1.01</v>
          </cell>
        </row>
        <row r="115">
          <cell r="C115" t="str">
            <v>Pulsoxímetro con sensor neonatal.</v>
          </cell>
          <cell r="D115" t="str">
            <v>unidad</v>
          </cell>
          <cell r="E115">
            <v>30336.03</v>
          </cell>
          <cell r="F115" t="str">
            <v>2.6.3.1.01</v>
          </cell>
        </row>
        <row r="116">
          <cell r="C116" t="str">
            <v>Resucitador manual adulto</v>
          </cell>
          <cell r="D116" t="str">
            <v>unidad</v>
          </cell>
          <cell r="E116">
            <v>1250.8</v>
          </cell>
          <cell r="F116" t="str">
            <v>2.6.3.1.01</v>
          </cell>
        </row>
        <row r="117">
          <cell r="C117" t="str">
            <v>Resucitador manual neonatal</v>
          </cell>
          <cell r="D117" t="str">
            <v>unidad</v>
          </cell>
          <cell r="E117">
            <v>1250.8</v>
          </cell>
          <cell r="F117" t="str">
            <v>2.6.3.1.01</v>
          </cell>
        </row>
        <row r="118">
          <cell r="C118" t="str">
            <v>Resucitador manual pediátrico</v>
          </cell>
          <cell r="D118" t="str">
            <v>unidad</v>
          </cell>
          <cell r="E118">
            <v>1250.8</v>
          </cell>
          <cell r="F118" t="str">
            <v>2.6.3.1.01</v>
          </cell>
        </row>
        <row r="119">
          <cell r="C119" t="str">
            <v>Set de cirugía menor</v>
          </cell>
          <cell r="D119" t="str">
            <v>unidad</v>
          </cell>
          <cell r="E119">
            <v>21240</v>
          </cell>
          <cell r="F119" t="str">
            <v>2.6.3.1.01</v>
          </cell>
        </row>
        <row r="120">
          <cell r="C120" t="str">
            <v>Set de diagnóstico de pared</v>
          </cell>
          <cell r="D120" t="str">
            <v>unidad</v>
          </cell>
          <cell r="E120">
            <v>43960.9</v>
          </cell>
          <cell r="F120" t="str">
            <v>2.6.3.1.01</v>
          </cell>
        </row>
        <row r="121">
          <cell r="C121" t="str">
            <v>Set de diagnóstico portátil</v>
          </cell>
          <cell r="D121" t="str">
            <v>unidad</v>
          </cell>
          <cell r="E121">
            <v>13749.996999999999</v>
          </cell>
          <cell r="F121" t="str">
            <v>2.6.3.1.01</v>
          </cell>
        </row>
        <row r="122">
          <cell r="C122" t="str">
            <v>Set instrumental de curaciones.</v>
          </cell>
          <cell r="D122" t="str">
            <v>unidad</v>
          </cell>
          <cell r="E122">
            <v>13570</v>
          </cell>
          <cell r="F122" t="str">
            <v>2.6.3.1.01</v>
          </cell>
        </row>
        <row r="123">
          <cell r="C123" t="str">
            <v>Silla de rueda aro No. 18</v>
          </cell>
          <cell r="D123" t="str">
            <v>unidad</v>
          </cell>
          <cell r="E123">
            <v>4284.71</v>
          </cell>
          <cell r="F123" t="str">
            <v>2.6.3.1.01</v>
          </cell>
        </row>
        <row r="124">
          <cell r="C124" t="str">
            <v>Silla de rueda aro No. 24</v>
          </cell>
          <cell r="D124" t="str">
            <v>unidad</v>
          </cell>
          <cell r="E124">
            <v>5726.64</v>
          </cell>
          <cell r="F124" t="str">
            <v>2.6.3.1.01</v>
          </cell>
        </row>
        <row r="125">
          <cell r="C125" t="str">
            <v>Sillón dental (de fabricación de local)</v>
          </cell>
          <cell r="D125" t="str">
            <v>unidad</v>
          </cell>
          <cell r="E125">
            <v>20650</v>
          </cell>
          <cell r="F125" t="str">
            <v>2.6.3.1.01</v>
          </cell>
        </row>
        <row r="126">
          <cell r="C126" t="str">
            <v>Unidad de Monitoreo de Cuidados Intensivos</v>
          </cell>
          <cell r="D126" t="str">
            <v>unidad</v>
          </cell>
          <cell r="E126">
            <v>575000.01</v>
          </cell>
          <cell r="F126" t="str">
            <v>2.6.3.1.01</v>
          </cell>
        </row>
        <row r="127">
          <cell r="C127" t="str">
            <v>Unidad de Rayos X portátil y con batería.</v>
          </cell>
          <cell r="D127" t="str">
            <v>unidad</v>
          </cell>
          <cell r="E127">
            <v>2542900</v>
          </cell>
          <cell r="F127" t="str">
            <v>2.6.3.1.01</v>
          </cell>
        </row>
        <row r="128">
          <cell r="C128" t="str">
            <v>Unidad dental digital completa</v>
          </cell>
          <cell r="D128" t="str">
            <v>unidad</v>
          </cell>
          <cell r="E128">
            <v>172556.12</v>
          </cell>
          <cell r="F128" t="str">
            <v>2.6.3.1.01</v>
          </cell>
        </row>
        <row r="129">
          <cell r="C129" t="str">
            <v>Unidades dentales (de fabricación local)</v>
          </cell>
          <cell r="D129" t="str">
            <v>unidad</v>
          </cell>
          <cell r="E129">
            <v>44250</v>
          </cell>
          <cell r="F129" t="str">
            <v>2.6.3.1.01</v>
          </cell>
        </row>
        <row r="130">
          <cell r="C130" t="str">
            <v>Ventilador mecánico adulto/pediátrico</v>
          </cell>
          <cell r="D130" t="str">
            <v>unidad</v>
          </cell>
          <cell r="E130">
            <v>719492.56279999996</v>
          </cell>
          <cell r="F130" t="str">
            <v>2.6.3.1.01</v>
          </cell>
        </row>
        <row r="131">
          <cell r="C131" t="str">
            <v>Ventilador mecánico neonatal</v>
          </cell>
          <cell r="D131" t="str">
            <v>unidad</v>
          </cell>
          <cell r="E131">
            <v>816192.43</v>
          </cell>
          <cell r="F131" t="str">
            <v>2.6.3.1.01</v>
          </cell>
        </row>
        <row r="132">
          <cell r="C132" t="str">
            <v>Computadoras de escritorio</v>
          </cell>
          <cell r="D132" t="str">
            <v>unidad</v>
          </cell>
          <cell r="E132">
            <v>36954.32</v>
          </cell>
          <cell r="F132" t="str">
            <v>2.6.1.3.01</v>
          </cell>
        </row>
        <row r="133">
          <cell r="C133" t="str">
            <v>Headsets</v>
          </cell>
          <cell r="D133" t="str">
            <v>unidad</v>
          </cell>
          <cell r="E133">
            <v>3776</v>
          </cell>
          <cell r="F133" t="str">
            <v>2.6.1.3.01</v>
          </cell>
        </row>
        <row r="134">
          <cell r="C134" t="str">
            <v>Impresora Multifunción</v>
          </cell>
          <cell r="D134" t="str">
            <v>unidad</v>
          </cell>
          <cell r="E134">
            <v>12390</v>
          </cell>
          <cell r="F134" t="str">
            <v>2.6.1.3.01</v>
          </cell>
        </row>
        <row r="135">
          <cell r="C135" t="str">
            <v>Impresoras Blanco y Negro</v>
          </cell>
          <cell r="D135" t="str">
            <v>unidad</v>
          </cell>
          <cell r="E135">
            <v>6293.7049999999999</v>
          </cell>
          <cell r="F135" t="str">
            <v>2.6.1.3.01</v>
          </cell>
        </row>
        <row r="136">
          <cell r="C136" t="str">
            <v>Laptop de 14 pulgadas</v>
          </cell>
          <cell r="D136" t="str">
            <v>unidad</v>
          </cell>
          <cell r="E136">
            <v>27200</v>
          </cell>
          <cell r="F136" t="str">
            <v>2.6.1.3.01</v>
          </cell>
        </row>
        <row r="137">
          <cell r="C137" t="str">
            <v>Arco Detector de Metales de 87' de alto x 35' de anho</v>
          </cell>
          <cell r="D137" t="str">
            <v>unidad</v>
          </cell>
          <cell r="E137">
            <v>109504</v>
          </cell>
          <cell r="F137" t="str">
            <v>2.6.6.2.01</v>
          </cell>
        </row>
        <row r="138">
          <cell r="C138" t="str">
            <v>Detectores de Metal Portatil de 16,5' de longitud</v>
          </cell>
          <cell r="D138" t="str">
            <v>unidad</v>
          </cell>
          <cell r="E138">
            <v>5723</v>
          </cell>
          <cell r="F138" t="str">
            <v>2.6.6.2.01</v>
          </cell>
        </row>
        <row r="139">
          <cell r="C139" t="str">
            <v>Alojamiento por una Noche por persona</v>
          </cell>
          <cell r="D139" t="str">
            <v>unidad</v>
          </cell>
          <cell r="E139">
            <v>6200</v>
          </cell>
          <cell r="F139" t="str">
            <v>2.2.8.6.01</v>
          </cell>
        </row>
        <row r="140">
          <cell r="C140" t="str">
            <v>Audivisuales, Decoración, Montaje y Desmontaje de Evento por 50 personas</v>
          </cell>
          <cell r="D140" t="str">
            <v>unidad</v>
          </cell>
          <cell r="E140">
            <v>86568.53</v>
          </cell>
          <cell r="F140" t="str">
            <v>2.2.8.6.01</v>
          </cell>
        </row>
        <row r="141">
          <cell r="C141" t="str">
            <v>Audivisuales, Decoración, Montaje y Desmontaje de Evento por 80 personas</v>
          </cell>
          <cell r="D141" t="str">
            <v>unidad</v>
          </cell>
          <cell r="E141">
            <v>100917.38</v>
          </cell>
          <cell r="F141" t="str">
            <v>2.2.8.6.01</v>
          </cell>
        </row>
        <row r="142">
          <cell r="C142" t="str">
            <v>Tickets de Combustible de RD$1,000.00</v>
          </cell>
          <cell r="D142" t="str">
            <v>unidad</v>
          </cell>
          <cell r="E142">
            <v>1000</v>
          </cell>
          <cell r="F142" t="str">
            <v>2.3.7.1.02</v>
          </cell>
        </row>
        <row r="143">
          <cell r="C143" t="str">
            <v>Tickets de Combustible de RD$200.00</v>
          </cell>
          <cell r="D143" t="str">
            <v>unidad</v>
          </cell>
          <cell r="E143">
            <v>200</v>
          </cell>
          <cell r="F143" t="str">
            <v>2.3.7.1.02</v>
          </cell>
        </row>
        <row r="144">
          <cell r="C144" t="str">
            <v>Tickets de Combustible de RD$500.00</v>
          </cell>
          <cell r="D144" t="str">
            <v>unidad</v>
          </cell>
          <cell r="E144">
            <v>500</v>
          </cell>
          <cell r="F144" t="str">
            <v>2.3.7.1.02</v>
          </cell>
        </row>
        <row r="145">
          <cell r="C145" t="str">
            <v>Galones de Gasoil Optimo</v>
          </cell>
          <cell r="D145" t="str">
            <v>galon</v>
          </cell>
          <cell r="E145">
            <v>197</v>
          </cell>
          <cell r="F145" t="str">
            <v>2.3.7.1.02</v>
          </cell>
        </row>
        <row r="146">
          <cell r="C146" t="str">
            <v>Galones de Gasoil Regular</v>
          </cell>
          <cell r="D146" t="str">
            <v>galon</v>
          </cell>
          <cell r="E146">
            <v>181</v>
          </cell>
          <cell r="F146" t="str">
            <v>2.3.7.1.02</v>
          </cell>
        </row>
        <row r="147">
          <cell r="C147" t="str">
            <v>Galones de Gasolina Premium</v>
          </cell>
          <cell r="D147" t="str">
            <v>galon</v>
          </cell>
          <cell r="E147">
            <v>251</v>
          </cell>
          <cell r="F147" t="str">
            <v>2.3.7.1.02</v>
          </cell>
        </row>
        <row r="148">
          <cell r="C148" t="str">
            <v>Galones de Gasolina Regular</v>
          </cell>
          <cell r="D148" t="str">
            <v>galon</v>
          </cell>
          <cell r="E148">
            <v>230</v>
          </cell>
          <cell r="F148" t="str">
            <v>2.3.7.1.02</v>
          </cell>
        </row>
        <row r="149">
          <cell r="C149" t="str">
            <v>Galones de GPL</v>
          </cell>
          <cell r="D149" t="str">
            <v>galon</v>
          </cell>
          <cell r="E149">
            <v>110</v>
          </cell>
          <cell r="F149" t="str">
            <v>2.3.7.1.02</v>
          </cell>
        </row>
        <row r="150">
          <cell r="C150" t="str">
            <v>60 pie de Alambre Vinyl #14/2</v>
          </cell>
          <cell r="D150" t="str">
            <v>pie</v>
          </cell>
          <cell r="E150">
            <v>28.32</v>
          </cell>
          <cell r="F150" t="str">
            <v>2.3.6.3.04</v>
          </cell>
        </row>
        <row r="151">
          <cell r="C151" t="str">
            <v>Bandeja metálica colectora de agua de 1.50 x 0.70 x 0.70mts</v>
          </cell>
          <cell r="D151" t="str">
            <v>unidad</v>
          </cell>
          <cell r="E151">
            <v>8500</v>
          </cell>
          <cell r="F151" t="str">
            <v>2.3.6.3.04</v>
          </cell>
        </row>
        <row r="152">
          <cell r="C152" t="str">
            <v>Cajas aéreas plásticas</v>
          </cell>
          <cell r="D152" t="str">
            <v>unidad</v>
          </cell>
          <cell r="E152">
            <v>81.171999999999997</v>
          </cell>
          <cell r="F152" t="str">
            <v>2.3.6.3.04</v>
          </cell>
        </row>
        <row r="153">
          <cell r="C153" t="str">
            <v>Canaleta de 1 pulgada</v>
          </cell>
          <cell r="D153" t="str">
            <v>unidad</v>
          </cell>
          <cell r="E153">
            <v>103.3567</v>
          </cell>
          <cell r="F153" t="str">
            <v>2.3.6.3.04</v>
          </cell>
        </row>
        <row r="154">
          <cell r="C154" t="str">
            <v>Codos de 1' PVC</v>
          </cell>
          <cell r="D154" t="str">
            <v>unidad</v>
          </cell>
          <cell r="E154">
            <v>20.059999999999999</v>
          </cell>
          <cell r="F154" t="str">
            <v>2.3.6.3.04</v>
          </cell>
        </row>
        <row r="155">
          <cell r="C155" t="str">
            <v>Destornillador de Estria</v>
          </cell>
          <cell r="D155" t="str">
            <v>unidad</v>
          </cell>
          <cell r="E155">
            <v>208.86</v>
          </cell>
          <cell r="F155" t="str">
            <v>2.3.6.3.04</v>
          </cell>
        </row>
        <row r="156">
          <cell r="C156" t="str">
            <v>Destornillador Plano</v>
          </cell>
          <cell r="D156" t="str">
            <v>unidad</v>
          </cell>
          <cell r="E156">
            <v>206.73500000000001</v>
          </cell>
          <cell r="F156" t="str">
            <v>2.3.6.3.04</v>
          </cell>
        </row>
        <row r="157">
          <cell r="C157" t="str">
            <v>Faceplate 1 salida</v>
          </cell>
          <cell r="D157" t="str">
            <v>unidad</v>
          </cell>
          <cell r="E157">
            <v>43.293999999999997</v>
          </cell>
          <cell r="F157" t="str">
            <v>2.3.6.3.04</v>
          </cell>
        </row>
        <row r="158">
          <cell r="C158" t="str">
            <v>Grapas Plasticas para Alambre Vinyl #13</v>
          </cell>
          <cell r="D158" t="str">
            <v>unidad</v>
          </cell>
          <cell r="E158">
            <v>5.9</v>
          </cell>
          <cell r="F158" t="str">
            <v>2.3.6.3.04</v>
          </cell>
        </row>
        <row r="159">
          <cell r="C159" t="str">
            <v>Llave de Rueda tipo T</v>
          </cell>
          <cell r="D159" t="str">
            <v>unidad</v>
          </cell>
          <cell r="E159">
            <v>944</v>
          </cell>
          <cell r="F159" t="str">
            <v>2.3.6.3.04</v>
          </cell>
        </row>
        <row r="160">
          <cell r="C160" t="str">
            <v>Llaves de paso de bola (1 pulgada)</v>
          </cell>
          <cell r="D160" t="str">
            <v>unidad</v>
          </cell>
          <cell r="E160">
            <v>571.12</v>
          </cell>
          <cell r="F160" t="str">
            <v>2.3.6.3.04</v>
          </cell>
        </row>
        <row r="161">
          <cell r="C161" t="str">
            <v>Martillo</v>
          </cell>
          <cell r="D161" t="str">
            <v>unidad</v>
          </cell>
          <cell r="E161">
            <v>619.5</v>
          </cell>
          <cell r="F161" t="str">
            <v>2.3.6.3.04</v>
          </cell>
        </row>
        <row r="162">
          <cell r="C162" t="str">
            <v>Mini Jack RJ45</v>
          </cell>
          <cell r="D162" t="str">
            <v>unidad</v>
          </cell>
          <cell r="E162">
            <v>100.3</v>
          </cell>
          <cell r="F162" t="str">
            <v>2.3.6.3.04</v>
          </cell>
        </row>
        <row r="163">
          <cell r="C163" t="str">
            <v>Niples 1' x 2' hg</v>
          </cell>
          <cell r="D163" t="str">
            <v>unidad</v>
          </cell>
          <cell r="E163">
            <v>33.630000000000003</v>
          </cell>
          <cell r="F163" t="str">
            <v>2.3.6.3.04</v>
          </cell>
        </row>
        <row r="164">
          <cell r="C164" t="str">
            <v>Niples de 1' x 3' hg</v>
          </cell>
          <cell r="D164" t="str">
            <v>unidad</v>
          </cell>
          <cell r="E164">
            <v>44.25</v>
          </cell>
          <cell r="F164" t="str">
            <v>2.3.6.3.04</v>
          </cell>
        </row>
        <row r="165">
          <cell r="C165" t="str">
            <v>Organizador horizontal plástico</v>
          </cell>
          <cell r="D165" t="str">
            <v>unidad</v>
          </cell>
          <cell r="E165">
            <v>855.5</v>
          </cell>
          <cell r="F165" t="str">
            <v>2.3.6.3.04</v>
          </cell>
        </row>
        <row r="166">
          <cell r="C166" t="str">
            <v>Patch Cord UTP Cat.6 de 2 pies</v>
          </cell>
          <cell r="D166" t="str">
            <v>unidad</v>
          </cell>
          <cell r="E166">
            <v>60.2273</v>
          </cell>
          <cell r="F166" t="str">
            <v>2.3.6.3.04</v>
          </cell>
        </row>
        <row r="167">
          <cell r="C167" t="str">
            <v>Patch Cord UTP Cat.6 de 7 pies</v>
          </cell>
          <cell r="D167" t="str">
            <v>unidad</v>
          </cell>
          <cell r="E167">
            <v>102.8133</v>
          </cell>
          <cell r="F167" t="str">
            <v>2.3.6.3.04</v>
          </cell>
        </row>
        <row r="168">
          <cell r="C168" t="str">
            <v>Patch Panel 24 puertos Cat.6</v>
          </cell>
          <cell r="D168" t="str">
            <v>unidad</v>
          </cell>
          <cell r="E168">
            <v>3030.43</v>
          </cell>
          <cell r="F168" t="str">
            <v>2.3.6.3.04</v>
          </cell>
        </row>
        <row r="169">
          <cell r="C169" t="str">
            <v>Pinzas para corte de tola</v>
          </cell>
          <cell r="D169" t="str">
            <v>unidad</v>
          </cell>
          <cell r="E169">
            <v>858.45</v>
          </cell>
          <cell r="F169" t="str">
            <v>2.3.6.3.04</v>
          </cell>
        </row>
        <row r="170">
          <cell r="C170" t="str">
            <v>Punta de Tria para Taladro</v>
          </cell>
          <cell r="D170" t="str">
            <v>unidad</v>
          </cell>
          <cell r="E170">
            <v>206.72329999999999</v>
          </cell>
          <cell r="F170" t="str">
            <v>2.3.6.3.04</v>
          </cell>
        </row>
        <row r="171">
          <cell r="C171" t="str">
            <v>PVC CR80/30 (kit de 500)</v>
          </cell>
          <cell r="D171" t="str">
            <v>unidad</v>
          </cell>
          <cell r="E171">
            <v>4425</v>
          </cell>
          <cell r="F171" t="str">
            <v>2.3.6.3.04</v>
          </cell>
        </row>
        <row r="172">
          <cell r="C172" t="str">
            <v>Rack (Palometas) de Pared para Monitor NK PVM-2701</v>
          </cell>
          <cell r="D172" t="str">
            <v>unidad</v>
          </cell>
          <cell r="E172">
            <v>13500.0026</v>
          </cell>
          <cell r="F172" t="str">
            <v>2.3.6.3.04</v>
          </cell>
        </row>
        <row r="173">
          <cell r="C173" t="str">
            <v>Rack de pared 7U con Bisagras</v>
          </cell>
          <cell r="D173" t="str">
            <v>unidad</v>
          </cell>
          <cell r="E173">
            <v>1416</v>
          </cell>
          <cell r="F173" t="str">
            <v>2.3.6.3.04</v>
          </cell>
        </row>
        <row r="174">
          <cell r="C174" t="str">
            <v>Tarugos Azules</v>
          </cell>
          <cell r="D174" t="str">
            <v>unidad</v>
          </cell>
          <cell r="E174">
            <v>3.54</v>
          </cell>
          <cell r="F174" t="str">
            <v>2.3.6.3.04</v>
          </cell>
        </row>
        <row r="175">
          <cell r="C175" t="str">
            <v>tee de 1 pulgada hg</v>
          </cell>
          <cell r="D175" t="str">
            <v>unidad</v>
          </cell>
          <cell r="E175">
            <v>73.16</v>
          </cell>
          <cell r="F175" t="str">
            <v>2.3.6.3.04</v>
          </cell>
        </row>
        <row r="176">
          <cell r="C176" t="str">
            <v>Tira de Lija 100/1</v>
          </cell>
          <cell r="D176" t="str">
            <v>unidad</v>
          </cell>
          <cell r="E176">
            <v>548.26499999999999</v>
          </cell>
          <cell r="F176" t="str">
            <v>2.3.6.3.04</v>
          </cell>
        </row>
        <row r="177">
          <cell r="C177" t="str">
            <v>Tira de Lija de Metal 12/1</v>
          </cell>
          <cell r="D177" t="str">
            <v>unidad</v>
          </cell>
          <cell r="E177">
            <v>526.32500000000005</v>
          </cell>
          <cell r="F177" t="str">
            <v>2.3.6.3.04</v>
          </cell>
        </row>
        <row r="178">
          <cell r="C178" t="str">
            <v>Tornillo para Tarugo Azul</v>
          </cell>
          <cell r="D178" t="str">
            <v>unidad</v>
          </cell>
          <cell r="E178">
            <v>3.54</v>
          </cell>
          <cell r="F178" t="str">
            <v>2.3.6.3.04</v>
          </cell>
        </row>
        <row r="179">
          <cell r="C179" t="str">
            <v>Tubo de Silicón Transparente</v>
          </cell>
          <cell r="D179" t="str">
            <v>unidad</v>
          </cell>
          <cell r="E179">
            <v>265.5</v>
          </cell>
          <cell r="F179" t="str">
            <v>2.3.6.3.04</v>
          </cell>
        </row>
        <row r="180">
          <cell r="C180" t="str">
            <v>Impresión Formularios (dos caras)</v>
          </cell>
          <cell r="D180" t="str">
            <v>unidad</v>
          </cell>
          <cell r="E180">
            <v>1.9823999999999999</v>
          </cell>
          <cell r="F180" t="str">
            <v>2.2.2.2.01</v>
          </cell>
        </row>
        <row r="181">
          <cell r="C181" t="str">
            <v>Goma (No.265/70/16 para camioneta Toyota Hilux)</v>
          </cell>
          <cell r="D181" t="str">
            <v>unidad</v>
          </cell>
          <cell r="E181">
            <v>7773.84</v>
          </cell>
          <cell r="F181" t="str">
            <v>2.3.5.3.01</v>
          </cell>
        </row>
        <row r="182">
          <cell r="C182" t="str">
            <v>Gomas (No. 265/70/15 para jeep Chevrolet Brazer)</v>
          </cell>
          <cell r="D182" t="str">
            <v>unidad</v>
          </cell>
          <cell r="E182">
            <v>9343.24</v>
          </cell>
          <cell r="F182" t="str">
            <v>2.3.5.3.01</v>
          </cell>
        </row>
        <row r="183">
          <cell r="C183" t="str">
            <v>Neumáticos para Ford Ranger, Pirelli 265-70R-16</v>
          </cell>
          <cell r="D183" t="str">
            <v>unidad</v>
          </cell>
          <cell r="E183">
            <v>10915</v>
          </cell>
          <cell r="F183" t="str">
            <v>2.3.5.3.01</v>
          </cell>
        </row>
        <row r="184">
          <cell r="C184" t="str">
            <v>Neumáticos para Motocicleta 110/80-18-58, trasera, Michelin</v>
          </cell>
          <cell r="D184" t="str">
            <v>unidad</v>
          </cell>
          <cell r="E184">
            <v>3923.5</v>
          </cell>
          <cell r="F184" t="str">
            <v>2.3.5.3.01</v>
          </cell>
        </row>
        <row r="185">
          <cell r="C185" t="str">
            <v>Neumáticos para Motocicletas 80/90-21mc48p, delanteras Michelin</v>
          </cell>
          <cell r="D185" t="str">
            <v>unidad</v>
          </cell>
          <cell r="E185">
            <v>4543</v>
          </cell>
          <cell r="F185" t="str">
            <v>2.3.5.3.01</v>
          </cell>
        </row>
        <row r="186">
          <cell r="C186" t="str">
            <v>Neumáticos para Toyota Hilux, Firestone 265/70 R 16</v>
          </cell>
          <cell r="D186" t="str">
            <v>unidad</v>
          </cell>
          <cell r="E186">
            <v>9204</v>
          </cell>
          <cell r="F186" t="str">
            <v>2.3.5.3.01</v>
          </cell>
        </row>
        <row r="187">
          <cell r="C187" t="str">
            <v>Tubo de Neumáticos para Motocicleta, delantero, Michelin</v>
          </cell>
          <cell r="D187" t="str">
            <v>unidad</v>
          </cell>
          <cell r="E187">
            <v>1239</v>
          </cell>
          <cell r="F187" t="str">
            <v>2.3.5.3.01</v>
          </cell>
        </row>
        <row r="188">
          <cell r="C188" t="str">
            <v>Tubo de Neumáticos para Motocicleta, trasero, Michelin</v>
          </cell>
          <cell r="D188" t="str">
            <v>unidad</v>
          </cell>
          <cell r="E188">
            <v>1239</v>
          </cell>
          <cell r="F188" t="str">
            <v>2.3.5.3.01</v>
          </cell>
        </row>
        <row r="189">
          <cell r="C189" t="str">
            <v>Instalación, Correcion de Pintura, Cristal Delantero y Bumper de vehiculo</v>
          </cell>
          <cell r="D189" t="str">
            <v>unidad</v>
          </cell>
          <cell r="E189">
            <v>54999.99</v>
          </cell>
          <cell r="F189" t="str">
            <v>2.7.2.6.01</v>
          </cell>
        </row>
        <row r="190">
          <cell r="C190" t="str">
            <v>Mantenimiento de Vehículos</v>
          </cell>
          <cell r="D190" t="str">
            <v>unidad</v>
          </cell>
          <cell r="E190">
            <v>17023.8</v>
          </cell>
          <cell r="F190" t="str">
            <v>2.7.2.6.01</v>
          </cell>
        </row>
        <row r="191">
          <cell r="C191" t="str">
            <v>Mantenimiento y/o Reparación Impresora  Multifuncional</v>
          </cell>
          <cell r="D191" t="str">
            <v>unidad</v>
          </cell>
          <cell r="E191">
            <v>4130</v>
          </cell>
          <cell r="F191" t="str">
            <v>2.7.2.2.01</v>
          </cell>
        </row>
        <row r="192">
          <cell r="C192" t="str">
            <v>Mantenimiento y/o Reparación Impresora Laser</v>
          </cell>
          <cell r="D192" t="str">
            <v>unidad</v>
          </cell>
          <cell r="E192">
            <v>16048</v>
          </cell>
          <cell r="F192" t="str">
            <v>2.7.2.2.01</v>
          </cell>
        </row>
        <row r="193">
          <cell r="C193" t="str">
            <v>Servicio de Reparación y Mantenimiento de Fotocopiadora (anual)</v>
          </cell>
          <cell r="D193" t="str">
            <v>unidad</v>
          </cell>
          <cell r="E193">
            <v>24502.7</v>
          </cell>
          <cell r="F193" t="str">
            <v>2.7.2.2.01</v>
          </cell>
        </row>
        <row r="194">
          <cell r="C194" t="str">
            <v>Reparación de Tomógrafo General Electric Brights Speed, serial 277468nm5</v>
          </cell>
          <cell r="D194" t="str">
            <v>unidad</v>
          </cell>
          <cell r="E194">
            <v>715000</v>
          </cell>
          <cell r="F194" t="str">
            <v>2.7.2.4.01</v>
          </cell>
        </row>
        <row r="195">
          <cell r="C195" t="str">
            <v>Mantenimiento de Planta Electrica Cummins 20KVA</v>
          </cell>
          <cell r="D195" t="str">
            <v>unidad</v>
          </cell>
          <cell r="E195">
            <v>60742.81</v>
          </cell>
          <cell r="F195" t="str">
            <v>2.7.2.6.01</v>
          </cell>
        </row>
        <row r="196">
          <cell r="C196" t="str">
            <v>Mantenimiento y Reparación de Aire Acondicionado de 3 Toneladas</v>
          </cell>
          <cell r="D196" t="str">
            <v>unidad</v>
          </cell>
          <cell r="E196">
            <v>30385</v>
          </cell>
          <cell r="F196" t="str">
            <v>2.7.2.6.01</v>
          </cell>
        </row>
        <row r="197">
          <cell r="C197" t="str">
            <v>Reparacion y Mantenimiento Planta Eléctrica</v>
          </cell>
          <cell r="D197" t="str">
            <v>unidad</v>
          </cell>
          <cell r="E197">
            <v>79818.740000000005</v>
          </cell>
          <cell r="F197" t="str">
            <v>2.7.2.6.01</v>
          </cell>
        </row>
        <row r="198">
          <cell r="C198" t="str">
            <v>Servicio de Mantenimiento de Aire Acondicionado</v>
          </cell>
          <cell r="D198" t="str">
            <v>unidad</v>
          </cell>
          <cell r="E198">
            <v>4500</v>
          </cell>
          <cell r="F198" t="str">
            <v>2.2.7.2.01</v>
          </cell>
        </row>
        <row r="199">
          <cell r="C199" t="str">
            <v>Servicio de mantenimiento,lavado y brillado de piso</v>
          </cell>
          <cell r="D199" t="str">
            <v>unidad</v>
          </cell>
          <cell r="E199">
            <v>44840</v>
          </cell>
          <cell r="F199" t="str">
            <v>2.7.1.7.01</v>
          </cell>
        </row>
        <row r="200">
          <cell r="C200" t="str">
            <v>Servicios de Desinstalacion,  Instalación y Mantenimiento</v>
          </cell>
          <cell r="D200" t="str">
            <v>unidad</v>
          </cell>
          <cell r="E200">
            <v>8850</v>
          </cell>
          <cell r="F200" t="str">
            <v>2.7.2.6.01</v>
          </cell>
        </row>
        <row r="201">
          <cell r="C201" t="str">
            <v>Mantenimiento Planta Eléctrica</v>
          </cell>
          <cell r="D201" t="str">
            <v>unidad</v>
          </cell>
          <cell r="E201">
            <v>45459.5</v>
          </cell>
          <cell r="F201" t="str">
            <v>2.7.1.6.01</v>
          </cell>
        </row>
        <row r="202">
          <cell r="C202" t="str">
            <v>Suministro, Instalación y drenaje</v>
          </cell>
          <cell r="D202" t="str">
            <v>unidad</v>
          </cell>
          <cell r="E202">
            <v>7500</v>
          </cell>
          <cell r="F202" t="str">
            <v>2.7.1.4.01</v>
          </cell>
        </row>
        <row r="203">
          <cell r="C203" t="str">
            <v>Ambientador en Spray, diferentes Frangancias</v>
          </cell>
          <cell r="D203" t="str">
            <v>unidad</v>
          </cell>
          <cell r="E203">
            <v>68.44</v>
          </cell>
          <cell r="F203" t="str">
            <v>2.3.9.1.01</v>
          </cell>
        </row>
        <row r="204">
          <cell r="C204" t="str">
            <v>Carro de limpieza de 2 baldes</v>
          </cell>
          <cell r="D204" t="str">
            <v>unidad</v>
          </cell>
          <cell r="E204">
            <v>3935.3</v>
          </cell>
          <cell r="F204" t="str">
            <v>2.3.9.1.01</v>
          </cell>
        </row>
        <row r="205">
          <cell r="C205" t="str">
            <v>Cleaner, 1 Litro para Maquina ABX Micros 60</v>
          </cell>
          <cell r="D205" t="str">
            <v>unidad</v>
          </cell>
          <cell r="E205">
            <v>1548</v>
          </cell>
          <cell r="F205" t="str">
            <v>2.3.9.1.01</v>
          </cell>
        </row>
        <row r="206">
          <cell r="C206" t="str">
            <v>Cubo plastico , con brazalete en metal, Mediano</v>
          </cell>
          <cell r="D206" t="str">
            <v>unidad</v>
          </cell>
          <cell r="E206">
            <v>130</v>
          </cell>
          <cell r="F206" t="str">
            <v>2.3.9.1.01</v>
          </cell>
        </row>
        <row r="207">
          <cell r="C207" t="str">
            <v>Docenas de Brillo de Metal (Fregar)</v>
          </cell>
          <cell r="D207" t="str">
            <v>unidad</v>
          </cell>
          <cell r="E207">
            <v>341.02</v>
          </cell>
          <cell r="F207" t="str">
            <v>2.3.9.1.01</v>
          </cell>
        </row>
        <row r="208">
          <cell r="C208" t="str">
            <v>Escoba plastica</v>
          </cell>
          <cell r="D208" t="str">
            <v>unidad</v>
          </cell>
          <cell r="E208">
            <v>120</v>
          </cell>
          <cell r="F208" t="str">
            <v>2.3.9.1.01</v>
          </cell>
        </row>
        <row r="209">
          <cell r="C209" t="str">
            <v>Galón de Cloro</v>
          </cell>
          <cell r="D209" t="str">
            <v>galon</v>
          </cell>
          <cell r="E209">
            <v>57.784999999999997</v>
          </cell>
          <cell r="F209" t="str">
            <v>2.3.9.1.01</v>
          </cell>
        </row>
        <row r="210">
          <cell r="C210" t="str">
            <v>Galones de Limpia Cristales</v>
          </cell>
          <cell r="D210" t="str">
            <v>galon</v>
          </cell>
          <cell r="E210">
            <v>118</v>
          </cell>
          <cell r="F210" t="str">
            <v>2.3.9.1.01</v>
          </cell>
        </row>
        <row r="211">
          <cell r="C211" t="str">
            <v>Jabón Liquido Lavaplatos</v>
          </cell>
          <cell r="D211" t="str">
            <v>galon</v>
          </cell>
          <cell r="E211">
            <v>138.06</v>
          </cell>
          <cell r="F211" t="str">
            <v>2.3.9.1.01</v>
          </cell>
        </row>
        <row r="212">
          <cell r="C212" t="str">
            <v>Jabón Liquido para Manos</v>
          </cell>
          <cell r="D212" t="str">
            <v>galon</v>
          </cell>
          <cell r="E212">
            <v>136.88</v>
          </cell>
          <cell r="F212" t="str">
            <v>2.3.9.1.01</v>
          </cell>
        </row>
        <row r="213">
          <cell r="C213" t="str">
            <v>Neutralizador de Olor</v>
          </cell>
          <cell r="D213" t="str">
            <v>unidad</v>
          </cell>
          <cell r="E213">
            <v>270</v>
          </cell>
          <cell r="F213" t="str">
            <v>2.3.9.1.01</v>
          </cell>
        </row>
        <row r="214">
          <cell r="C214" t="str">
            <v>Pinespuma</v>
          </cell>
          <cell r="D214" t="str">
            <v>unidad</v>
          </cell>
          <cell r="E214">
            <v>300</v>
          </cell>
          <cell r="F214" t="str">
            <v>2.3.9.1.01</v>
          </cell>
        </row>
        <row r="215">
          <cell r="C215" t="str">
            <v>Rastrillo plastico palo en  en madera</v>
          </cell>
          <cell r="D215" t="str">
            <v>unidad</v>
          </cell>
          <cell r="E215">
            <v>160</v>
          </cell>
          <cell r="F215" t="str">
            <v>2.3.9.1.01</v>
          </cell>
        </row>
        <row r="216">
          <cell r="C216" t="str">
            <v>Saco de Detergente en Polvo</v>
          </cell>
          <cell r="D216" t="str">
            <v>unidad</v>
          </cell>
          <cell r="E216">
            <v>728.06</v>
          </cell>
          <cell r="F216" t="str">
            <v>2.3.9.1.01</v>
          </cell>
        </row>
        <row r="217">
          <cell r="C217" t="str">
            <v>Suaper</v>
          </cell>
          <cell r="D217" t="str">
            <v>unidad</v>
          </cell>
          <cell r="E217">
            <v>125</v>
          </cell>
          <cell r="F217" t="str">
            <v>2.3.9.1.01</v>
          </cell>
        </row>
        <row r="218">
          <cell r="C218" t="str">
            <v>Bancada de 3 asientos</v>
          </cell>
          <cell r="D218" t="str">
            <v>unidad</v>
          </cell>
          <cell r="E218">
            <v>7123.8959999999997</v>
          </cell>
          <cell r="F218" t="str">
            <v>2.6.1.2.02</v>
          </cell>
        </row>
        <row r="219">
          <cell r="C219" t="str">
            <v>Bancada de 4 asientos</v>
          </cell>
          <cell r="D219" t="str">
            <v>unidad</v>
          </cell>
          <cell r="E219">
            <v>13570</v>
          </cell>
          <cell r="F219" t="str">
            <v>2.6.1.2.02</v>
          </cell>
        </row>
        <row r="220">
          <cell r="C220" t="str">
            <v>Anaquel metalico de 5 niveles</v>
          </cell>
          <cell r="D220" t="str">
            <v>unidad</v>
          </cell>
          <cell r="E220">
            <v>6938.4</v>
          </cell>
          <cell r="F220" t="str">
            <v>2.6.1.1.02</v>
          </cell>
        </row>
        <row r="221">
          <cell r="C221" t="str">
            <v>Anaqueles de Metal de 1.20m+0.60 cm</v>
          </cell>
          <cell r="D221" t="str">
            <v>unidad</v>
          </cell>
          <cell r="E221">
            <v>11800</v>
          </cell>
          <cell r="F221" t="str">
            <v>2.6.1.1.01</v>
          </cell>
        </row>
        <row r="222">
          <cell r="C222" t="str">
            <v>Anaqueles de Metal de 1.m+0.60 cm</v>
          </cell>
          <cell r="D222" t="str">
            <v>unidad</v>
          </cell>
          <cell r="E222">
            <v>10620</v>
          </cell>
          <cell r="F222" t="str">
            <v>2.6.1.1.01</v>
          </cell>
        </row>
        <row r="223">
          <cell r="C223" t="str">
            <v>Archivador metálico de 4 gavetas.</v>
          </cell>
          <cell r="D223" t="str">
            <v>unidad</v>
          </cell>
          <cell r="E223">
            <v>8142</v>
          </cell>
          <cell r="F223" t="str">
            <v>2.6.1.1.02</v>
          </cell>
        </row>
        <row r="224">
          <cell r="C224" t="str">
            <v>Archivos Laterales 2.3 de 4 gavetas</v>
          </cell>
          <cell r="D224" t="str">
            <v>unidad</v>
          </cell>
          <cell r="E224">
            <v>11227.8771</v>
          </cell>
          <cell r="F224" t="str">
            <v>2.6.1.1.01</v>
          </cell>
        </row>
        <row r="225">
          <cell r="C225" t="str">
            <v>Armario metálico dobles o lockers con ojete para candado.</v>
          </cell>
          <cell r="D225" t="str">
            <v>unidad</v>
          </cell>
          <cell r="E225">
            <v>8496</v>
          </cell>
          <cell r="F225" t="str">
            <v>2.6.1.1.02</v>
          </cell>
        </row>
        <row r="226">
          <cell r="C226" t="str">
            <v>Bandeja metálica rodable de sobre cama para alimentos</v>
          </cell>
          <cell r="D226" t="str">
            <v>unidad</v>
          </cell>
          <cell r="E226">
            <v>5605</v>
          </cell>
          <cell r="F226" t="str">
            <v>2.6.1.1.02</v>
          </cell>
        </row>
        <row r="227">
          <cell r="C227" t="str">
            <v>Cubiculos (1.05mt x 1.00mt x 0.60mt)</v>
          </cell>
          <cell r="D227" t="str">
            <v>unidad</v>
          </cell>
          <cell r="E227">
            <v>14160</v>
          </cell>
          <cell r="F227" t="str">
            <v>2.6.1.1.01</v>
          </cell>
        </row>
        <row r="228">
          <cell r="C228" t="str">
            <v>Cubo metalico para desperdicios con tapa accionada a pedal</v>
          </cell>
          <cell r="D228" t="str">
            <v>unidad</v>
          </cell>
          <cell r="E228">
            <v>1121</v>
          </cell>
          <cell r="F228" t="str">
            <v>2.6.1.1.02</v>
          </cell>
        </row>
        <row r="229">
          <cell r="C229" t="str">
            <v>Dispositivo de Paso Rápido de Peajes para Vehículos</v>
          </cell>
          <cell r="D229" t="str">
            <v>unidad</v>
          </cell>
          <cell r="E229">
            <v>450</v>
          </cell>
          <cell r="F229" t="str">
            <v>2.6.1.1.01</v>
          </cell>
        </row>
        <row r="230">
          <cell r="C230" t="str">
            <v>Escritorio metálico de 2 cajones de 100 x 60 cms.</v>
          </cell>
          <cell r="D230" t="str">
            <v>unidad</v>
          </cell>
          <cell r="E230">
            <v>5900</v>
          </cell>
          <cell r="F230" t="str">
            <v>2.6.1.1.02</v>
          </cell>
        </row>
        <row r="231">
          <cell r="C231" t="str">
            <v>Gabinetes Aereos 1.00mt con puerta tipo tambor</v>
          </cell>
          <cell r="D231" t="str">
            <v>unidad</v>
          </cell>
          <cell r="E231">
            <v>14160</v>
          </cell>
          <cell r="F231" t="str">
            <v>2.6.1.1.01</v>
          </cell>
        </row>
        <row r="232">
          <cell r="C232" t="str">
            <v>Mesa comedor con 4 sillas</v>
          </cell>
          <cell r="D232" t="str">
            <v>unidad</v>
          </cell>
          <cell r="E232">
            <v>18880</v>
          </cell>
          <cell r="F232" t="str">
            <v>2.6.1.1.02</v>
          </cell>
        </row>
        <row r="233">
          <cell r="C233" t="str">
            <v>Silla metálica giratoria rodable con asiento alto</v>
          </cell>
          <cell r="D233" t="str">
            <v>unidad</v>
          </cell>
          <cell r="E233">
            <v>4130</v>
          </cell>
          <cell r="F233" t="str">
            <v>2.6.1.1.02</v>
          </cell>
        </row>
        <row r="234">
          <cell r="C234" t="str">
            <v>Silla secretarial</v>
          </cell>
          <cell r="D234" t="str">
            <v>unidad</v>
          </cell>
          <cell r="E234">
            <v>2950</v>
          </cell>
          <cell r="F234" t="str">
            <v>2.6.1.1.02</v>
          </cell>
        </row>
        <row r="235">
          <cell r="C235" t="str">
            <v>Sillas de Oficina sin brazo, con soporte lumbar</v>
          </cell>
          <cell r="D235" t="str">
            <v>unidad</v>
          </cell>
          <cell r="E235">
            <v>7949.66</v>
          </cell>
          <cell r="F235" t="str">
            <v>2.6.1.1.01</v>
          </cell>
        </row>
        <row r="236">
          <cell r="C236" t="str">
            <v>Sillas de visitas</v>
          </cell>
          <cell r="D236" t="str">
            <v>unidad</v>
          </cell>
          <cell r="E236">
            <v>1303.9000000000001</v>
          </cell>
          <cell r="F236" t="str">
            <v>2.6.1.1.01</v>
          </cell>
        </row>
        <row r="237">
          <cell r="C237" t="str">
            <v>Sillas secretariales sin brazo con soporte lumbar</v>
          </cell>
          <cell r="D237" t="str">
            <v>unidad</v>
          </cell>
          <cell r="E237">
            <v>7949.66</v>
          </cell>
          <cell r="F237" t="str">
            <v>2.6.1.1.01</v>
          </cell>
        </row>
        <row r="238">
          <cell r="C238" t="str">
            <v>Sillón ejecutivo color negro, con brazo, soporte lumbar, en leader</v>
          </cell>
          <cell r="D238" t="str">
            <v>unidad</v>
          </cell>
          <cell r="E238">
            <v>9912</v>
          </cell>
          <cell r="F238" t="str">
            <v>2.6.1.1.01</v>
          </cell>
        </row>
        <row r="239">
          <cell r="C239" t="str">
            <v>Sillon Ergonomico o Postural color negro</v>
          </cell>
          <cell r="D239" t="str">
            <v>unidad</v>
          </cell>
          <cell r="E239">
            <v>14004.83</v>
          </cell>
          <cell r="F239" t="str">
            <v>2.6.1.1.02</v>
          </cell>
        </row>
        <row r="240">
          <cell r="C240" t="str">
            <v>Sillón para sala de reuniones</v>
          </cell>
          <cell r="D240" t="str">
            <v>unidad</v>
          </cell>
          <cell r="E240">
            <v>12019.008</v>
          </cell>
          <cell r="F240" t="str">
            <v>2.6.1.1.02</v>
          </cell>
        </row>
        <row r="241">
          <cell r="C241" t="str">
            <v>Sillón semiejecutivo sin porta brazos unipersonal</v>
          </cell>
          <cell r="D241" t="str">
            <v>unidad</v>
          </cell>
          <cell r="E241">
            <v>4378.9799999999996</v>
          </cell>
          <cell r="F241" t="str">
            <v>2.6.1.1.01</v>
          </cell>
        </row>
        <row r="242">
          <cell r="C242" t="str">
            <v>Taburete metálico asiento giratorio rodable con espaldar.</v>
          </cell>
          <cell r="D242" t="str">
            <v>unidad</v>
          </cell>
          <cell r="E242">
            <v>3482.18</v>
          </cell>
          <cell r="F242" t="str">
            <v>2.6.1.1.02</v>
          </cell>
        </row>
        <row r="243">
          <cell r="C243" t="str">
            <v>Taburete metalico giratorio con espaldar para anestesiologo</v>
          </cell>
          <cell r="D243" t="str">
            <v>unidad</v>
          </cell>
          <cell r="E243">
            <v>6755.7359999999999</v>
          </cell>
          <cell r="F243" t="str">
            <v>2.6.1.1.02</v>
          </cell>
        </row>
        <row r="244">
          <cell r="C244" t="str">
            <v>Adecuación Local</v>
          </cell>
          <cell r="D244" t="str">
            <v>unidad</v>
          </cell>
          <cell r="E244">
            <v>0</v>
          </cell>
          <cell r="F244" t="str">
            <v>2.7.1.1.01</v>
          </cell>
        </row>
        <row r="245">
          <cell r="C245" t="str">
            <v>Bomba de agua de 1.5 hp, doble impele</v>
          </cell>
          <cell r="D245" t="str">
            <v>unidad</v>
          </cell>
          <cell r="E245">
            <v>36028.94</v>
          </cell>
          <cell r="F245" t="str">
            <v>2.6.5.8.01</v>
          </cell>
        </row>
        <row r="246">
          <cell r="C246" t="str">
            <v>Bomba de Agua de 3HP - 110-220V</v>
          </cell>
          <cell r="D246" t="str">
            <v>unidad</v>
          </cell>
          <cell r="E246">
            <v>30591.5</v>
          </cell>
          <cell r="F246" t="str">
            <v>2.6.5.8.01</v>
          </cell>
        </row>
        <row r="247">
          <cell r="C247" t="str">
            <v>Gato Hidráulico 2 TOM. TW</v>
          </cell>
          <cell r="D247" t="str">
            <v>unidad</v>
          </cell>
          <cell r="E247">
            <v>626.58000000000004</v>
          </cell>
          <cell r="F247" t="str">
            <v>2.6.5.8.01</v>
          </cell>
        </row>
        <row r="248">
          <cell r="C248" t="str">
            <v>Tanque de hidroneumatico de 120 galones - alta presion</v>
          </cell>
          <cell r="D248" t="str">
            <v>unidad</v>
          </cell>
          <cell r="E248">
            <v>62031.42</v>
          </cell>
          <cell r="F248" t="str">
            <v>2.6.5.8.01</v>
          </cell>
        </row>
        <row r="249">
          <cell r="C249" t="str">
            <v>Peaje (por vehiculo)</v>
          </cell>
          <cell r="D249" t="str">
            <v>unidad</v>
          </cell>
          <cell r="E249">
            <v>60</v>
          </cell>
          <cell r="F249" t="str">
            <v>2.2.4.4.01</v>
          </cell>
        </row>
        <row r="250">
          <cell r="C250" t="str">
            <v>Cemento de pvc de 16oz</v>
          </cell>
          <cell r="D250" t="str">
            <v>unidad</v>
          </cell>
          <cell r="E250">
            <v>487.34</v>
          </cell>
          <cell r="F250" t="str">
            <v>2.3.7.2.06</v>
          </cell>
        </row>
        <row r="251">
          <cell r="C251" t="str">
            <v>Pastas de cloro de cisternas 200GRS</v>
          </cell>
          <cell r="D251" t="str">
            <v>unidad</v>
          </cell>
          <cell r="E251">
            <v>88.5</v>
          </cell>
          <cell r="F251" t="str">
            <v>2.3.7.2.06</v>
          </cell>
        </row>
        <row r="252">
          <cell r="C252" t="str">
            <v>Calcomanias</v>
          </cell>
          <cell r="D252" t="str">
            <v>unidad</v>
          </cell>
          <cell r="E252">
            <v>177</v>
          </cell>
          <cell r="F252" t="str">
            <v>2.3.3.3.01</v>
          </cell>
        </row>
        <row r="253">
          <cell r="C253" t="str">
            <v>Letrero en Acrílico rotulado en Vinil adhesivo, Tornillos Decorativo (0.71mt x 1.06mt) con instalación</v>
          </cell>
          <cell r="D253" t="str">
            <v>unidad</v>
          </cell>
          <cell r="E253">
            <v>5959</v>
          </cell>
          <cell r="F253" t="str">
            <v>2.3.3.3.01</v>
          </cell>
        </row>
        <row r="254">
          <cell r="C254" t="str">
            <v>Cemento blanco</v>
          </cell>
          <cell r="D254" t="str">
            <v>libra</v>
          </cell>
          <cell r="E254">
            <v>18.88</v>
          </cell>
          <cell r="F254" t="str">
            <v>2.3.6.1.01</v>
          </cell>
        </row>
        <row r="255">
          <cell r="C255" t="str">
            <v>Inodoros color blanco</v>
          </cell>
          <cell r="D255" t="str">
            <v>unidad</v>
          </cell>
          <cell r="E255">
            <v>4124.1000000000004</v>
          </cell>
          <cell r="F255" t="str">
            <v>2.3.6.2.02</v>
          </cell>
        </row>
        <row r="256">
          <cell r="C256" t="str">
            <v>Lavamanos con pedestal color blanco</v>
          </cell>
          <cell r="D256" t="str">
            <v>unidad</v>
          </cell>
          <cell r="E256">
            <v>4737.7</v>
          </cell>
          <cell r="F256" t="str">
            <v>2.3.6.2.02</v>
          </cell>
        </row>
        <row r="257">
          <cell r="C257" t="str">
            <v>Pedestal de Lavamanos color blanco</v>
          </cell>
          <cell r="D257" t="str">
            <v>unidad</v>
          </cell>
          <cell r="E257">
            <v>1239</v>
          </cell>
          <cell r="F257" t="str">
            <v>2.3.6.2.02</v>
          </cell>
        </row>
        <row r="258">
          <cell r="C258" t="str">
            <v>Carpetas Azules de 5 Pulgadas con 3 aros.</v>
          </cell>
          <cell r="D258" t="str">
            <v>unidad</v>
          </cell>
          <cell r="E258">
            <v>711.54</v>
          </cell>
          <cell r="F258" t="str">
            <v>2.3.3.3.01</v>
          </cell>
        </row>
        <row r="259">
          <cell r="C259" t="str">
            <v>Carpetas institucionales con bolsillo full color, Cartón 9x12</v>
          </cell>
          <cell r="D259" t="str">
            <v>unidad</v>
          </cell>
          <cell r="E259">
            <v>30.68</v>
          </cell>
          <cell r="F259" t="str">
            <v>2.3.3.3.01</v>
          </cell>
        </row>
        <row r="260">
          <cell r="C260" t="str">
            <v>Carpetas No.1, Blanca c/Cover</v>
          </cell>
          <cell r="D260" t="str">
            <v>unidad</v>
          </cell>
          <cell r="E260">
            <v>93.22</v>
          </cell>
          <cell r="F260" t="str">
            <v>2.3.3.2.01</v>
          </cell>
        </row>
        <row r="261">
          <cell r="C261" t="str">
            <v>Carpetas No.2</v>
          </cell>
          <cell r="D261" t="str">
            <v>unidad</v>
          </cell>
          <cell r="E261">
            <v>140.125</v>
          </cell>
          <cell r="F261" t="str">
            <v>2.3.3.2.01</v>
          </cell>
        </row>
        <row r="262">
          <cell r="C262" t="str">
            <v>Carpetas No.3</v>
          </cell>
          <cell r="D262" t="str">
            <v>unidad</v>
          </cell>
          <cell r="E262">
            <v>194.7</v>
          </cell>
          <cell r="F262" t="str">
            <v>2.3.3.2.01</v>
          </cell>
        </row>
        <row r="263">
          <cell r="C263" t="str">
            <v>Carpetas No.4</v>
          </cell>
          <cell r="D263" t="str">
            <v>unidad</v>
          </cell>
          <cell r="E263">
            <v>334.82499999999999</v>
          </cell>
          <cell r="F263" t="str">
            <v>2.3.3.2.01</v>
          </cell>
        </row>
        <row r="264">
          <cell r="C264" t="str">
            <v>Carpetas No.5, Blanca c/Cover</v>
          </cell>
          <cell r="D264" t="str">
            <v>unidad</v>
          </cell>
          <cell r="E264">
            <v>474.36</v>
          </cell>
          <cell r="F264" t="str">
            <v>2.3.3.2.01</v>
          </cell>
        </row>
        <row r="265">
          <cell r="C265" t="str">
            <v>Fardos de Papel Higiénico Jumbo</v>
          </cell>
          <cell r="D265" t="str">
            <v>unidad</v>
          </cell>
          <cell r="E265">
            <v>548.70000000000005</v>
          </cell>
          <cell r="F265" t="str">
            <v>2.3.3.2.01</v>
          </cell>
        </row>
        <row r="266">
          <cell r="C266" t="str">
            <v>Fardos de Papel Toalla</v>
          </cell>
          <cell r="D266" t="str">
            <v>unidad</v>
          </cell>
          <cell r="E266">
            <v>628.94000000000005</v>
          </cell>
          <cell r="F266" t="str">
            <v>2.3.3.2.01</v>
          </cell>
        </row>
        <row r="267">
          <cell r="C267" t="str">
            <v>Fardos de Servilletas</v>
          </cell>
          <cell r="D267" t="str">
            <v>unidad</v>
          </cell>
          <cell r="E267">
            <v>401.2</v>
          </cell>
          <cell r="F267" t="str">
            <v>2.3.3.2.01</v>
          </cell>
        </row>
        <row r="268">
          <cell r="C268" t="str">
            <v>Fólder de bolsillo color azul</v>
          </cell>
          <cell r="D268" t="str">
            <v>unidad</v>
          </cell>
          <cell r="E268">
            <v>526.57500000000005</v>
          </cell>
          <cell r="F268" t="str">
            <v>2.3.3.2.01</v>
          </cell>
        </row>
        <row r="269">
          <cell r="C269" t="str">
            <v>Folders 8 1/2x 11 (100/1) Impropapel</v>
          </cell>
          <cell r="D269" t="str">
            <v>Caja</v>
          </cell>
          <cell r="E269">
            <v>175.82</v>
          </cell>
          <cell r="F269" t="str">
            <v>2.3.3.2.01</v>
          </cell>
        </row>
        <row r="270">
          <cell r="C270" t="str">
            <v>Folders 8 1/2x 11 (100/1), de Colores</v>
          </cell>
          <cell r="D270" t="str">
            <v>Caja</v>
          </cell>
          <cell r="E270">
            <v>531</v>
          </cell>
          <cell r="F270" t="str">
            <v>2.3.3.2.01</v>
          </cell>
        </row>
        <row r="271">
          <cell r="C271" t="str">
            <v>Folders 8 1/2x 13 (100/1), Ofi Folder</v>
          </cell>
          <cell r="D271" t="str">
            <v>Caja</v>
          </cell>
          <cell r="E271">
            <v>233.64</v>
          </cell>
          <cell r="F271" t="str">
            <v>2.3.3.2.01</v>
          </cell>
        </row>
        <row r="272">
          <cell r="C272" t="str">
            <v>Folders 8 1/2x 13 (100/1), Ofinota</v>
          </cell>
          <cell r="D272" t="str">
            <v>Caja</v>
          </cell>
          <cell r="E272">
            <v>260.00110000000001</v>
          </cell>
          <cell r="F272" t="str">
            <v>2.3.3.2.01</v>
          </cell>
        </row>
        <row r="273">
          <cell r="C273" t="str">
            <v>Formulario de Requisicion de Materiales de 50 juegos con 3 autocopias</v>
          </cell>
          <cell r="D273" t="str">
            <v>unidad</v>
          </cell>
          <cell r="E273">
            <v>283.2</v>
          </cell>
          <cell r="F273" t="str">
            <v>2.3.3.3.01</v>
          </cell>
        </row>
        <row r="274">
          <cell r="C274" t="str">
            <v>Libretas Rayadas 5x8 (docena)</v>
          </cell>
          <cell r="D274" t="str">
            <v>unidad</v>
          </cell>
          <cell r="E274">
            <v>132.75</v>
          </cell>
          <cell r="F274" t="str">
            <v>2.3.3.2.01</v>
          </cell>
        </row>
        <row r="275">
          <cell r="C275" t="str">
            <v>Libretas Rayadas 8 1/2 x 11 (docena)</v>
          </cell>
          <cell r="D275" t="str">
            <v>unidad</v>
          </cell>
          <cell r="E275">
            <v>368.75</v>
          </cell>
          <cell r="F275" t="str">
            <v>2.3.3.2.01</v>
          </cell>
        </row>
        <row r="276">
          <cell r="C276" t="str">
            <v>Máquinas sumadoras Electrónicas</v>
          </cell>
          <cell r="D276" t="str">
            <v>unidad</v>
          </cell>
          <cell r="E276">
            <v>5546</v>
          </cell>
          <cell r="F276" t="str">
            <v>2.3.3.3.01</v>
          </cell>
        </row>
        <row r="277">
          <cell r="C277" t="str">
            <v>Resma de Hojas timbradas con Logo de la Institución 8 1/2 x 11 (Bond 24)</v>
          </cell>
          <cell r="D277" t="str">
            <v>unidad</v>
          </cell>
          <cell r="E277">
            <v>1215.4000000000001</v>
          </cell>
          <cell r="F277" t="str">
            <v>2.3.3.3.01</v>
          </cell>
        </row>
        <row r="278">
          <cell r="C278" t="str">
            <v>Resma de Papel 8 1/2x11</v>
          </cell>
          <cell r="D278" t="str">
            <v>resma</v>
          </cell>
          <cell r="E278">
            <v>139.24</v>
          </cell>
          <cell r="F278" t="str">
            <v>2.3.3.1.01</v>
          </cell>
        </row>
        <row r="279">
          <cell r="C279" t="str">
            <v>Resma de Papel 8 1/2x14</v>
          </cell>
          <cell r="D279" t="str">
            <v>resma</v>
          </cell>
          <cell r="E279">
            <v>194.7</v>
          </cell>
          <cell r="F279" t="str">
            <v>2.3.3.1.01</v>
          </cell>
        </row>
        <row r="280">
          <cell r="C280" t="str">
            <v>Rollo de Papel para Sumadora, 21/4¨x120 Import</v>
          </cell>
          <cell r="D280" t="str">
            <v>unidad</v>
          </cell>
          <cell r="E280">
            <v>12.803000000000001</v>
          </cell>
          <cell r="F280" t="str">
            <v>2.3.3.2.01</v>
          </cell>
        </row>
        <row r="281">
          <cell r="C281" t="str">
            <v>Sobres para Carta (cajas) 500/1</v>
          </cell>
          <cell r="D281" t="str">
            <v>unidad</v>
          </cell>
          <cell r="E281">
            <v>663.75</v>
          </cell>
          <cell r="F281" t="str">
            <v>2.3.3.2.01</v>
          </cell>
        </row>
        <row r="282">
          <cell r="C282" t="str">
            <v>Sumadoras Electricas</v>
          </cell>
          <cell r="D282" t="str">
            <v>unidad</v>
          </cell>
          <cell r="E282">
            <v>6149.9943000000003</v>
          </cell>
          <cell r="F282" t="str">
            <v>2.3.3.3.01</v>
          </cell>
        </row>
        <row r="283">
          <cell r="C283" t="str">
            <v>Cristal Delantero para Isuzu D-Max</v>
          </cell>
          <cell r="D283" t="str">
            <v>unidad</v>
          </cell>
          <cell r="E283">
            <v>6490</v>
          </cell>
          <cell r="F283" t="str">
            <v>2.3.6.2.01</v>
          </cell>
        </row>
        <row r="284">
          <cell r="C284" t="str">
            <v>Cristal Delantero para Mitsubishi L200</v>
          </cell>
          <cell r="D284" t="str">
            <v>unidad</v>
          </cell>
          <cell r="E284">
            <v>6490</v>
          </cell>
          <cell r="F284" t="str">
            <v>2.3.6.2.01</v>
          </cell>
        </row>
        <row r="285">
          <cell r="C285" t="str">
            <v>Cristal Delantero para Nissan Frontier</v>
          </cell>
          <cell r="D285" t="str">
            <v>unidad</v>
          </cell>
          <cell r="E285">
            <v>6490</v>
          </cell>
          <cell r="F285" t="str">
            <v>2.3.6.2.01</v>
          </cell>
        </row>
        <row r="286">
          <cell r="C286" t="str">
            <v>Cristal Delantero para Toyota Fortunner</v>
          </cell>
          <cell r="D286" t="str">
            <v>unidad</v>
          </cell>
          <cell r="E286">
            <v>6490</v>
          </cell>
          <cell r="F286" t="str">
            <v>2.3.6.2.01</v>
          </cell>
        </row>
        <row r="287">
          <cell r="C287" t="str">
            <v>Cristal Delantero para Toyota Hilux</v>
          </cell>
          <cell r="D287" t="str">
            <v>unidad</v>
          </cell>
          <cell r="E287">
            <v>6490</v>
          </cell>
          <cell r="F287" t="str">
            <v>2.3.6.2.01</v>
          </cell>
        </row>
        <row r="288">
          <cell r="C288" t="str">
            <v>Alambre STD No. 12 (2.5 mm) Rollo</v>
          </cell>
          <cell r="D288" t="str">
            <v>unidad</v>
          </cell>
          <cell r="E288">
            <v>2205.7732999999998</v>
          </cell>
          <cell r="F288" t="str">
            <v>2.3.9.6.01</v>
          </cell>
        </row>
        <row r="289">
          <cell r="C289" t="str">
            <v>Alicate Eléctrico 9'' TRUPER (12351)</v>
          </cell>
          <cell r="D289" t="str">
            <v>unidad</v>
          </cell>
          <cell r="E289">
            <v>501.5</v>
          </cell>
          <cell r="F289" t="str">
            <v>2.3.9.6.01</v>
          </cell>
        </row>
        <row r="290">
          <cell r="C290" t="str">
            <v>Bateria AA (docenas) Maxell</v>
          </cell>
          <cell r="D290" t="str">
            <v>unidad</v>
          </cell>
          <cell r="E290">
            <v>442.5</v>
          </cell>
          <cell r="F290" t="str">
            <v>2.3.9.6.01</v>
          </cell>
        </row>
        <row r="291">
          <cell r="C291" t="str">
            <v>Bateria AAA  (docenas), Insterstate</v>
          </cell>
          <cell r="D291" t="str">
            <v>unidad</v>
          </cell>
          <cell r="E291">
            <v>531</v>
          </cell>
          <cell r="F291" t="str">
            <v>2.3.9.6.01</v>
          </cell>
        </row>
        <row r="292">
          <cell r="C292" t="str">
            <v>Bateria AAA  Maxell (docenas)</v>
          </cell>
          <cell r="D292" t="str">
            <v>unidad</v>
          </cell>
          <cell r="E292">
            <v>796.5</v>
          </cell>
          <cell r="F292" t="str">
            <v>2.3.9.6.01</v>
          </cell>
        </row>
        <row r="293">
          <cell r="C293" t="str">
            <v>Baterías de Vehículos para Isuzu D-Max</v>
          </cell>
          <cell r="D293" t="str">
            <v>unidad</v>
          </cell>
          <cell r="E293">
            <v>5640.4</v>
          </cell>
          <cell r="F293" t="str">
            <v>2.3.9.6.01</v>
          </cell>
        </row>
        <row r="294">
          <cell r="C294" t="str">
            <v>Baterías de Vehículos para Nissan Frontier</v>
          </cell>
          <cell r="D294" t="str">
            <v>unidad</v>
          </cell>
          <cell r="E294">
            <v>5640.4</v>
          </cell>
          <cell r="F294" t="str">
            <v>2.3.9.6.01</v>
          </cell>
        </row>
        <row r="295">
          <cell r="C295" t="str">
            <v>Baterías de Vehículos para Nissan Patrol</v>
          </cell>
          <cell r="D295" t="str">
            <v>unidad</v>
          </cell>
          <cell r="E295">
            <v>5640.4</v>
          </cell>
          <cell r="F295" t="str">
            <v>2.3.9.6.01</v>
          </cell>
        </row>
        <row r="296">
          <cell r="C296" t="str">
            <v>Baterías de Vehículos para Toyota Corolla</v>
          </cell>
          <cell r="D296" t="str">
            <v>unidad</v>
          </cell>
          <cell r="E296">
            <v>4366</v>
          </cell>
          <cell r="F296" t="str">
            <v>2.3.9.6.01</v>
          </cell>
        </row>
        <row r="297">
          <cell r="C297" t="str">
            <v>Baterías para UPS de Tomógrafo ( capacidad 80KVA/64KVA)</v>
          </cell>
          <cell r="D297" t="str">
            <v>unidad</v>
          </cell>
          <cell r="E297">
            <v>15611.4</v>
          </cell>
          <cell r="F297" t="str">
            <v>2.3.9.6.01</v>
          </cell>
        </row>
        <row r="298">
          <cell r="C298" t="str">
            <v>Bombillo Pequeño 25W, Bajo Consumo</v>
          </cell>
          <cell r="D298" t="str">
            <v>unidad</v>
          </cell>
          <cell r="E298">
            <v>179.15</v>
          </cell>
          <cell r="F298" t="str">
            <v>2.3.9.6.01</v>
          </cell>
        </row>
        <row r="299">
          <cell r="C299" t="str">
            <v>Extensiones elécricas de 10 pies, color mamey (3M) 48006 Voltech</v>
          </cell>
          <cell r="D299" t="str">
            <v>unidad</v>
          </cell>
          <cell r="E299">
            <v>194.7</v>
          </cell>
          <cell r="F299" t="str">
            <v>2.3.9.6.01</v>
          </cell>
        </row>
        <row r="300">
          <cell r="C300" t="str">
            <v>Fotocelda con Base</v>
          </cell>
          <cell r="D300" t="str">
            <v>unidad</v>
          </cell>
          <cell r="E300">
            <v>672.6</v>
          </cell>
          <cell r="F300" t="str">
            <v>2.3.9.6.01</v>
          </cell>
        </row>
        <row r="301">
          <cell r="C301" t="str">
            <v>Main Breaker Trifasico de 240 voltios</v>
          </cell>
          <cell r="D301" t="str">
            <v>unidad</v>
          </cell>
          <cell r="E301">
            <v>20650</v>
          </cell>
          <cell r="F301" t="str">
            <v>2.3.9.6.01</v>
          </cell>
        </row>
        <row r="302">
          <cell r="C302" t="str">
            <v>Reflectores LED 100W</v>
          </cell>
          <cell r="D302" t="str">
            <v>unidad</v>
          </cell>
          <cell r="E302">
            <v>4661</v>
          </cell>
          <cell r="F302" t="str">
            <v>2.3.9.6.01</v>
          </cell>
        </row>
        <row r="303">
          <cell r="C303" t="str">
            <v>Regletas 6 Salidas Voltech</v>
          </cell>
          <cell r="D303" t="str">
            <v>unidad</v>
          </cell>
          <cell r="E303">
            <v>525.1</v>
          </cell>
          <cell r="F303" t="str">
            <v>2.3.9.6.01</v>
          </cell>
        </row>
        <row r="304">
          <cell r="C304" t="str">
            <v>Switch 24 puertos Gigabit (No POE)</v>
          </cell>
          <cell r="D304" t="str">
            <v>unidad</v>
          </cell>
          <cell r="E304">
            <v>6384.19</v>
          </cell>
          <cell r="F304" t="str">
            <v>2.3.9.6.01</v>
          </cell>
        </row>
        <row r="305">
          <cell r="C305" t="str">
            <v>Tape 3M Scoth-23 de Goma</v>
          </cell>
          <cell r="D305" t="str">
            <v>unidad</v>
          </cell>
          <cell r="E305">
            <v>899.04330000000004</v>
          </cell>
          <cell r="F305" t="str">
            <v>2.3.9.6.01</v>
          </cell>
        </row>
        <row r="306">
          <cell r="C306" t="str">
            <v>Tape 3M Scoth-33 Vinil</v>
          </cell>
          <cell r="D306" t="str">
            <v>unidad</v>
          </cell>
          <cell r="E306">
            <v>348.1</v>
          </cell>
          <cell r="F306" t="str">
            <v>2.3.9.6.01</v>
          </cell>
        </row>
        <row r="307">
          <cell r="C307" t="str">
            <v>Tomacorrientes 110v, tipo Livingston</v>
          </cell>
          <cell r="D307" t="str">
            <v>unidad</v>
          </cell>
          <cell r="E307">
            <v>147.5</v>
          </cell>
          <cell r="F307" t="str">
            <v>2.3.9.6.01</v>
          </cell>
        </row>
        <row r="308">
          <cell r="C308" t="str">
            <v>Transformadores 2x32W Silvania de 110v/ 277v</v>
          </cell>
          <cell r="D308" t="str">
            <v>unidad</v>
          </cell>
          <cell r="E308">
            <v>11210</v>
          </cell>
          <cell r="F308" t="str">
            <v>2.3.9.6.01</v>
          </cell>
        </row>
        <row r="309">
          <cell r="C309" t="str">
            <v>Tubos fluorescentes Blancos 32w Caja 25/1</v>
          </cell>
          <cell r="D309" t="str">
            <v>unidad</v>
          </cell>
          <cell r="E309">
            <v>1333.4</v>
          </cell>
          <cell r="F309" t="str">
            <v>2.3.9.6.01</v>
          </cell>
        </row>
        <row r="310">
          <cell r="C310" t="str">
            <v>Anestesia al 2% 1 50.00</v>
          </cell>
          <cell r="D310" t="str">
            <v>unidad</v>
          </cell>
          <cell r="E310">
            <v>939.75</v>
          </cell>
          <cell r="F310" t="str">
            <v>2.3.4.1.01</v>
          </cell>
        </row>
        <row r="311">
          <cell r="C311" t="str">
            <v>Anestesia al 3% 50/1</v>
          </cell>
          <cell r="D311" t="str">
            <v>unidad</v>
          </cell>
          <cell r="E311">
            <v>590</v>
          </cell>
          <cell r="F311" t="str">
            <v>2.3.4.1.01</v>
          </cell>
        </row>
        <row r="312">
          <cell r="C312" t="str">
            <v>Dycal brazil</v>
          </cell>
          <cell r="D312" t="str">
            <v>unidad</v>
          </cell>
          <cell r="E312">
            <v>761.25</v>
          </cell>
          <cell r="F312" t="str">
            <v>2.3.4.1.01</v>
          </cell>
        </row>
        <row r="313">
          <cell r="C313" t="str">
            <v>Dycal brazil</v>
          </cell>
          <cell r="D313" t="str">
            <v>unidad</v>
          </cell>
          <cell r="E313">
            <v>761.25</v>
          </cell>
          <cell r="F313" t="str">
            <v>2.3.4.2.01</v>
          </cell>
        </row>
        <row r="314">
          <cell r="C314" t="str">
            <v>Eugenol (frasco)</v>
          </cell>
          <cell r="D314" t="str">
            <v>unidad</v>
          </cell>
          <cell r="E314">
            <v>309.75</v>
          </cell>
          <cell r="F314" t="str">
            <v>2.3.4.2.01</v>
          </cell>
        </row>
        <row r="315">
          <cell r="C315" t="str">
            <v>Grabado Acido 37% Phosphoric 12g</v>
          </cell>
          <cell r="D315" t="str">
            <v>unidad</v>
          </cell>
          <cell r="E315">
            <v>270.48</v>
          </cell>
          <cell r="F315" t="str">
            <v>2.3.4.2.01</v>
          </cell>
        </row>
        <row r="316">
          <cell r="C316" t="str">
            <v>Grabado ácido 37% Phosphoric 12g</v>
          </cell>
          <cell r="D316" t="str">
            <v>unidad</v>
          </cell>
          <cell r="E316">
            <v>229.21530000000001</v>
          </cell>
          <cell r="F316" t="str">
            <v>2.3.4.1.01</v>
          </cell>
        </row>
        <row r="317">
          <cell r="C317" t="str">
            <v>Hidróxido de Calcio USA</v>
          </cell>
          <cell r="D317" t="str">
            <v>unidad</v>
          </cell>
          <cell r="E317">
            <v>194.25</v>
          </cell>
          <cell r="F317" t="str">
            <v>2.3.4.2.01</v>
          </cell>
        </row>
        <row r="318">
          <cell r="C318" t="str">
            <v>Hyaminol solución desinfectante 16 oz.</v>
          </cell>
          <cell r="D318" t="str">
            <v>unidad</v>
          </cell>
          <cell r="E318">
            <v>414.75</v>
          </cell>
          <cell r="F318" t="str">
            <v>2.3.4.1.01</v>
          </cell>
        </row>
        <row r="319">
          <cell r="C319" t="str">
            <v>Hyaminol solucion desinfectante 16oz.</v>
          </cell>
          <cell r="D319" t="str">
            <v>unidad</v>
          </cell>
          <cell r="E319">
            <v>414.75</v>
          </cell>
          <cell r="F319" t="str">
            <v>2.3.4.2.01</v>
          </cell>
        </row>
        <row r="320">
          <cell r="C320" t="str">
            <v>Kit de Resina</v>
          </cell>
          <cell r="D320" t="str">
            <v>unidad</v>
          </cell>
          <cell r="E320">
            <v>3669.75</v>
          </cell>
          <cell r="F320" t="str">
            <v>2.3.4.2.01</v>
          </cell>
        </row>
        <row r="321">
          <cell r="C321" t="str">
            <v>Lysol Odontológico IC</v>
          </cell>
          <cell r="D321" t="str">
            <v>tonelada</v>
          </cell>
          <cell r="E321">
            <v>866.25</v>
          </cell>
          <cell r="F321" t="str">
            <v>2.3.4.2.01</v>
          </cell>
        </row>
        <row r="322">
          <cell r="C322" t="str">
            <v>Minolyse LGM para Maquina ABX Micros 60</v>
          </cell>
          <cell r="D322" t="str">
            <v>unidad</v>
          </cell>
          <cell r="E322">
            <v>8096</v>
          </cell>
          <cell r="F322" t="str">
            <v>2.3.4.2.01</v>
          </cell>
        </row>
        <row r="323">
          <cell r="C323" t="str">
            <v>Minoton/Minidil, 20 litros para Maquina ABX Micros 60</v>
          </cell>
          <cell r="D323" t="str">
            <v>unidad</v>
          </cell>
          <cell r="E323">
            <v>8000</v>
          </cell>
          <cell r="F323" t="str">
            <v>2.3.4.2.01</v>
          </cell>
        </row>
        <row r="324">
          <cell r="C324" t="str">
            <v>Oxido de Zinc 2oz. (LC)</v>
          </cell>
          <cell r="D324" t="str">
            <v>unidad</v>
          </cell>
          <cell r="E324">
            <v>167.27</v>
          </cell>
          <cell r="F324" t="str">
            <v>2.3.4.2.01</v>
          </cell>
        </row>
        <row r="325">
          <cell r="C325" t="str">
            <v>Papel articular</v>
          </cell>
          <cell r="D325" t="str">
            <v>unidad</v>
          </cell>
          <cell r="E325">
            <v>402.67669999999998</v>
          </cell>
          <cell r="F325" t="str">
            <v>2.3.4.1.01</v>
          </cell>
        </row>
        <row r="326">
          <cell r="C326" t="str">
            <v>Pasta profiláctica Cherry 12oz</v>
          </cell>
          <cell r="D326" t="str">
            <v>unidad</v>
          </cell>
          <cell r="E326">
            <v>600.9153</v>
          </cell>
          <cell r="F326" t="str">
            <v>2.3.4.1.01</v>
          </cell>
        </row>
        <row r="327">
          <cell r="C327" t="str">
            <v>Pasta Profiláctica Cherry 12oz.</v>
          </cell>
          <cell r="D327" t="str">
            <v>tonelada</v>
          </cell>
          <cell r="E327">
            <v>489.40600000000001</v>
          </cell>
          <cell r="F327" t="str">
            <v>2.3.4.2.01</v>
          </cell>
        </row>
        <row r="328">
          <cell r="C328" t="str">
            <v>Resina flow</v>
          </cell>
          <cell r="D328" t="str">
            <v>unidad</v>
          </cell>
          <cell r="E328">
            <v>455.48</v>
          </cell>
          <cell r="F328" t="str">
            <v>2.3.4.1.01</v>
          </cell>
        </row>
        <row r="329">
          <cell r="C329" t="str">
            <v>Aro para Goma No. 265/70/16 para Camioneta Toyota Hilux</v>
          </cell>
          <cell r="D329" t="str">
            <v>unidad</v>
          </cell>
          <cell r="E329">
            <v>6490</v>
          </cell>
          <cell r="F329" t="str">
            <v>2.3.6.3.01</v>
          </cell>
        </row>
        <row r="330">
          <cell r="C330" t="str">
            <v>Galón de Gel Anti-bacterial para manos</v>
          </cell>
          <cell r="D330" t="str">
            <v>galon</v>
          </cell>
          <cell r="E330">
            <v>460.2</v>
          </cell>
          <cell r="F330" t="str">
            <v>2.3.7.2.03</v>
          </cell>
        </row>
        <row r="331">
          <cell r="C331" t="str">
            <v>Publicación en el Periódico, de Proceso de Licitación Publica Nacional durante 2 Días,</v>
          </cell>
          <cell r="D331" t="str">
            <v>dia</v>
          </cell>
          <cell r="E331">
            <v>44877.760000000002</v>
          </cell>
          <cell r="F331" t="str">
            <v>2.2.2.1.01</v>
          </cell>
        </row>
        <row r="332">
          <cell r="C332" t="str">
            <v>Pagos facilitadores externos</v>
          </cell>
          <cell r="D332" t="str">
            <v>Cheque</v>
          </cell>
          <cell r="E332">
            <v>3000</v>
          </cell>
          <cell r="F332" t="str">
            <v>2.2.8.7.06</v>
          </cell>
        </row>
        <row r="333">
          <cell r="C333" t="str">
            <v>Condensador de 24,000 BTU, Refrigerante 22</v>
          </cell>
          <cell r="D333" t="str">
            <v>unidad</v>
          </cell>
          <cell r="E333">
            <v>23562.5</v>
          </cell>
          <cell r="F333" t="str">
            <v>2.6.5.4.01</v>
          </cell>
        </row>
        <row r="334">
          <cell r="C334" t="str">
            <v>Motor para Aire Condicionado Centralizado</v>
          </cell>
          <cell r="D334" t="str">
            <v>unidad</v>
          </cell>
          <cell r="E334">
            <v>102660</v>
          </cell>
          <cell r="F334" t="str">
            <v>2.6.5.4.01</v>
          </cell>
        </row>
        <row r="335">
          <cell r="C335" t="str">
            <v>Azucareras en Acero Inoxidable</v>
          </cell>
          <cell r="D335" t="str">
            <v>unidad</v>
          </cell>
          <cell r="E335">
            <v>590</v>
          </cell>
          <cell r="F335" t="str">
            <v>2.3.9.5.01</v>
          </cell>
        </row>
        <row r="336">
          <cell r="C336" t="str">
            <v>Bandeja de guano o Madera artesanal 18x10 (rectangular)</v>
          </cell>
          <cell r="D336" t="str">
            <v>unidad</v>
          </cell>
          <cell r="E336">
            <v>2124</v>
          </cell>
          <cell r="F336" t="str">
            <v>2.3.9.5.01</v>
          </cell>
        </row>
        <row r="337">
          <cell r="C337" t="str">
            <v>Docena de Platos hondo para Sopa, Blancos</v>
          </cell>
          <cell r="D337" t="str">
            <v>docena</v>
          </cell>
          <cell r="E337">
            <v>2832</v>
          </cell>
          <cell r="F337" t="str">
            <v>2.3.9.5.01</v>
          </cell>
        </row>
        <row r="338">
          <cell r="C338" t="str">
            <v>Docena de Platos llanos color blanco</v>
          </cell>
          <cell r="D338" t="str">
            <v>docena</v>
          </cell>
          <cell r="E338">
            <v>2548.8000000000002</v>
          </cell>
          <cell r="F338" t="str">
            <v>2.3.9.5.01</v>
          </cell>
        </row>
        <row r="339">
          <cell r="C339" t="str">
            <v>Docenas de Copas de Cristal para agua 10.7 oz</v>
          </cell>
          <cell r="D339" t="str">
            <v>docena</v>
          </cell>
          <cell r="E339">
            <v>2360</v>
          </cell>
          <cell r="F339" t="str">
            <v>2.3.9.5.01</v>
          </cell>
        </row>
        <row r="340">
          <cell r="C340" t="str">
            <v>Docenas de Copas de Cristal para agua bajitas</v>
          </cell>
          <cell r="D340" t="str">
            <v>docena</v>
          </cell>
          <cell r="E340">
            <v>2360</v>
          </cell>
          <cell r="F340" t="str">
            <v>2.3.9.5.01</v>
          </cell>
        </row>
        <row r="341">
          <cell r="C341" t="str">
            <v>Docenas de cucharitas para cafe</v>
          </cell>
          <cell r="D341" t="str">
            <v>docena</v>
          </cell>
          <cell r="E341">
            <v>708</v>
          </cell>
          <cell r="F341" t="str">
            <v>2.3.9.5.01</v>
          </cell>
        </row>
        <row r="342">
          <cell r="C342" t="str">
            <v>Grecas Industriales de 4 litros</v>
          </cell>
          <cell r="D342" t="str">
            <v>unidad</v>
          </cell>
          <cell r="E342">
            <v>7670</v>
          </cell>
          <cell r="F342" t="str">
            <v>2.3.9.5.01</v>
          </cell>
        </row>
        <row r="343">
          <cell r="C343" t="str">
            <v>Set de docenas de Tazas color blanco para cafe</v>
          </cell>
          <cell r="D343" t="str">
            <v>docena</v>
          </cell>
          <cell r="E343">
            <v>2548.8000000000002</v>
          </cell>
          <cell r="F343" t="str">
            <v>2.3.9.5.01</v>
          </cell>
        </row>
        <row r="344">
          <cell r="C344" t="str">
            <v>sets de Cuchillos, Tenedores y Cucharas (acero inoxidable)</v>
          </cell>
          <cell r="D344" t="str">
            <v>unidad</v>
          </cell>
          <cell r="E344">
            <v>2360</v>
          </cell>
          <cell r="F344" t="str">
            <v>2.3.9.5.01</v>
          </cell>
        </row>
        <row r="345">
          <cell r="C345" t="str">
            <v>Termos para Cafe de 1.5 litros color negro</v>
          </cell>
          <cell r="D345" t="str">
            <v>unidad</v>
          </cell>
          <cell r="E345">
            <v>1770</v>
          </cell>
          <cell r="F345" t="str">
            <v>2.3.9.5.01</v>
          </cell>
        </row>
        <row r="346">
          <cell r="C346" t="str">
            <v>Tetera para Té</v>
          </cell>
          <cell r="D346" t="str">
            <v>unidad</v>
          </cell>
          <cell r="E346">
            <v>1121</v>
          </cell>
          <cell r="F346" t="str">
            <v>2.3.9.5.01</v>
          </cell>
        </row>
        <row r="347">
          <cell r="C347" t="str">
            <v>Cubeta de acero inoxidable rodable</v>
          </cell>
          <cell r="D347" t="str">
            <v>unidad</v>
          </cell>
          <cell r="E347">
            <v>1770</v>
          </cell>
          <cell r="F347" t="str">
            <v>2.3.9.2.01</v>
          </cell>
        </row>
        <row r="348">
          <cell r="C348" t="str">
            <v>Zafacón de acero inoxidable con tapa y pedal</v>
          </cell>
          <cell r="D348" t="str">
            <v>unidad</v>
          </cell>
          <cell r="E348">
            <v>1062</v>
          </cell>
          <cell r="F348" t="str">
            <v>2.3.9.2.01</v>
          </cell>
        </row>
        <row r="349">
          <cell r="C349" t="str">
            <v>(662) COLOR para impresora HP 3515</v>
          </cell>
          <cell r="D349" t="str">
            <v>unidad</v>
          </cell>
          <cell r="E349">
            <v>420.55200000000002</v>
          </cell>
          <cell r="F349" t="str">
            <v>2.3.9.2.01</v>
          </cell>
        </row>
        <row r="350">
          <cell r="C350" t="str">
            <v>(662) NEGRO para impresora HP 3515</v>
          </cell>
          <cell r="D350" t="str">
            <v>unidad</v>
          </cell>
          <cell r="E350">
            <v>420.73</v>
          </cell>
          <cell r="F350" t="str">
            <v>2.3.9.2.01</v>
          </cell>
        </row>
        <row r="351">
          <cell r="C351" t="str">
            <v>122XL (CH563HC) para impresora HP 2050 (PERSONAL)</v>
          </cell>
          <cell r="D351" t="str">
            <v>unidad</v>
          </cell>
          <cell r="E351">
            <v>1379.48</v>
          </cell>
          <cell r="F351" t="str">
            <v>2.3.9.2.01</v>
          </cell>
        </row>
        <row r="352">
          <cell r="C352" t="str">
            <v>122XL (CH563HC) para impresora HP 2050 (PERSONAL)</v>
          </cell>
          <cell r="D352" t="str">
            <v>unidad</v>
          </cell>
          <cell r="E352">
            <v>486.69200000000001</v>
          </cell>
          <cell r="F352" t="str">
            <v>2.3.9.2.01</v>
          </cell>
        </row>
        <row r="353">
          <cell r="C353" t="str">
            <v>670 (CZ113AL) NEGRO para impresora HP AVANTAGE 4625</v>
          </cell>
          <cell r="D353" t="str">
            <v>unidad</v>
          </cell>
          <cell r="E353">
            <v>420.09199999999998</v>
          </cell>
          <cell r="F353" t="str">
            <v>2.3.9.2.01</v>
          </cell>
        </row>
        <row r="354">
          <cell r="C354" t="str">
            <v>670 (CZ114AL) AZUL para impresora HP AVANTAGE 4625</v>
          </cell>
          <cell r="D354" t="str">
            <v>unidad</v>
          </cell>
          <cell r="E354">
            <v>422.358</v>
          </cell>
          <cell r="F354" t="str">
            <v>2.3.9.2.01</v>
          </cell>
        </row>
        <row r="355">
          <cell r="C355" t="str">
            <v>670 (CZ115AL) MAGENTA para impresora HP AVANTAGE 4625</v>
          </cell>
          <cell r="D355" t="str">
            <v>unidad</v>
          </cell>
          <cell r="E355">
            <v>422.44</v>
          </cell>
          <cell r="F355" t="str">
            <v>2.3.9.2.01</v>
          </cell>
        </row>
        <row r="356">
          <cell r="C356" t="str">
            <v>670 (CZ116AL) AMARILLO para impresora HP AVANTAGE 4625</v>
          </cell>
          <cell r="D356" t="str">
            <v>unidad</v>
          </cell>
          <cell r="E356">
            <v>422.62799999999999</v>
          </cell>
          <cell r="F356" t="str">
            <v>2.3.9.2.01</v>
          </cell>
        </row>
        <row r="357">
          <cell r="C357" t="str">
            <v>74 NEGRO para impresora HP C4280</v>
          </cell>
          <cell r="D357" t="str">
            <v>unidad</v>
          </cell>
          <cell r="E357">
            <v>810.41200000000003</v>
          </cell>
          <cell r="F357" t="str">
            <v>2.3.9.2.01</v>
          </cell>
        </row>
        <row r="358">
          <cell r="C358" t="str">
            <v>75 COLOR para impresora HP C4280</v>
          </cell>
          <cell r="D358" t="str">
            <v>unidad</v>
          </cell>
          <cell r="E358">
            <v>1069.47</v>
          </cell>
          <cell r="F358" t="str">
            <v>2.3.9.2.01</v>
          </cell>
        </row>
        <row r="359">
          <cell r="C359" t="str">
            <v>AL-100 TD para impresora SHARP AL-2030</v>
          </cell>
          <cell r="D359" t="str">
            <v>unidad</v>
          </cell>
          <cell r="E359">
            <v>3499.9967000000001</v>
          </cell>
          <cell r="F359" t="str">
            <v>2.3.9.2.01</v>
          </cell>
        </row>
        <row r="360">
          <cell r="C360" t="str">
            <v>Archivo Acordeon</v>
          </cell>
          <cell r="D360" t="str">
            <v>unidad</v>
          </cell>
          <cell r="E360">
            <v>200.6</v>
          </cell>
          <cell r="F360" t="str">
            <v>2.3.9.2.01</v>
          </cell>
        </row>
        <row r="361">
          <cell r="C361" t="str">
            <v>Bandas de Gomas No. 18 (cajas)</v>
          </cell>
          <cell r="D361" t="str">
            <v>unidad</v>
          </cell>
          <cell r="E361">
            <v>17.405000000000001</v>
          </cell>
          <cell r="F361" t="str">
            <v>2.3.9.2.01</v>
          </cell>
        </row>
        <row r="362">
          <cell r="C362" t="str">
            <v>Bandejas para Escritorio</v>
          </cell>
          <cell r="D362" t="str">
            <v>unidad</v>
          </cell>
          <cell r="E362">
            <v>101.48</v>
          </cell>
          <cell r="F362" t="str">
            <v>2.3.9.2.01</v>
          </cell>
        </row>
        <row r="363">
          <cell r="C363" t="str">
            <v>Cajas de Clips (19MM) pequeño</v>
          </cell>
          <cell r="D363" t="str">
            <v>unidad</v>
          </cell>
          <cell r="E363">
            <v>15.281000000000001</v>
          </cell>
          <cell r="F363" t="str">
            <v>2.3.9.2.01</v>
          </cell>
        </row>
        <row r="364">
          <cell r="C364" t="str">
            <v>Cajas de Clips (32MM) Mediano</v>
          </cell>
          <cell r="D364" t="str">
            <v>unidad</v>
          </cell>
          <cell r="E364">
            <v>34.81</v>
          </cell>
          <cell r="F364" t="str">
            <v>2.3.9.2.01</v>
          </cell>
        </row>
        <row r="365">
          <cell r="C365" t="str">
            <v>Cajas de Clips (51MM) Grande</v>
          </cell>
          <cell r="D365" t="str">
            <v>unidad</v>
          </cell>
          <cell r="E365">
            <v>77.88</v>
          </cell>
          <cell r="F365" t="str">
            <v>2.3.9.2.01</v>
          </cell>
        </row>
        <row r="366">
          <cell r="C366" t="str">
            <v>Cajas de Felpas Azules</v>
          </cell>
          <cell r="D366" t="str">
            <v>Caja</v>
          </cell>
          <cell r="E366">
            <v>403.79669999999999</v>
          </cell>
          <cell r="F366" t="str">
            <v>2.3.9.2.01</v>
          </cell>
        </row>
        <row r="367">
          <cell r="C367" t="str">
            <v>Cajas de Lapiceros Azules</v>
          </cell>
          <cell r="D367" t="str">
            <v>Caja</v>
          </cell>
          <cell r="E367">
            <v>36</v>
          </cell>
          <cell r="F367" t="str">
            <v>2.3.9.2.01</v>
          </cell>
        </row>
        <row r="368">
          <cell r="C368" t="str">
            <v>Cajas Marcadores de Pizarra</v>
          </cell>
          <cell r="D368" t="str">
            <v>Caja</v>
          </cell>
          <cell r="E368">
            <v>154.875</v>
          </cell>
          <cell r="F368" t="str">
            <v>2.3.9.2.01</v>
          </cell>
        </row>
        <row r="369">
          <cell r="C369" t="str">
            <v>Carpetas para archivos</v>
          </cell>
          <cell r="D369" t="str">
            <v>unidad</v>
          </cell>
          <cell r="E369">
            <v>121.54</v>
          </cell>
          <cell r="F369" t="str">
            <v>2.3.9.2.01</v>
          </cell>
        </row>
        <row r="370">
          <cell r="C370" t="str">
            <v>Cartucho 122 Color para impresora HP2050 (Personal)</v>
          </cell>
          <cell r="D370" t="str">
            <v>unidad</v>
          </cell>
          <cell r="E370">
            <v>510.04250000000002</v>
          </cell>
          <cell r="F370" t="str">
            <v>2.3.9.2.01</v>
          </cell>
        </row>
        <row r="371">
          <cell r="C371" t="str">
            <v>Cartucho 122 Negro para impresora HP 2050 (Personal)</v>
          </cell>
          <cell r="D371" t="str">
            <v>unidad</v>
          </cell>
          <cell r="E371">
            <v>510.04250000000002</v>
          </cell>
          <cell r="F371" t="str">
            <v>2.3.9.2.01</v>
          </cell>
        </row>
        <row r="372">
          <cell r="C372" t="str">
            <v>Cartucho 662 color para impresora HP 3515</v>
          </cell>
          <cell r="D372" t="str">
            <v>unidad</v>
          </cell>
          <cell r="E372">
            <v>445.214</v>
          </cell>
          <cell r="F372" t="str">
            <v>2.3.9.2.01</v>
          </cell>
        </row>
        <row r="373">
          <cell r="C373" t="str">
            <v>Cartucho 662 Negro para impresora HP 3515</v>
          </cell>
          <cell r="D373" t="str">
            <v>unidad</v>
          </cell>
          <cell r="E373">
            <v>445.21409999999997</v>
          </cell>
          <cell r="F373" t="str">
            <v>2.3.9.2.01</v>
          </cell>
        </row>
        <row r="374">
          <cell r="C374" t="str">
            <v>Cartucho 662 Negro para impresora HP 3515</v>
          </cell>
          <cell r="D374" t="str">
            <v>unidad</v>
          </cell>
          <cell r="E374">
            <v>437.91</v>
          </cell>
          <cell r="F374" t="str">
            <v>2.3.9.2.01</v>
          </cell>
        </row>
        <row r="375">
          <cell r="C375" t="str">
            <v>Cartucho 670 (CZ113AL) Negro  para impresora HP AVANTAGE 4625</v>
          </cell>
          <cell r="D375" t="str">
            <v>unidad</v>
          </cell>
          <cell r="E375">
            <v>440.16329999999999</v>
          </cell>
          <cell r="F375" t="str">
            <v>2.3.9.2.01</v>
          </cell>
        </row>
        <row r="376">
          <cell r="C376" t="str">
            <v>Cartucho 670 (CZ114AL) Magenta para impresora HP AVANTAGE 4625</v>
          </cell>
          <cell r="D376" t="str">
            <v>unidad</v>
          </cell>
          <cell r="E376">
            <v>439.49</v>
          </cell>
          <cell r="F376" t="str">
            <v>2.3.9.2.01</v>
          </cell>
        </row>
        <row r="377">
          <cell r="C377" t="str">
            <v>Cartucho 670 (CZ115AL) Amarillo para impresora HP AVANTAGE 4625</v>
          </cell>
          <cell r="D377" t="str">
            <v>unidad</v>
          </cell>
          <cell r="E377">
            <v>442.005</v>
          </cell>
          <cell r="F377" t="str">
            <v>2.3.9.2.01</v>
          </cell>
        </row>
        <row r="378">
          <cell r="C378" t="str">
            <v>Cartucho 670 (CZ116AL) Cian para impresora HP AVANTAGE 4625</v>
          </cell>
          <cell r="D378" t="str">
            <v>unidad</v>
          </cell>
          <cell r="E378">
            <v>439.49</v>
          </cell>
          <cell r="F378" t="str">
            <v>2.3.9.2.01</v>
          </cell>
        </row>
        <row r="379">
          <cell r="C379" t="str">
            <v>Cartucho 74 Negro para impresora HP C4280</v>
          </cell>
          <cell r="D379" t="str">
            <v>unidad</v>
          </cell>
          <cell r="E379">
            <v>835.00300000000004</v>
          </cell>
          <cell r="F379" t="str">
            <v>2.3.9.2.01</v>
          </cell>
        </row>
        <row r="380">
          <cell r="C380" t="str">
            <v>Cartucho 75 Color para impresora HP C4280</v>
          </cell>
          <cell r="D380" t="str">
            <v>unidad</v>
          </cell>
          <cell r="E380">
            <v>1110</v>
          </cell>
          <cell r="F380" t="str">
            <v>2.3.9.2.01</v>
          </cell>
        </row>
        <row r="381">
          <cell r="C381" t="str">
            <v>Cartucho 954 Amarillo para impresora OFFICEJET PRO8710</v>
          </cell>
          <cell r="D381" t="str">
            <v>unidad</v>
          </cell>
          <cell r="E381">
            <v>932.61249999999995</v>
          </cell>
          <cell r="F381" t="str">
            <v>2.3.9.2.01</v>
          </cell>
        </row>
        <row r="382">
          <cell r="C382" t="str">
            <v>Cartucho 954 Cian para impresora OFFICEJET PRO8710</v>
          </cell>
          <cell r="D382" t="str">
            <v>unidad</v>
          </cell>
          <cell r="E382">
            <v>932.39</v>
          </cell>
          <cell r="F382" t="str">
            <v>2.3.9.2.01</v>
          </cell>
        </row>
        <row r="383">
          <cell r="C383" t="str">
            <v>Cartucho 954 Magenta para impresora HP OFFICEJET PRO8710</v>
          </cell>
          <cell r="D383" t="str">
            <v>unidad</v>
          </cell>
          <cell r="E383">
            <v>932.39</v>
          </cell>
          <cell r="F383" t="str">
            <v>2.3.9.2.01</v>
          </cell>
        </row>
        <row r="384">
          <cell r="C384" t="str">
            <v>Cartucho 954 Negro para impresora HP OFFICEJET PRO8710</v>
          </cell>
          <cell r="D384" t="str">
            <v>unidad</v>
          </cell>
          <cell r="E384">
            <v>1015</v>
          </cell>
          <cell r="F384" t="str">
            <v>2.3.9.2.01</v>
          </cell>
        </row>
        <row r="385">
          <cell r="C385" t="str">
            <v>Cartucho CN050A (951) CIAN para impresora HP OFFICEJET PRO8610</v>
          </cell>
          <cell r="D385" t="str">
            <v>unidad</v>
          </cell>
          <cell r="E385">
            <v>927.75</v>
          </cell>
          <cell r="F385" t="str">
            <v>2.3.9.2.01</v>
          </cell>
        </row>
        <row r="386">
          <cell r="C386" t="str">
            <v>Cartucho CN051 (951) Magenta para impresora HP OFFICEJET PRO8610</v>
          </cell>
          <cell r="D386" t="str">
            <v>unidad</v>
          </cell>
          <cell r="E386">
            <v>922.77329999999995</v>
          </cell>
          <cell r="F386" t="str">
            <v>2.3.9.2.01</v>
          </cell>
        </row>
        <row r="387">
          <cell r="C387" t="str">
            <v>Cartucho CN052A Amarillo para impresora HP OFFICEJET PRO8610</v>
          </cell>
          <cell r="D387" t="str">
            <v>unidad</v>
          </cell>
          <cell r="E387">
            <v>929.53330000000005</v>
          </cell>
          <cell r="F387" t="str">
            <v>2.3.9.2.01</v>
          </cell>
        </row>
        <row r="388">
          <cell r="C388" t="str">
            <v>Cartucho HP 60 Negro para impresora HP DESKJET D1660</v>
          </cell>
          <cell r="D388" t="str">
            <v>unidad</v>
          </cell>
          <cell r="E388">
            <v>885</v>
          </cell>
          <cell r="F388" t="str">
            <v>2.3.9.2.01</v>
          </cell>
        </row>
        <row r="389">
          <cell r="C389" t="str">
            <v>Cartuchos color Negro para Impresora HP Photosmart C4280</v>
          </cell>
          <cell r="D389" t="str">
            <v>unidad</v>
          </cell>
          <cell r="E389">
            <v>1017.5025000000001</v>
          </cell>
          <cell r="F389" t="str">
            <v>2.3.9.2.01</v>
          </cell>
        </row>
        <row r="390">
          <cell r="C390" t="str">
            <v>CB435A (35A) para impresora Laserjet P1006</v>
          </cell>
          <cell r="D390" t="str">
            <v>unidad</v>
          </cell>
          <cell r="E390">
            <v>2700.0052000000001</v>
          </cell>
          <cell r="F390" t="str">
            <v>2.3.9.2.01</v>
          </cell>
        </row>
        <row r="391">
          <cell r="C391" t="str">
            <v>CE285A (85A) para impresora HP P1102W</v>
          </cell>
          <cell r="D391" t="str">
            <v>unidad</v>
          </cell>
          <cell r="E391">
            <v>2799.9985000000001</v>
          </cell>
          <cell r="F391" t="str">
            <v>2.3.9.2.01</v>
          </cell>
        </row>
        <row r="392">
          <cell r="C392" t="str">
            <v>CE310A para impresora HP CP1025NW</v>
          </cell>
          <cell r="D392" t="str">
            <v>unidad</v>
          </cell>
          <cell r="E392">
            <v>2149.9960000000001</v>
          </cell>
          <cell r="F392" t="str">
            <v>2.3.9.2.01</v>
          </cell>
        </row>
        <row r="393">
          <cell r="C393" t="str">
            <v>CE505A (05A) para impresora HP P2055DM</v>
          </cell>
          <cell r="D393" t="str">
            <v>unidad</v>
          </cell>
          <cell r="E393">
            <v>3650</v>
          </cell>
          <cell r="F393" t="str">
            <v>2.3.9.2.01</v>
          </cell>
        </row>
        <row r="394">
          <cell r="C394" t="str">
            <v>Cera para contar Red Star 1.1 oz</v>
          </cell>
          <cell r="D394" t="str">
            <v>unidad</v>
          </cell>
          <cell r="E394">
            <v>30.68</v>
          </cell>
          <cell r="F394" t="str">
            <v>2.3.9.2.01</v>
          </cell>
        </row>
        <row r="395">
          <cell r="C395" t="str">
            <v>CF226A (26A) para impresora HP MFP M426 FDW</v>
          </cell>
          <cell r="D395" t="str">
            <v>unidad</v>
          </cell>
          <cell r="E395">
            <v>5039.8509999999997</v>
          </cell>
          <cell r="F395" t="str">
            <v>2.3.9.2.01</v>
          </cell>
        </row>
        <row r="396">
          <cell r="C396" t="str">
            <v>CF283A (83A) para impresora HP MFP M127 FN</v>
          </cell>
          <cell r="D396" t="str">
            <v>unidad</v>
          </cell>
          <cell r="E396">
            <v>2700.0050000000001</v>
          </cell>
          <cell r="F396" t="str">
            <v>2.3.9.2.01</v>
          </cell>
        </row>
        <row r="397">
          <cell r="C397" t="str">
            <v>Cinta adhesiva 3/4</v>
          </cell>
          <cell r="D397" t="str">
            <v>unidad</v>
          </cell>
          <cell r="E397">
            <v>9.9946000000000002</v>
          </cell>
          <cell r="F397" t="str">
            <v>2.3.9.2.01</v>
          </cell>
        </row>
        <row r="398">
          <cell r="C398" t="str">
            <v>Cinta para Calculadora electronica CIO Negra-Roja</v>
          </cell>
          <cell r="D398" t="str">
            <v>unidad</v>
          </cell>
          <cell r="E398">
            <v>35.4</v>
          </cell>
          <cell r="F398" t="str">
            <v>2.3.9.2.01</v>
          </cell>
        </row>
        <row r="399">
          <cell r="C399" t="str">
            <v>CL-511 COLOR para impresora CANON PIXMA MP230</v>
          </cell>
          <cell r="D399" t="str">
            <v>unidad</v>
          </cell>
          <cell r="E399">
            <v>1184.72</v>
          </cell>
          <cell r="F399" t="str">
            <v>2.3.9.2.01</v>
          </cell>
        </row>
        <row r="400">
          <cell r="C400" t="str">
            <v>CL-513 XL COLOR para impresora CANON PIXMA MP230</v>
          </cell>
          <cell r="D400" t="str">
            <v>unidad</v>
          </cell>
          <cell r="E400">
            <v>2265.6</v>
          </cell>
          <cell r="F400" t="str">
            <v>2.3.9.2.01</v>
          </cell>
        </row>
        <row r="401">
          <cell r="C401" t="str">
            <v>Clip porta Carnet</v>
          </cell>
          <cell r="D401" t="str">
            <v>unidad</v>
          </cell>
          <cell r="E401">
            <v>13.3222</v>
          </cell>
          <cell r="F401" t="str">
            <v>2.3.9.2.01</v>
          </cell>
        </row>
        <row r="402">
          <cell r="C402" t="str">
            <v>Clips Mediano 33MM</v>
          </cell>
          <cell r="D402" t="str">
            <v>unidad</v>
          </cell>
          <cell r="E402">
            <v>107.675</v>
          </cell>
          <cell r="F402" t="str">
            <v>2.3.9.2.01</v>
          </cell>
        </row>
        <row r="403">
          <cell r="C403" t="str">
            <v>Clips Sujeta Papel Grande</v>
          </cell>
          <cell r="D403" t="str">
            <v>unidad</v>
          </cell>
          <cell r="E403">
            <v>21.771000000000001</v>
          </cell>
          <cell r="F403" t="str">
            <v>2.3.9.2.01</v>
          </cell>
        </row>
        <row r="404">
          <cell r="C404" t="str">
            <v>Clips Sujeta Papel Pequeño</v>
          </cell>
          <cell r="D404" t="str">
            <v>unidad</v>
          </cell>
          <cell r="E404">
            <v>7.8470000000000004</v>
          </cell>
          <cell r="F404" t="str">
            <v>2.3.9.2.01</v>
          </cell>
        </row>
        <row r="405">
          <cell r="C405" t="str">
            <v>CN050A (951) CIAN AZUL para impresora HP OFFICEJET PRO8610</v>
          </cell>
          <cell r="D405" t="str">
            <v>unidad</v>
          </cell>
          <cell r="E405">
            <v>885.4</v>
          </cell>
          <cell r="F405" t="str">
            <v>2.3.9.2.01</v>
          </cell>
        </row>
        <row r="406">
          <cell r="C406" t="str">
            <v>CN051A (951) MAGENTA para impresora HP OFFICEJET PRO8610</v>
          </cell>
          <cell r="D406" t="str">
            <v>unidad</v>
          </cell>
          <cell r="E406">
            <v>880.95249999999999</v>
          </cell>
          <cell r="F406" t="str">
            <v>2.3.9.2.01</v>
          </cell>
        </row>
        <row r="407">
          <cell r="C407" t="str">
            <v>CN052A (952) AMARILLO para impresora HP OFFICEJET PRO8610</v>
          </cell>
          <cell r="D407" t="str">
            <v>unidad</v>
          </cell>
          <cell r="E407">
            <v>889.42600000000004</v>
          </cell>
          <cell r="F407" t="str">
            <v>2.3.9.2.01</v>
          </cell>
        </row>
        <row r="408">
          <cell r="C408" t="str">
            <v>Corrector Liquido  20ml</v>
          </cell>
          <cell r="D408" t="str">
            <v>unidad</v>
          </cell>
          <cell r="E408">
            <v>20.001000000000001</v>
          </cell>
          <cell r="F408" t="str">
            <v>2.3.9.2.01</v>
          </cell>
        </row>
        <row r="409">
          <cell r="C409" t="str">
            <v>Disco Duro externo de 2 Tera Bytes</v>
          </cell>
          <cell r="D409" t="str">
            <v>unidad</v>
          </cell>
          <cell r="E409">
            <v>5750.01</v>
          </cell>
          <cell r="F409" t="str">
            <v>2.3.9.2.01</v>
          </cell>
        </row>
        <row r="410">
          <cell r="C410" t="str">
            <v>E260A11L para impresora LEXMARK E260DN</v>
          </cell>
          <cell r="D410" t="str">
            <v>unidad</v>
          </cell>
          <cell r="E410">
            <v>4500.0006000000003</v>
          </cell>
          <cell r="F410" t="str">
            <v>2.3.9.2.01</v>
          </cell>
        </row>
        <row r="411">
          <cell r="C411" t="str">
            <v>Grapa Industrial Grande (cajas)</v>
          </cell>
          <cell r="D411" t="str">
            <v>tonelada</v>
          </cell>
          <cell r="E411">
            <v>206.5</v>
          </cell>
          <cell r="F411" t="str">
            <v>2.3.9.2.01</v>
          </cell>
        </row>
        <row r="412">
          <cell r="C412" t="str">
            <v>Grapadoras de Metal</v>
          </cell>
          <cell r="D412" t="str">
            <v>unidad</v>
          </cell>
          <cell r="E412">
            <v>144.9984</v>
          </cell>
          <cell r="F412" t="str">
            <v>2.3.9.2.01</v>
          </cell>
        </row>
        <row r="413">
          <cell r="C413" t="str">
            <v>Guillotina 15¨</v>
          </cell>
          <cell r="D413" t="str">
            <v>unidad</v>
          </cell>
          <cell r="E413">
            <v>1407.74</v>
          </cell>
          <cell r="F413" t="str">
            <v>2.3.9.2.01</v>
          </cell>
        </row>
        <row r="414">
          <cell r="C414" t="str">
            <v>Lapiceros Azules</v>
          </cell>
          <cell r="D414" t="str">
            <v>Caja</v>
          </cell>
          <cell r="E414">
            <v>71.98</v>
          </cell>
          <cell r="F414" t="str">
            <v>2.3.9.2.01</v>
          </cell>
        </row>
        <row r="415">
          <cell r="C415" t="str">
            <v>Lapiceros color Azul (cajas)</v>
          </cell>
          <cell r="D415" t="str">
            <v>unidad</v>
          </cell>
          <cell r="E415">
            <v>55</v>
          </cell>
          <cell r="F415" t="str">
            <v>2.3.9.2.01</v>
          </cell>
        </row>
        <row r="416">
          <cell r="C416" t="str">
            <v>Lapiceros color negro (cajas)</v>
          </cell>
          <cell r="D416" t="str">
            <v>unidad</v>
          </cell>
          <cell r="E416">
            <v>55</v>
          </cell>
          <cell r="F416" t="str">
            <v>2.3.9.2.01</v>
          </cell>
        </row>
        <row r="417">
          <cell r="C417" t="str">
            <v>Lapiceros color rojo (cajas)</v>
          </cell>
          <cell r="D417" t="str">
            <v>tonelada</v>
          </cell>
          <cell r="E417">
            <v>72.5</v>
          </cell>
          <cell r="F417" t="str">
            <v>2.3.9.2.01</v>
          </cell>
        </row>
        <row r="418">
          <cell r="C418" t="str">
            <v>Lápiz de carbon (docena)</v>
          </cell>
          <cell r="D418" t="str">
            <v>unidad</v>
          </cell>
          <cell r="E418">
            <v>50</v>
          </cell>
          <cell r="F418" t="str">
            <v>2.3.9.2.01</v>
          </cell>
        </row>
        <row r="419">
          <cell r="C419" t="str">
            <v>Memoria Micro SD de 64GB</v>
          </cell>
          <cell r="D419" t="str">
            <v>unidad</v>
          </cell>
          <cell r="E419">
            <v>1121</v>
          </cell>
          <cell r="F419" t="str">
            <v>2.3.9.2.01</v>
          </cell>
        </row>
        <row r="420">
          <cell r="C420" t="str">
            <v>Memorias USB 8 GB</v>
          </cell>
          <cell r="D420" t="str">
            <v>unidad</v>
          </cell>
          <cell r="E420">
            <v>254.99799999999999</v>
          </cell>
          <cell r="F420" t="str">
            <v>2.3.9.2.01</v>
          </cell>
        </row>
        <row r="421">
          <cell r="C421" t="str">
            <v>Memorias USB 8 GB</v>
          </cell>
          <cell r="D421" t="str">
            <v>unidad</v>
          </cell>
          <cell r="E421">
            <v>365.8</v>
          </cell>
          <cell r="F421" t="str">
            <v>2.3.9.2.01</v>
          </cell>
        </row>
        <row r="422">
          <cell r="C422" t="str">
            <v>Mural de Corcho, Marco Madera 24x35</v>
          </cell>
          <cell r="D422" t="str">
            <v>unidad</v>
          </cell>
          <cell r="E422">
            <v>498.99799999999999</v>
          </cell>
          <cell r="F422" t="str">
            <v>2.3.9.2.01</v>
          </cell>
        </row>
        <row r="423">
          <cell r="C423" t="str">
            <v>Notas de papel autoadhesivo, Post it 3x3</v>
          </cell>
          <cell r="D423" t="str">
            <v>unidad</v>
          </cell>
          <cell r="E423">
            <v>10.9976</v>
          </cell>
          <cell r="F423" t="str">
            <v>2.3.9.2.01</v>
          </cell>
        </row>
        <row r="424">
          <cell r="C424" t="str">
            <v>Paquetes Post-it Banderitas, 5 Colores Hopax (Sing Here)</v>
          </cell>
          <cell r="D424" t="str">
            <v>unidad</v>
          </cell>
          <cell r="E424">
            <v>53.1</v>
          </cell>
          <cell r="F424" t="str">
            <v>2.3.9.2.01</v>
          </cell>
        </row>
        <row r="425">
          <cell r="C425" t="str">
            <v>PG-510 NEGRO para impresora CANON PIXMA MP230</v>
          </cell>
          <cell r="D425" t="str">
            <v>unidad</v>
          </cell>
          <cell r="E425">
            <v>916.505</v>
          </cell>
          <cell r="F425" t="str">
            <v>2.3.9.2.01</v>
          </cell>
        </row>
        <row r="426">
          <cell r="C426" t="str">
            <v>PG-512 XL NEGRO para impresora CANON PIXMA MP230</v>
          </cell>
          <cell r="D426" t="str">
            <v>unidad</v>
          </cell>
          <cell r="E426">
            <v>5015</v>
          </cell>
          <cell r="F426" t="str">
            <v>2.3.9.2.01</v>
          </cell>
        </row>
        <row r="427">
          <cell r="C427" t="str">
            <v>Pizarras Blancas Laminadas 90x60 cm con Trípode</v>
          </cell>
          <cell r="D427" t="str">
            <v>unidad</v>
          </cell>
          <cell r="E427">
            <v>10584.6</v>
          </cell>
          <cell r="F427" t="str">
            <v>2.3.9.2.01</v>
          </cell>
        </row>
        <row r="428">
          <cell r="C428" t="str">
            <v>Plásticos Protectores de Carnet</v>
          </cell>
          <cell r="D428" t="str">
            <v>unidad</v>
          </cell>
          <cell r="E428">
            <v>8.85</v>
          </cell>
          <cell r="F428" t="str">
            <v>2.3.9.2.01</v>
          </cell>
        </row>
        <row r="429">
          <cell r="C429" t="str">
            <v>Porta Clips</v>
          </cell>
          <cell r="D429" t="str">
            <v>unidad</v>
          </cell>
          <cell r="E429">
            <v>26.55</v>
          </cell>
          <cell r="F429" t="str">
            <v>2.3.9.2.01</v>
          </cell>
        </row>
        <row r="430">
          <cell r="C430" t="str">
            <v>Porta Lápiz de Metal</v>
          </cell>
          <cell r="D430" t="str">
            <v>unidad</v>
          </cell>
          <cell r="E430">
            <v>71.98</v>
          </cell>
          <cell r="F430" t="str">
            <v>2.3.9.2.01</v>
          </cell>
        </row>
        <row r="431">
          <cell r="C431" t="str">
            <v>Porta Revista de Metal</v>
          </cell>
          <cell r="D431" t="str">
            <v>unidad</v>
          </cell>
          <cell r="E431">
            <v>278.77499999999998</v>
          </cell>
          <cell r="F431" t="str">
            <v>2.3.9.2.01</v>
          </cell>
        </row>
        <row r="432">
          <cell r="C432" t="str">
            <v>Post it 3x3,  Varios Colores</v>
          </cell>
          <cell r="D432" t="str">
            <v>unidad</v>
          </cell>
          <cell r="E432">
            <v>32.001600000000003</v>
          </cell>
          <cell r="F432" t="str">
            <v>2.3.9.2.01</v>
          </cell>
        </row>
        <row r="433">
          <cell r="C433" t="str">
            <v>Post it Banderita</v>
          </cell>
          <cell r="D433" t="str">
            <v>unidad</v>
          </cell>
          <cell r="E433">
            <v>33.04</v>
          </cell>
          <cell r="F433" t="str">
            <v>2.3.9.2.01</v>
          </cell>
        </row>
        <row r="434">
          <cell r="C434" t="str">
            <v>Post it Grandes</v>
          </cell>
          <cell r="D434" t="str">
            <v>unidad</v>
          </cell>
          <cell r="E434">
            <v>24.78</v>
          </cell>
          <cell r="F434" t="str">
            <v>2.3.9.2.01</v>
          </cell>
        </row>
        <row r="435">
          <cell r="C435" t="str">
            <v>Post it Pequeño</v>
          </cell>
          <cell r="D435" t="str">
            <v>unidad</v>
          </cell>
          <cell r="E435">
            <v>21.24</v>
          </cell>
          <cell r="F435" t="str">
            <v>2.3.9.2.01</v>
          </cell>
        </row>
        <row r="436">
          <cell r="C436" t="str">
            <v>Q1338A (38A) para impresora LASERJET 4200 DTN</v>
          </cell>
          <cell r="D436" t="str">
            <v>unidad</v>
          </cell>
          <cell r="E436">
            <v>8379.4282999999996</v>
          </cell>
          <cell r="F436" t="str">
            <v>2.3.9.2.01</v>
          </cell>
        </row>
        <row r="437">
          <cell r="C437" t="str">
            <v>Q2612AD (12A) para impresora HP LASERJET 1022</v>
          </cell>
          <cell r="D437" t="str">
            <v>unidad</v>
          </cell>
          <cell r="E437">
            <v>3100.0016999999998</v>
          </cell>
          <cell r="F437" t="str">
            <v>2.3.9.2.01</v>
          </cell>
        </row>
        <row r="438">
          <cell r="C438" t="str">
            <v>Q5942A (42A) para impresora LASERJET 4250</v>
          </cell>
          <cell r="D438" t="str">
            <v>unidad</v>
          </cell>
          <cell r="E438">
            <v>7601.18</v>
          </cell>
          <cell r="F438" t="str">
            <v>2.3.9.2.01</v>
          </cell>
        </row>
        <row r="439">
          <cell r="C439" t="str">
            <v>Reglas Plásticas 12¨</v>
          </cell>
          <cell r="D439" t="str">
            <v>unidad</v>
          </cell>
          <cell r="E439">
            <v>5.31</v>
          </cell>
          <cell r="F439" t="str">
            <v>2.3.9.2.01</v>
          </cell>
        </row>
        <row r="440">
          <cell r="C440" t="str">
            <v>Resaltador Amarillo Fluorescente</v>
          </cell>
          <cell r="D440" t="str">
            <v>unidad</v>
          </cell>
          <cell r="E440">
            <v>9.6760000000000002</v>
          </cell>
          <cell r="F440" t="str">
            <v>2.3.9.2.01</v>
          </cell>
        </row>
        <row r="441">
          <cell r="C441" t="str">
            <v>Resaltador Fluorescente</v>
          </cell>
          <cell r="D441" t="str">
            <v>unidad</v>
          </cell>
          <cell r="E441">
            <v>25.924600000000002</v>
          </cell>
          <cell r="F441" t="str">
            <v>2.3.9.2.01</v>
          </cell>
        </row>
        <row r="442">
          <cell r="C442" t="str">
            <v>Router wifi</v>
          </cell>
          <cell r="D442" t="str">
            <v>unidad</v>
          </cell>
          <cell r="E442">
            <v>4163.9250000000002</v>
          </cell>
          <cell r="F442" t="str">
            <v>2.3.9.2.01</v>
          </cell>
        </row>
        <row r="443">
          <cell r="C443" t="str">
            <v>Sacapuntas</v>
          </cell>
          <cell r="D443" t="str">
            <v>unidad</v>
          </cell>
          <cell r="E443">
            <v>15.34</v>
          </cell>
          <cell r="F443" t="str">
            <v>2.3.9.2.01</v>
          </cell>
        </row>
        <row r="444">
          <cell r="C444" t="str">
            <v>Sacapuntas Eléctrico</v>
          </cell>
          <cell r="D444" t="str">
            <v>unidad</v>
          </cell>
          <cell r="E444">
            <v>788.24</v>
          </cell>
          <cell r="F444" t="str">
            <v>2.3.9.2.01</v>
          </cell>
        </row>
        <row r="445">
          <cell r="C445" t="str">
            <v>Sello de Despachado (CUADRADO)</v>
          </cell>
          <cell r="D445" t="str">
            <v>unidad</v>
          </cell>
          <cell r="E445">
            <v>1888</v>
          </cell>
          <cell r="F445" t="str">
            <v>2.3.9.2.01</v>
          </cell>
        </row>
        <row r="446">
          <cell r="C446" t="str">
            <v>Sello de Recibido (CUADRADO)</v>
          </cell>
          <cell r="D446" t="str">
            <v>unidad</v>
          </cell>
          <cell r="E446">
            <v>1888</v>
          </cell>
          <cell r="F446" t="str">
            <v>2.3.9.2.01</v>
          </cell>
        </row>
        <row r="447">
          <cell r="C447" t="str">
            <v>Sellos Gomigrafos</v>
          </cell>
          <cell r="D447" t="str">
            <v>unidad</v>
          </cell>
          <cell r="E447">
            <v>1858.5</v>
          </cell>
          <cell r="F447" t="str">
            <v>2.3.9.2.01</v>
          </cell>
        </row>
        <row r="448">
          <cell r="C448" t="str">
            <v>Separadores carpeta 8 1/2 x11</v>
          </cell>
          <cell r="D448" t="str">
            <v>Caja</v>
          </cell>
          <cell r="E448">
            <v>27.14</v>
          </cell>
          <cell r="F448" t="str">
            <v>2.3.9.2.01</v>
          </cell>
        </row>
        <row r="449">
          <cell r="C449" t="str">
            <v>Stick de Colle 35g (Pegamento)</v>
          </cell>
          <cell r="D449" t="str">
            <v>unidad</v>
          </cell>
          <cell r="E449">
            <v>33.4176</v>
          </cell>
          <cell r="F449" t="str">
            <v>2.3.9.2.01</v>
          </cell>
        </row>
        <row r="450">
          <cell r="C450" t="str">
            <v>Tabla de Apoyo de Madera</v>
          </cell>
          <cell r="D450" t="str">
            <v>unidad</v>
          </cell>
          <cell r="E450">
            <v>46.999499999999998</v>
          </cell>
          <cell r="F450" t="str">
            <v>2.3.9.2.01</v>
          </cell>
        </row>
        <row r="451">
          <cell r="C451" t="str">
            <v>Tabla de apoyo/ Madera</v>
          </cell>
          <cell r="D451" t="str">
            <v>unidad</v>
          </cell>
          <cell r="E451">
            <v>49.206000000000003</v>
          </cell>
          <cell r="F451" t="str">
            <v>2.3.9.2.01</v>
          </cell>
        </row>
        <row r="452">
          <cell r="C452" t="str">
            <v>Tape 33-3M (un rollo)</v>
          </cell>
          <cell r="D452" t="str">
            <v>unidad</v>
          </cell>
          <cell r="E452">
            <v>619.5</v>
          </cell>
          <cell r="F452" t="str">
            <v>2.3.9.2.01</v>
          </cell>
        </row>
        <row r="453">
          <cell r="C453" t="str">
            <v>Tijeras de oficina</v>
          </cell>
          <cell r="D453" t="str">
            <v>unidad</v>
          </cell>
          <cell r="E453">
            <v>49.607300000000002</v>
          </cell>
          <cell r="F453" t="str">
            <v>2.3.9.2.01</v>
          </cell>
        </row>
        <row r="454">
          <cell r="C454" t="str">
            <v>Tinta para Sello color azul (docenas)</v>
          </cell>
          <cell r="D454" t="str">
            <v>unidad</v>
          </cell>
          <cell r="E454">
            <v>1362.9</v>
          </cell>
          <cell r="F454" t="str">
            <v>2.3.9.2.01</v>
          </cell>
        </row>
        <row r="455">
          <cell r="C455" t="str">
            <v>Tinta para Sello color rojo</v>
          </cell>
          <cell r="D455" t="str">
            <v>unidad</v>
          </cell>
          <cell r="E455">
            <v>114.46</v>
          </cell>
          <cell r="F455" t="str">
            <v>2.3.9.2.01</v>
          </cell>
        </row>
        <row r="456">
          <cell r="C456" t="str">
            <v>Toner AR-310NT para impresora SHARP AR-M237</v>
          </cell>
          <cell r="D456" t="str">
            <v>unidad</v>
          </cell>
          <cell r="E456">
            <v>4399.9949999999999</v>
          </cell>
          <cell r="F456" t="str">
            <v>2.3.9.2.01</v>
          </cell>
        </row>
        <row r="457">
          <cell r="C457" t="str">
            <v>Toner CB435A (35A) para impresora LASERJET P1006</v>
          </cell>
          <cell r="D457" t="str">
            <v>unidad</v>
          </cell>
          <cell r="E457">
            <v>2242</v>
          </cell>
          <cell r="F457" t="str">
            <v>2.3.9.2.01</v>
          </cell>
        </row>
        <row r="458">
          <cell r="C458" t="str">
            <v>Toner CE285A (85A) para impresora HP P1102W</v>
          </cell>
          <cell r="D458" t="str">
            <v>unidad</v>
          </cell>
          <cell r="E458">
            <v>1982.4</v>
          </cell>
          <cell r="F458" t="str">
            <v>2.3.9.2.01</v>
          </cell>
        </row>
        <row r="459">
          <cell r="C459" t="str">
            <v>Toner CE310A 126A para impresora HP CP1025NW</v>
          </cell>
          <cell r="D459" t="str">
            <v>unidad</v>
          </cell>
          <cell r="E459">
            <v>2006</v>
          </cell>
          <cell r="F459" t="str">
            <v>2.3.9.2.01</v>
          </cell>
        </row>
        <row r="460">
          <cell r="C460" t="str">
            <v>Toner CE505A (05A) para impresora HP P2055DM</v>
          </cell>
          <cell r="D460" t="str">
            <v>unidad</v>
          </cell>
          <cell r="E460">
            <v>3186</v>
          </cell>
          <cell r="F460" t="str">
            <v>2.3.9.2.01</v>
          </cell>
        </row>
        <row r="461">
          <cell r="C461" t="str">
            <v>Toner CF217A (17A) para impresora HP M102W</v>
          </cell>
          <cell r="D461" t="str">
            <v>unidad</v>
          </cell>
          <cell r="E461">
            <v>2908.2525000000001</v>
          </cell>
          <cell r="F461" t="str">
            <v>2.3.9.2.01</v>
          </cell>
        </row>
        <row r="462">
          <cell r="C462" t="str">
            <v>Toner CF226A (26A) para impresora HP MFP M426 FDW</v>
          </cell>
          <cell r="D462" t="str">
            <v>unidad</v>
          </cell>
          <cell r="E462">
            <v>4979.6000000000004</v>
          </cell>
          <cell r="F462" t="str">
            <v>2.3.9.2.01</v>
          </cell>
        </row>
        <row r="463">
          <cell r="C463" t="str">
            <v>Toner CF280A (80A) para impresora HP 400 M401 DNE</v>
          </cell>
          <cell r="D463" t="str">
            <v>unidad</v>
          </cell>
          <cell r="E463">
            <v>4248</v>
          </cell>
          <cell r="F463" t="str">
            <v>2.3.9.2.01</v>
          </cell>
        </row>
        <row r="464">
          <cell r="C464" t="str">
            <v>Toner CF283A (83A) para impresora HP MFP M127 FN</v>
          </cell>
          <cell r="D464" t="str">
            <v>unidad</v>
          </cell>
          <cell r="E464">
            <v>2419</v>
          </cell>
          <cell r="F464" t="str">
            <v>2.3.9.2.01</v>
          </cell>
        </row>
        <row r="465">
          <cell r="C465" t="str">
            <v>Toner E260A11L para impresora LEXMARK E260DN</v>
          </cell>
          <cell r="D465" t="str">
            <v>unidad</v>
          </cell>
          <cell r="E465">
            <v>5015</v>
          </cell>
          <cell r="F465" t="str">
            <v>2.3.9.2.01</v>
          </cell>
        </row>
        <row r="466">
          <cell r="C466" t="str">
            <v>Toner HP CF217A 17A</v>
          </cell>
          <cell r="D466" t="str">
            <v>unidad</v>
          </cell>
          <cell r="E466">
            <v>4398.45</v>
          </cell>
          <cell r="F466" t="str">
            <v>2.3.9.2.01</v>
          </cell>
        </row>
        <row r="467">
          <cell r="C467" t="str">
            <v>Toner para Impresora Xeroz 3220</v>
          </cell>
          <cell r="D467" t="str">
            <v>unidad</v>
          </cell>
          <cell r="E467">
            <v>8142</v>
          </cell>
          <cell r="F467" t="str">
            <v>2.3.9.2.01</v>
          </cell>
        </row>
        <row r="468">
          <cell r="C468" t="str">
            <v>Toner Q1338A (38A) para impresora LASERJET 4200 DTN</v>
          </cell>
          <cell r="D468" t="str">
            <v>unidad</v>
          </cell>
          <cell r="E468">
            <v>6608</v>
          </cell>
          <cell r="F468" t="str">
            <v>2.3.9.2.01</v>
          </cell>
        </row>
        <row r="469">
          <cell r="C469" t="str">
            <v>Toner Q2612AD (12A) para impresora HP LASERJET 1020</v>
          </cell>
          <cell r="D469" t="str">
            <v>unidad</v>
          </cell>
          <cell r="E469">
            <v>1899.8</v>
          </cell>
          <cell r="F469" t="str">
            <v>2.3.9.2.01</v>
          </cell>
        </row>
        <row r="470">
          <cell r="C470" t="str">
            <v>Toner Q5942A (42A) para impresora LASERJET 4250</v>
          </cell>
          <cell r="D470" t="str">
            <v>unidad</v>
          </cell>
          <cell r="E470">
            <v>7788</v>
          </cell>
          <cell r="F470" t="str">
            <v>2.3.9.2.01</v>
          </cell>
        </row>
        <row r="471">
          <cell r="C471" t="str">
            <v>Toner Q5945A (45A) para impresora HP 4345 MFP</v>
          </cell>
          <cell r="D471" t="str">
            <v>unidad</v>
          </cell>
          <cell r="E471">
            <v>8732</v>
          </cell>
          <cell r="F471" t="str">
            <v>2.3.9.2.01</v>
          </cell>
        </row>
        <row r="472">
          <cell r="C472" t="str">
            <v>Toner T3520 para impresora TOSHIBA T3520</v>
          </cell>
          <cell r="D472" t="str">
            <v>unidad</v>
          </cell>
          <cell r="E472">
            <v>1911.01</v>
          </cell>
          <cell r="F472" t="str">
            <v>2.3.9.2.01</v>
          </cell>
        </row>
        <row r="473">
          <cell r="C473" t="str">
            <v>Toner T4710U para impresora TOSHIBA SUPER G3</v>
          </cell>
          <cell r="D473" t="str">
            <v>unidad</v>
          </cell>
          <cell r="E473">
            <v>7670</v>
          </cell>
          <cell r="F473" t="str">
            <v>2.3.9.2.01</v>
          </cell>
        </row>
        <row r="474">
          <cell r="C474" t="str">
            <v>Unidades de Sacagrapas</v>
          </cell>
          <cell r="D474" t="str">
            <v>unidad</v>
          </cell>
          <cell r="E474">
            <v>14.75</v>
          </cell>
          <cell r="F474" t="str">
            <v>2.3.9.2.01</v>
          </cell>
        </row>
        <row r="475">
          <cell r="C475" t="str">
            <v>Zafacón de Metal para escritorio</v>
          </cell>
          <cell r="D475" t="str">
            <v>unidad</v>
          </cell>
          <cell r="E475">
            <v>233.64</v>
          </cell>
          <cell r="F475" t="str">
            <v>2.3.9.2.01</v>
          </cell>
        </row>
        <row r="476">
          <cell r="C476" t="str">
            <v>Aguja con hilo de seda 3/0</v>
          </cell>
          <cell r="D476" t="str">
            <v>tonelada</v>
          </cell>
          <cell r="E476">
            <v>250</v>
          </cell>
          <cell r="F476" t="str">
            <v>2.3.9.3.01</v>
          </cell>
        </row>
        <row r="477">
          <cell r="C477" t="str">
            <v>Aguja con Hilo de Seda 3/0</v>
          </cell>
          <cell r="D477" t="str">
            <v>unidad</v>
          </cell>
          <cell r="E477">
            <v>362.25</v>
          </cell>
          <cell r="F477" t="str">
            <v>2.3.9.3.01</v>
          </cell>
        </row>
        <row r="478">
          <cell r="C478" t="str">
            <v>Aguja corta 27G  1x100</v>
          </cell>
          <cell r="D478" t="str">
            <v>unidad</v>
          </cell>
          <cell r="E478">
            <v>402.67669999999998</v>
          </cell>
          <cell r="F478" t="str">
            <v>2.3.9.3.01</v>
          </cell>
        </row>
        <row r="479">
          <cell r="C479" t="str">
            <v>Aguja Corta 27G 1x100 (cajas)</v>
          </cell>
          <cell r="D479" t="str">
            <v>unidad</v>
          </cell>
          <cell r="E479">
            <v>475.16</v>
          </cell>
          <cell r="F479" t="str">
            <v>2.3.9.3.01</v>
          </cell>
        </row>
        <row r="480">
          <cell r="C480" t="str">
            <v>Aguja larga 27G  1x100</v>
          </cell>
          <cell r="D480" t="str">
            <v>unidad</v>
          </cell>
          <cell r="E480">
            <v>466.1</v>
          </cell>
          <cell r="F480" t="str">
            <v>2.3.9.3.01</v>
          </cell>
        </row>
        <row r="481">
          <cell r="C481" t="str">
            <v>Aguja Larga 27G 1x100 (cajas)</v>
          </cell>
          <cell r="D481" t="str">
            <v>unidad</v>
          </cell>
          <cell r="E481">
            <v>475.16</v>
          </cell>
          <cell r="F481" t="str">
            <v>2.3.9.3.01</v>
          </cell>
        </row>
        <row r="482">
          <cell r="C482" t="str">
            <v>Algodon en rollo (libra)</v>
          </cell>
          <cell r="D482" t="str">
            <v>libra</v>
          </cell>
          <cell r="E482">
            <v>148</v>
          </cell>
          <cell r="F482" t="str">
            <v>2.3.9.3.01</v>
          </cell>
        </row>
        <row r="483">
          <cell r="C483" t="str">
            <v>Algodón en rollo (libra)</v>
          </cell>
          <cell r="D483" t="str">
            <v>libra</v>
          </cell>
          <cell r="E483">
            <v>393.75</v>
          </cell>
          <cell r="F483" t="str">
            <v>2.3.9.3.01</v>
          </cell>
        </row>
        <row r="484">
          <cell r="C484" t="str">
            <v>Babero desechable</v>
          </cell>
          <cell r="D484" t="str">
            <v>unidad</v>
          </cell>
          <cell r="E484">
            <v>1535.12</v>
          </cell>
          <cell r="F484" t="str">
            <v>2.3.9.3.01</v>
          </cell>
        </row>
        <row r="485">
          <cell r="C485" t="str">
            <v>Babero desechable 500/1</v>
          </cell>
          <cell r="D485" t="str">
            <v>unidad</v>
          </cell>
          <cell r="E485">
            <v>1300.95</v>
          </cell>
          <cell r="F485" t="str">
            <v>2.3.9.3.01</v>
          </cell>
        </row>
        <row r="486">
          <cell r="C486" t="str">
            <v>Baja Lengua (1 caja)</v>
          </cell>
          <cell r="D486" t="str">
            <v>unidad</v>
          </cell>
          <cell r="E486">
            <v>299.72000000000003</v>
          </cell>
          <cell r="F486" t="str">
            <v>2.3.9.3.01</v>
          </cell>
        </row>
        <row r="487">
          <cell r="C487" t="str">
            <v>Baja lengua 100/1</v>
          </cell>
          <cell r="D487" t="str">
            <v>unidad</v>
          </cell>
          <cell r="E487">
            <v>236</v>
          </cell>
          <cell r="F487" t="str">
            <v>2.3.9.3.01</v>
          </cell>
        </row>
        <row r="488">
          <cell r="C488" t="str">
            <v>Banda de Celuloide 1x100</v>
          </cell>
          <cell r="D488" t="str">
            <v>unidad</v>
          </cell>
          <cell r="E488">
            <v>131.58000000000001</v>
          </cell>
          <cell r="F488" t="str">
            <v>2.3.9.3.01</v>
          </cell>
        </row>
        <row r="489">
          <cell r="C489" t="str">
            <v>Espejo con mango</v>
          </cell>
          <cell r="D489" t="str">
            <v>unidad</v>
          </cell>
          <cell r="E489">
            <v>136.29</v>
          </cell>
          <cell r="F489" t="str">
            <v>2.3.9.3.01</v>
          </cell>
        </row>
        <row r="490">
          <cell r="C490" t="str">
            <v>Fresa de pulido de Resina dorada (larga)</v>
          </cell>
          <cell r="D490" t="str">
            <v>unidad</v>
          </cell>
          <cell r="E490">
            <v>74.34</v>
          </cell>
          <cell r="F490" t="str">
            <v>2.3.9.3.01</v>
          </cell>
        </row>
        <row r="491">
          <cell r="C491" t="str">
            <v>Fresa económica 2200F</v>
          </cell>
          <cell r="D491" t="str">
            <v>unidad</v>
          </cell>
          <cell r="E491">
            <v>52.4983</v>
          </cell>
          <cell r="F491" t="str">
            <v>2.3.9.3.01</v>
          </cell>
        </row>
        <row r="492">
          <cell r="C492" t="str">
            <v>Fresa Económica 2200F</v>
          </cell>
          <cell r="D492" t="str">
            <v>unidad</v>
          </cell>
          <cell r="E492">
            <v>61.95</v>
          </cell>
          <cell r="F492" t="str">
            <v>2.3.9.3.01</v>
          </cell>
        </row>
        <row r="493">
          <cell r="C493" t="str">
            <v>Fresa redonda 1012</v>
          </cell>
          <cell r="D493" t="str">
            <v>unidad</v>
          </cell>
          <cell r="E493">
            <v>94.352699999999999</v>
          </cell>
          <cell r="F493" t="str">
            <v>2.3.9.3.01</v>
          </cell>
        </row>
        <row r="494">
          <cell r="C494" t="str">
            <v>Fresa Redonda 1012</v>
          </cell>
          <cell r="D494" t="str">
            <v>unidad</v>
          </cell>
          <cell r="E494">
            <v>131.58199999999999</v>
          </cell>
          <cell r="F494" t="str">
            <v>2.3.9.3.01</v>
          </cell>
        </row>
        <row r="495">
          <cell r="C495" t="str">
            <v>Fresa redonda 1014</v>
          </cell>
          <cell r="D495" t="str">
            <v>unidad</v>
          </cell>
          <cell r="E495">
            <v>94.352699999999999</v>
          </cell>
          <cell r="F495" t="str">
            <v>2.3.9.3.01</v>
          </cell>
        </row>
        <row r="496">
          <cell r="C496" t="str">
            <v>Fresa Redonda 1014</v>
          </cell>
          <cell r="D496" t="str">
            <v>unidad</v>
          </cell>
          <cell r="E496">
            <v>131.58199999999999</v>
          </cell>
          <cell r="F496" t="str">
            <v>2.3.9.3.01</v>
          </cell>
        </row>
        <row r="497">
          <cell r="C497" t="str">
            <v>Fresa tipo Schufu</v>
          </cell>
          <cell r="D497" t="str">
            <v>unidad</v>
          </cell>
          <cell r="E497">
            <v>43.365299999999998</v>
          </cell>
          <cell r="F497" t="str">
            <v>2.3.9.3.01</v>
          </cell>
        </row>
        <row r="498">
          <cell r="C498" t="str">
            <v>Gasa 2'x 2'/4 No esterelizada 200/1 (paquetes)</v>
          </cell>
          <cell r="D498" t="str">
            <v>unidad</v>
          </cell>
          <cell r="E498">
            <v>78.75</v>
          </cell>
          <cell r="F498" t="str">
            <v>2.3.9.3.01</v>
          </cell>
        </row>
        <row r="499">
          <cell r="C499" t="str">
            <v>Gasa 2'x 2'/4 no esterilizada 200/1 (paquetes)</v>
          </cell>
          <cell r="D499" t="str">
            <v>unidad</v>
          </cell>
          <cell r="E499">
            <v>73</v>
          </cell>
          <cell r="F499" t="str">
            <v>2.3.9.3.01</v>
          </cell>
        </row>
        <row r="500">
          <cell r="C500" t="str">
            <v>Gorro Azul de Cirugia 100/1</v>
          </cell>
          <cell r="D500" t="str">
            <v>unidad</v>
          </cell>
          <cell r="E500">
            <v>723.70500000000004</v>
          </cell>
          <cell r="F500" t="str">
            <v>2.3.9.3.01</v>
          </cell>
        </row>
        <row r="501">
          <cell r="C501" t="str">
            <v>Guantes L</v>
          </cell>
          <cell r="D501" t="str">
            <v>unidad</v>
          </cell>
          <cell r="E501">
            <v>224.2</v>
          </cell>
          <cell r="F501" t="str">
            <v>2.3.9.3.01</v>
          </cell>
        </row>
        <row r="502">
          <cell r="C502" t="str">
            <v>Guantes L (cajas)</v>
          </cell>
          <cell r="D502" t="str">
            <v>unidad</v>
          </cell>
          <cell r="E502">
            <v>433.65</v>
          </cell>
          <cell r="F502" t="str">
            <v>2.3.9.3.01</v>
          </cell>
        </row>
        <row r="503">
          <cell r="C503" t="str">
            <v>Guantes M</v>
          </cell>
          <cell r="D503" t="str">
            <v>unidad</v>
          </cell>
          <cell r="E503">
            <v>224.2</v>
          </cell>
          <cell r="F503" t="str">
            <v>2.3.9.3.01</v>
          </cell>
        </row>
        <row r="504">
          <cell r="C504" t="str">
            <v>Guantes M (cajas)</v>
          </cell>
          <cell r="D504" t="str">
            <v>unidad</v>
          </cell>
          <cell r="E504">
            <v>433.65</v>
          </cell>
          <cell r="F504" t="str">
            <v>2.3.9.3.01</v>
          </cell>
        </row>
        <row r="505">
          <cell r="C505" t="str">
            <v>Guantes S</v>
          </cell>
          <cell r="D505" t="str">
            <v>unidad</v>
          </cell>
          <cell r="E505">
            <v>224.2</v>
          </cell>
          <cell r="F505" t="str">
            <v>2.3.9.3.01</v>
          </cell>
        </row>
        <row r="506">
          <cell r="C506" t="str">
            <v>Guantes S (cajas)</v>
          </cell>
          <cell r="D506" t="str">
            <v>unidad</v>
          </cell>
          <cell r="E506">
            <v>433.65</v>
          </cell>
          <cell r="F506" t="str">
            <v>2.3.9.3.01</v>
          </cell>
        </row>
        <row r="507">
          <cell r="C507" t="str">
            <v>Instrumento de obturación plástica</v>
          </cell>
          <cell r="D507" t="str">
            <v>unidad</v>
          </cell>
          <cell r="E507">
            <v>99.12</v>
          </cell>
          <cell r="F507" t="str">
            <v>2.3.9.3.01</v>
          </cell>
        </row>
        <row r="508">
          <cell r="C508" t="str">
            <v>Jeringa porta Carpule</v>
          </cell>
          <cell r="D508" t="str">
            <v>unidad</v>
          </cell>
          <cell r="E508">
            <v>384.09</v>
          </cell>
          <cell r="F508" t="str">
            <v>2.3.9.3.01</v>
          </cell>
        </row>
        <row r="509">
          <cell r="C509" t="str">
            <v>Kits de Resina</v>
          </cell>
          <cell r="D509" t="str">
            <v>unidad</v>
          </cell>
          <cell r="E509">
            <v>3669.75</v>
          </cell>
          <cell r="F509" t="str">
            <v>2.3.9.3.01</v>
          </cell>
        </row>
        <row r="510">
          <cell r="C510" t="str">
            <v>Mascarilla lisa rectangular azul 1x50</v>
          </cell>
          <cell r="D510" t="str">
            <v>tonelada</v>
          </cell>
          <cell r="E510">
            <v>183.75</v>
          </cell>
          <cell r="F510" t="str">
            <v>2.3.9.3.01</v>
          </cell>
        </row>
        <row r="511">
          <cell r="C511" t="str">
            <v>Mascarilla Lisa Rectangular Azul 1x50</v>
          </cell>
          <cell r="D511" t="str">
            <v>unidad</v>
          </cell>
          <cell r="E511">
            <v>255.86</v>
          </cell>
          <cell r="F511" t="str">
            <v>2.3.9.3.01</v>
          </cell>
        </row>
        <row r="512">
          <cell r="C512" t="str">
            <v>Papel Articular</v>
          </cell>
          <cell r="D512" t="str">
            <v>unidad</v>
          </cell>
          <cell r="E512">
            <v>548.26</v>
          </cell>
          <cell r="F512" t="str">
            <v>2.3.9.3.01</v>
          </cell>
        </row>
        <row r="513">
          <cell r="C513" t="str">
            <v>Turbina</v>
          </cell>
          <cell r="D513" t="str">
            <v>unidad</v>
          </cell>
          <cell r="E513">
            <v>3422</v>
          </cell>
          <cell r="F513" t="str">
            <v>2.3.9.3.01</v>
          </cell>
        </row>
        <row r="514">
          <cell r="C514" t="str">
            <v>Viaticos Chofer Sin Hospedaje</v>
          </cell>
          <cell r="D514" t="str">
            <v>Cheque</v>
          </cell>
          <cell r="E514">
            <v>1500</v>
          </cell>
          <cell r="F514" t="str">
            <v>2.2.3.1.01</v>
          </cell>
        </row>
        <row r="515">
          <cell r="C515" t="str">
            <v>Viaticos Chofer Sin Hospedaje</v>
          </cell>
          <cell r="D515" t="str">
            <v>Cheque</v>
          </cell>
          <cell r="E515">
            <v>2050</v>
          </cell>
          <cell r="F515" t="str">
            <v>2.2.3.1.01</v>
          </cell>
        </row>
        <row r="516">
          <cell r="C516" t="str">
            <v>Viaticos Tecnicos con Hospedaje</v>
          </cell>
          <cell r="D516" t="str">
            <v>Cheque</v>
          </cell>
          <cell r="E516">
            <v>3500</v>
          </cell>
          <cell r="F516" t="str">
            <v>2.2.3.1.01</v>
          </cell>
        </row>
        <row r="517">
          <cell r="C517" t="str">
            <v>Viaticos Tecnicos Sin Hospedaje</v>
          </cell>
          <cell r="D517" t="str">
            <v>Cheque</v>
          </cell>
          <cell r="E517">
            <v>2100</v>
          </cell>
          <cell r="F517" t="str">
            <v>2.2.3.1.01</v>
          </cell>
        </row>
      </sheetData>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Hoja1"/>
      <sheetName val="Tablero Indicadores POA"/>
      <sheetName val="Prov"/>
      <sheetName val="Insumos"/>
      <sheetName val="LSIns"/>
      <sheetName val="Obj"/>
      <sheetName val="Catalogo"/>
      <sheetName val="Matriz POA 2020 DGC"/>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4" refreshError="1"/>
      <sheetData sheetId="15" refreshError="1"/>
      <sheetData sheetId="1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Matriz POA 2020 DMI"/>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3" refreshError="1"/>
      <sheetData sheetId="14" refreshError="1"/>
      <sheetData sheetId="1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Matriz POA 2020 DPI"/>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3" refreshError="1"/>
      <sheetData sheetId="14" refreshError="1"/>
      <sheetData sheetId="1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Matriz POA 2020 DPN"/>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Matriz POA 2020 DSF"/>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3" refreshError="1"/>
      <sheetData sheetId="14" refreshError="1"/>
      <sheetData sheetId="1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Copia de MATRIZ POA CONSULTORIA"/>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3"/>
      <sheetData sheetId="14"/>
      <sheetData sheetId="1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Matriz POA 2020 MIA"/>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3" refreshError="1"/>
      <sheetData sheetId="14" refreshError="1"/>
      <sheetData sheetId="1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POA 2018 SNS Final , Fin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1" refreshError="1"/>
      <sheetData sheetId="12" refreshError="1"/>
      <sheetData sheetId="1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Matriz POA 2020 SDS"/>
      <sheetName val="Hoja1"/>
      <sheetName val="Formulario PPGR2 activ comparti"/>
      <sheetName val="NOTA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row r="5">
          <cell r="B5" t="str">
            <v>Acabados textiles</v>
          </cell>
          <cell r="C5" t="str">
            <v>lsAcabadosTextiles</v>
          </cell>
        </row>
        <row r="6">
          <cell r="B6" t="str">
            <v>Alimentos y bebidas para personas</v>
          </cell>
          <cell r="C6" t="str">
            <v>lsAlimentosyBebidas</v>
          </cell>
        </row>
        <row r="7">
          <cell r="B7" t="str">
            <v>Artículos de plástico</v>
          </cell>
          <cell r="C7" t="str">
            <v>lsArticulosdePlastico</v>
          </cell>
        </row>
        <row r="8">
          <cell r="B8" t="str">
            <v>Electrodomésticos</v>
          </cell>
          <cell r="C8" t="str">
            <v>lsElectrodomesticos</v>
          </cell>
        </row>
        <row r="9">
          <cell r="B9" t="str">
            <v>Equipo de comunicación, telecomunicaciones y señalamiento</v>
          </cell>
          <cell r="C9" t="str">
            <v>lsTelecomunicaciones</v>
          </cell>
        </row>
        <row r="10">
          <cell r="B10" t="str">
            <v>Equipo médico y de laboratorio</v>
          </cell>
          <cell r="C10" t="str">
            <v>lsEquiposMedicos</v>
          </cell>
        </row>
        <row r="11">
          <cell r="B11" t="str">
            <v>Equipos de cómputo</v>
          </cell>
          <cell r="C11" t="str">
            <v>lsEquiposComputos</v>
          </cell>
        </row>
        <row r="12">
          <cell r="B12" t="str">
            <v>Equipos de seguridad</v>
          </cell>
          <cell r="C12" t="str">
            <v>lsEquiposSeguridad</v>
          </cell>
        </row>
        <row r="13">
          <cell r="B13" t="str">
            <v>Eventos generales</v>
          </cell>
          <cell r="C13" t="str">
            <v>lsEventosGenerales</v>
          </cell>
        </row>
        <row r="14">
          <cell r="B14" t="str">
            <v>Gasoil</v>
          </cell>
          <cell r="C14" t="str">
            <v>lsGasoil</v>
          </cell>
        </row>
        <row r="15">
          <cell r="B15" t="str">
            <v>Herramientas menores</v>
          </cell>
          <cell r="C15" t="str">
            <v>lsHerramientasMenores</v>
          </cell>
        </row>
        <row r="16">
          <cell r="B16" t="str">
            <v>Impresión y encuadernación</v>
          </cell>
          <cell r="C16" t="str">
            <v>lsImpresionyEncuadernacion</v>
          </cell>
        </row>
        <row r="17">
          <cell r="B17" t="str">
            <v>Llantas y neumáticos</v>
          </cell>
          <cell r="C17" t="str">
            <v>lsLlantasyNeumaticos</v>
          </cell>
        </row>
        <row r="18">
          <cell r="B18" t="str">
            <v>Mantenimiento y reparación de equipos de transporte, tracción y elevación</v>
          </cell>
          <cell r="C18" t="str">
            <v>lsMantenimiento</v>
          </cell>
        </row>
        <row r="19">
          <cell r="B19" t="str">
            <v>Mantenimiento y reparación de equipos para computación</v>
          </cell>
          <cell r="C19" t="str">
            <v>lsMantenimiento</v>
          </cell>
        </row>
        <row r="20">
          <cell r="B20" t="str">
            <v>Mantenimiento y reparación de equipos sanitarios y de laboratorio</v>
          </cell>
          <cell r="C20" t="str">
            <v>lsMantenimiento</v>
          </cell>
        </row>
        <row r="21">
          <cell r="B21" t="str">
            <v>Mantenimiento y reparación de maquinarias y equipos</v>
          </cell>
          <cell r="C21" t="str">
            <v>lsMantenimiento</v>
          </cell>
        </row>
        <row r="22">
          <cell r="B22" t="str">
            <v>Mantenimiento y reparación de muebles y equipos de oficina</v>
          </cell>
          <cell r="C22" t="str">
            <v>lsMantenimiento</v>
          </cell>
        </row>
        <row r="23">
          <cell r="B23" t="str">
            <v>Material para limpieza</v>
          </cell>
          <cell r="C23" t="str">
            <v>lsMaterialesdeLimpieza</v>
          </cell>
        </row>
        <row r="24">
          <cell r="B24" t="str">
            <v>Muebles de alojamiento</v>
          </cell>
          <cell r="C24" t="str">
            <v>lsMueblesdeAlojamiento</v>
          </cell>
        </row>
        <row r="25">
          <cell r="B25" t="str">
            <v>Muebles de oficina y estantería</v>
          </cell>
          <cell r="C25" t="str">
            <v>lsMueblesdeOficina</v>
          </cell>
        </row>
        <row r="26">
          <cell r="B26" t="str">
            <v>Obras menores en edificaciones</v>
          </cell>
          <cell r="C26" t="str">
            <v>lsObrasMenoresEdificaciones</v>
          </cell>
        </row>
        <row r="27">
          <cell r="B27" t="str">
            <v>Otros equipos</v>
          </cell>
          <cell r="C27" t="str">
            <v>lsOtrosEquipos</v>
          </cell>
        </row>
        <row r="28">
          <cell r="B28" t="str">
            <v>Peaje</v>
          </cell>
          <cell r="C28" t="str">
            <v>lsPeaje</v>
          </cell>
        </row>
        <row r="29">
          <cell r="B29" t="str">
            <v>Pinturas, barnices, lacas, diluyentes y absorbentes para pintura</v>
          </cell>
          <cell r="C29" t="str">
            <v>lsPinturas</v>
          </cell>
        </row>
        <row r="30">
          <cell r="B30" t="str">
            <v>Productos de artes gráficas</v>
          </cell>
          <cell r="C30" t="str">
            <v>lsProductosArtesGraficas</v>
          </cell>
        </row>
        <row r="31">
          <cell r="B31" t="str">
            <v>Productos de cemento</v>
          </cell>
          <cell r="C31" t="str">
            <v>lsProductosdeCemento</v>
          </cell>
        </row>
        <row r="32">
          <cell r="B32" t="str">
            <v>Productos de loza</v>
          </cell>
          <cell r="C32" t="str">
            <v>lsProductosdeLoza</v>
          </cell>
        </row>
        <row r="33">
          <cell r="B33" t="str">
            <v>Productos de Papel, Cartón e Impresos</v>
          </cell>
          <cell r="C33" t="str">
            <v>lsProductosdePapel</v>
          </cell>
        </row>
        <row r="34">
          <cell r="B34" t="str">
            <v>Productos de vidrio</v>
          </cell>
          <cell r="C34" t="str">
            <v>lsProductosdeVidrio</v>
          </cell>
        </row>
        <row r="35">
          <cell r="B35" t="str">
            <v>Productos eléctricos y afines</v>
          </cell>
          <cell r="C35" t="str">
            <v>lsProductosElectricos</v>
          </cell>
        </row>
        <row r="36">
          <cell r="B36" t="str">
            <v>Productos medicinales para uso humano</v>
          </cell>
          <cell r="C36" t="str">
            <v>lsProductosMedicinalesH</v>
          </cell>
        </row>
        <row r="37">
          <cell r="B37" t="str">
            <v>Productos metálicos y sus derivados</v>
          </cell>
          <cell r="C37" t="str">
            <v>lsProductosMetalicos</v>
          </cell>
        </row>
        <row r="38">
          <cell r="B38" t="str">
            <v>Productos químicos de uso personal</v>
          </cell>
          <cell r="C38" t="str">
            <v>lsProductosQuimicos</v>
          </cell>
        </row>
        <row r="39">
          <cell r="B39" t="str">
            <v>Publicidad y propaganda</v>
          </cell>
          <cell r="C39" t="str">
            <v>lsPublicidadyPropaganda</v>
          </cell>
        </row>
        <row r="40">
          <cell r="B40" t="str">
            <v>Servicios técnicos y profesionales</v>
          </cell>
          <cell r="C40" t="str">
            <v>lsServiciosTecnicosProfesionales</v>
          </cell>
        </row>
        <row r="41">
          <cell r="B41" t="str">
            <v>Sistemas de aire acondicionado, calefacción y de refrigeración industrial y comercial</v>
          </cell>
          <cell r="C41" t="str">
            <v>lsAireAcondicionado</v>
          </cell>
        </row>
        <row r="42">
          <cell r="B42" t="str">
            <v>Útiles de cocina y comedor</v>
          </cell>
          <cell r="C42" t="str">
            <v>lsUtilesdeCocina</v>
          </cell>
        </row>
        <row r="43">
          <cell r="B43" t="str">
            <v>Útiles de escritorio, oficina, informática y de enseñanza</v>
          </cell>
          <cell r="C43" t="str">
            <v>lsUtilesdeOficina</v>
          </cell>
        </row>
        <row r="44">
          <cell r="B44" t="str">
            <v>Útiles menores médico-quirúrgicos</v>
          </cell>
          <cell r="C44" t="str">
            <v>lsUtilesMenoresMQ</v>
          </cell>
        </row>
        <row r="45">
          <cell r="B45" t="str">
            <v>Viáticos dentro del país</v>
          </cell>
          <cell r="C45" t="str">
            <v>lsViaticosDP</v>
          </cell>
        </row>
      </sheetData>
      <sheetData sheetId="13" refreshError="1"/>
      <sheetData sheetId="14" refreshError="1"/>
      <sheetData sheetId="15" refreshError="1"/>
      <sheetData sheetId="16"/>
      <sheetData sheetId="17"/>
      <sheetData sheetId="18"/>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s>
    <sheetDataSet>
      <sheetData sheetId="0"/>
      <sheetData sheetId="1">
        <row r="2">
          <cell r="G2" t="str">
            <v>Servicio Nacional de Salud</v>
          </cell>
        </row>
        <row r="3">
          <cell r="G3" t="str">
            <v>Dirección de Planificación y Desarrollo</v>
          </cell>
          <cell r="M3" t="str">
            <v>R0 - SRS Metropolitano</v>
          </cell>
        </row>
        <row r="4">
          <cell r="G4" t="str">
            <v>Plan Operativo Anual</v>
          </cell>
        </row>
      </sheetData>
      <sheetData sheetId="2"/>
      <sheetData sheetId="3"/>
      <sheetData sheetId="4"/>
      <sheetData sheetId="5"/>
      <sheetData sheetId="6">
        <row r="11">
          <cell r="F11">
            <v>0</v>
          </cell>
        </row>
        <row r="15">
          <cell r="F15">
            <v>571864528.03999996</v>
          </cell>
        </row>
        <row r="16">
          <cell r="F16">
            <v>9670000</v>
          </cell>
        </row>
        <row r="17">
          <cell r="F17">
            <v>0</v>
          </cell>
        </row>
        <row r="18">
          <cell r="F18">
            <v>0</v>
          </cell>
        </row>
        <row r="21">
          <cell r="F21">
            <v>0</v>
          </cell>
        </row>
        <row r="22">
          <cell r="F22">
            <v>0</v>
          </cell>
        </row>
        <row r="23">
          <cell r="F23">
            <v>164725760.12</v>
          </cell>
        </row>
      </sheetData>
      <sheetData sheetId="7"/>
      <sheetData sheetId="8"/>
      <sheetData sheetId="9"/>
      <sheetData sheetId="10"/>
      <sheetData sheetId="11"/>
      <sheetData sheetId="12"/>
      <sheetData sheetId="13"/>
      <sheetData sheetId="1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3" displayName="Tabla3" ref="B8:R93">
  <autoFilter ref="B8:R93" xr:uid="{00000000-0009-0000-0100-000003000000}"/>
  <tableColumns count="17">
    <tableColumn id="20" xr3:uid="{00000000-0010-0000-0000-000014000000}" name="ID_Dependendencia" dataDxfId="122">
      <calculatedColumnFormula>IF('Formulario PPGR1'!$F9="","",CONCATENATE('Formulario PPGR1'!$C9,".",'Formulario PPGR1'!$D9,".",'Formulario PPGR1'!$E9,".",#REF!))</calculatedColumnFormula>
    </tableColumn>
    <tableColumn id="13" xr3:uid="{00000000-0010-0000-0000-00000D000000}" name="POA" dataDxfId="121">
      <calculatedColumnFormula>IF('Formulario PPGR1'!$F9="","",#REF!)</calculatedColumnFormula>
    </tableColumn>
    <tableColumn id="17" xr3:uid="{00000000-0010-0000-0000-000011000000}" name="SRS" dataDxfId="120">
      <calculatedColumnFormula>IF('Formulario PPGR1'!$F9="","",#REF!)</calculatedColumnFormula>
    </tableColumn>
    <tableColumn id="18" xr3:uid="{00000000-0010-0000-0000-000012000000}" name="AREA" dataDxfId="119">
      <calculatedColumnFormula>IF('Formulario PPGR1'!$F9="","",#REF!)</calculatedColumnFormula>
    </tableColumn>
    <tableColumn id="1" xr3:uid="{00000000-0010-0000-0000-000001000000}" name="Eje Estratégico" totalsRowLabel="Total" dataDxfId="118"/>
    <tableColumn id="2" xr3:uid="{00000000-0010-0000-0000-000002000000}" name="Cod_LE" dataDxfId="117">
      <calculatedColumnFormula>IFERROR(VLOOKUP(#REF!,[2]Obj!$B$57:$C$90,2,FALSE),"")</calculatedColumnFormula>
    </tableColumn>
    <tableColumn id="15" xr3:uid="{00000000-0010-0000-0000-00000F000000}" name="Objetivo" dataDxfId="116"/>
    <tableColumn id="16" xr3:uid="{00000000-0010-0000-0000-000010000000}" name="Cod_Obj" dataDxfId="115"/>
    <tableColumn id="14" xr3:uid="{00000000-0010-0000-0000-00000E000000}" name="Resultado esperado" dataDxfId="114"/>
    <tableColumn id="3" xr3:uid="{00000000-0010-0000-0000-000003000000}" name="Productos" dataDxfId="113"/>
    <tableColumn id="4" xr3:uid="{00000000-0010-0000-0000-000004000000}" name="Indicador" dataDxfId="112"/>
    <tableColumn id="5" xr3:uid="{00000000-0010-0000-0000-000005000000}" name="Unidad de medida" dataDxfId="111"/>
    <tableColumn id="22" xr3:uid="{00000000-0010-0000-0000-000016000000}" name="Línea Base" dataDxfId="110"/>
    <tableColumn id="6" xr3:uid="{00000000-0010-0000-0000-000006000000}" name="Meta" dataDxfId="109"/>
    <tableColumn id="11" xr3:uid="{00000000-0010-0000-0000-00000B000000}" name="Supuestos" dataDxfId="108"/>
    <tableColumn id="12" xr3:uid="{00000000-0010-0000-0000-00000C000000}" name="Dependencia responsable" totalsRowFunction="count" dataDxfId="107"/>
    <tableColumn id="7" xr3:uid="{00000000-0010-0000-0000-000007000000}" name="Columna1" dataDxfId="106"/>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AA304" totalsRowCount="1">
  <autoFilter ref="B8:AA303" xr:uid="{00000000-0009-0000-0100-000002000000}"/>
  <tableColumns count="26">
    <tableColumn id="1" xr3:uid="{00000000-0010-0000-0100-000001000000}" name="ID_Dependendencia" dataDxfId="105" totalsRowDxfId="27">
      <calculatedColumnFormula>IF('Formulario PPGR2'!$G9="","",CONCATENATE('Formulario PPGR2'!$C9,".",'Formulario PPGR2'!$D9,".",'Formulario PPGR2'!$E9,".",'Formulario PPGR2'!$F9))</calculatedColumnFormula>
    </tableColumn>
    <tableColumn id="4" xr3:uid="{00000000-0010-0000-0100-000004000000}" name="POA" dataDxfId="104" totalsRowDxfId="26">
      <calculatedColumnFormula>IF('Formulario PPGR2'!$G9="","",'Formulario PPGR1'!#REF!)</calculatedColumnFormula>
    </tableColumn>
    <tableColumn id="24" xr3:uid="{00000000-0010-0000-0100-000018000000}" name="SRS" dataDxfId="103" totalsRowDxfId="25">
      <calculatedColumnFormula>IF('Formulario PPGR2'!$G9="","",'Formulario PPGR1'!#REF!)</calculatedColumnFormula>
    </tableColumn>
    <tableColumn id="25" xr3:uid="{00000000-0010-0000-0100-000019000000}" name="AREA" dataDxfId="102" totalsRowDxfId="24">
      <calculatedColumnFormula>IF('Formulario PPGR2'!$G9="","",'Formulario PPGR1'!#REF!)</calculatedColumnFormula>
    </tableColumn>
    <tableColumn id="26" xr3:uid="{00000000-0010-0000-0100-00001A000000}" name="TIPO" dataDxfId="101" totalsRowDxfId="23">
      <calculatedColumnFormula>IF('Formulario PPGR2'!$G9="","",'Formulario PPGR1'!#REF!)</calculatedColumnFormula>
    </tableColumn>
    <tableColumn id="2" xr3:uid="{00000000-0010-0000-0100-000002000000}" name="Productos " dataDxfId="100" totalsRowDxfId="22"/>
    <tableColumn id="3" xr3:uid="{00000000-0010-0000-0100-000003000000}" name="Código" dataDxfId="99" totalsRowDxfId="21"/>
    <tableColumn id="23" xr3:uid="{00000000-0010-0000-0100-000017000000}" name="Actividades Programables Presupuestables" dataDxfId="98" totalsRowDxfId="20"/>
    <tableColumn id="5" xr3:uid="{00000000-0010-0000-0100-000005000000}" name="Ene" totalsRowFunction="sum" dataDxfId="97" totalsRowDxfId="19"/>
    <tableColumn id="6" xr3:uid="{00000000-0010-0000-0100-000006000000}" name="Feb" totalsRowFunction="sum" dataDxfId="96" totalsRowDxfId="18"/>
    <tableColumn id="7" xr3:uid="{00000000-0010-0000-0100-000007000000}" name="Mar" totalsRowFunction="sum" dataDxfId="95" totalsRowDxfId="17"/>
    <tableColumn id="8" xr3:uid="{00000000-0010-0000-0100-000008000000}" name="Abr" totalsRowFunction="sum" dataDxfId="94" totalsRowDxfId="16"/>
    <tableColumn id="9" xr3:uid="{00000000-0010-0000-0100-000009000000}" name="May" totalsRowFunction="sum" dataDxfId="93" totalsRowDxfId="15"/>
    <tableColumn id="10" xr3:uid="{00000000-0010-0000-0100-00000A000000}" name="Jun" totalsRowFunction="sum" dataDxfId="92" totalsRowDxfId="14"/>
    <tableColumn id="11" xr3:uid="{00000000-0010-0000-0100-00000B000000}" name="Jul" totalsRowFunction="sum" dataDxfId="91" totalsRowDxfId="13"/>
    <tableColumn id="12" xr3:uid="{00000000-0010-0000-0100-00000C000000}" name="Ago" totalsRowFunction="sum" dataDxfId="90" totalsRowDxfId="12"/>
    <tableColumn id="13" xr3:uid="{00000000-0010-0000-0100-00000D000000}" name="Sep" totalsRowFunction="sum" dataDxfId="89" totalsRowDxfId="11"/>
    <tableColumn id="14" xr3:uid="{00000000-0010-0000-0100-00000E000000}" name="Oct" totalsRowFunction="sum" dataDxfId="88" totalsRowDxfId="10"/>
    <tableColumn id="15" xr3:uid="{00000000-0010-0000-0100-00000F000000}" name="Nov" totalsRowFunction="sum" dataDxfId="87" totalsRowDxfId="9"/>
    <tableColumn id="16" xr3:uid="{00000000-0010-0000-0100-000010000000}" name="Dic" totalsRowFunction="sum" dataDxfId="86" totalsRowDxfId="8"/>
    <tableColumn id="17" xr3:uid="{00000000-0010-0000-0100-000011000000}" name="Total de Acciones " totalsRowFunction="sum" dataDxfId="85" totalsRowDxfId="7">
      <calculatedColumnFormula>SUM('Formulario PPGR2'!$J9:$U9)</calculatedColumnFormula>
    </tableColumn>
    <tableColumn id="18" xr3:uid="{00000000-0010-0000-0100-000012000000}" name="Medio de Verificación 1" dataDxfId="84" totalsRowDxfId="6"/>
    <tableColumn id="19" xr3:uid="{00000000-0010-0000-0100-000013000000}" name="Medio de Verificación 2" dataDxfId="83" totalsRowDxfId="5"/>
    <tableColumn id="20" xr3:uid="{00000000-0010-0000-0100-000014000000}" name="Medio de Verificación 3" dataDxfId="82" totalsRowDxfId="4"/>
    <tableColumn id="22" xr3:uid="{00000000-0010-0000-0100-000016000000}" name="Responsable " dataDxfId="81" totalsRowDxfId="3"/>
    <tableColumn id="21" xr3:uid="{00000000-0010-0000-0100-000015000000}" name="Observaciones " dataDxfId="0" totalsRowDxfId="2"/>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02000000}" name="Tabla1118" displayName="Tabla1118" ref="B8:R1683">
  <autoFilter ref="B8:R1683" xr:uid="{00000000-0009-0000-0100-000075000000}"/>
  <tableColumns count="17">
    <tableColumn id="13" xr3:uid="{00000000-0010-0000-0200-00000D000000}" name="ID_Dependendencia" dataDxfId="80">
      <calculatedColumnFormula>IF('Formulario PPGR3'!$G9="","",CONCATENATE('Formulario PPGR3'!$C9,".",'Formulario PPGR3'!$D9,".",'Formulario PPGR3'!$E9,".",'Formulario PPGR3'!$F9))</calculatedColumnFormula>
    </tableColumn>
    <tableColumn id="14" xr3:uid="{00000000-0010-0000-0200-00000E000000}" name="POA" dataDxfId="79">
      <calculatedColumnFormula>IF('Formulario PPGR3'!$G9="","",'[3]Formulario PPGR1'!#REF!)</calculatedColumnFormula>
    </tableColumn>
    <tableColumn id="15" xr3:uid="{00000000-0010-0000-0200-00000F000000}" name="SRS" dataDxfId="78">
      <calculatedColumnFormula>IF('Formulario PPGR3'!$G9="","",'[3]Formulario PPGR1'!#REF!)</calculatedColumnFormula>
    </tableColumn>
    <tableColumn id="16" xr3:uid="{00000000-0010-0000-0200-000010000000}" name="AREA" dataDxfId="77">
      <calculatedColumnFormula>IF('Formulario PPGR3'!$G9="","",'[3]Formulario PPGR1'!#REF!)</calculatedColumnFormula>
    </tableColumn>
    <tableColumn id="17" xr3:uid="{00000000-0010-0000-0200-000011000000}" name="TIPO" dataDxfId="76">
      <calculatedColumnFormula>IF('Formulario PPGR3'!$G9="","",'[3]Formulario PPGR1'!#REF!)</calculatedColumnFormula>
    </tableColumn>
    <tableColumn id="1" xr3:uid="{00000000-0010-0000-0200-000001000000}" name="Código_Actividad" totalsRowLabel="Total" dataDxfId="75"/>
    <tableColumn id="2" xr3:uid="{00000000-0010-0000-0200-000002000000}" name="Actividad" dataDxfId="74">
      <calculatedColumnFormula>IFERROR(VLOOKUP('Formulario PPGR3'!$G9,'Formulario PPGR2'!$H$39:$I$10486,2,FALSE),"")</calculatedColumnFormula>
    </tableColumn>
    <tableColumn id="10" xr3:uid="{00000000-0010-0000-0200-00000A000000}" name="Total de Actividades " totalsRowFunction="sum" dataDxfId="73">
      <calculatedColumnFormula>IFERROR(VLOOKUP('Formulario PPGR3'!$G9,'Formulario PPGR2'!$H$9:$V$303,15,FALSE),"")</calculatedColumnFormula>
    </tableColumn>
    <tableColumn id="3" xr3:uid="{00000000-0010-0000-0200-000003000000}" name="Insumos" dataDxfId="72"/>
    <tableColumn id="12" xr3:uid="{00000000-0010-0000-0200-00000C000000}" name="InsumoAbrev" dataDxfId="71">
      <calculatedColumnFormula>IFERROR(VLOOKUP($J9,[14]LSIns!$B$5:$C$45,2,FALSE),"")</calculatedColumnFormula>
    </tableColumn>
    <tableColumn id="11" xr3:uid="{00000000-0010-0000-0200-00000B000000}" name="Descripción" dataDxfId="70"/>
    <tableColumn id="4" xr3:uid="{00000000-0010-0000-0200-000004000000}" name="Unidad de Medida" dataDxfId="69">
      <calculatedColumnFormula>IFERROR(VLOOKUP($L9,[5]Insumos!$C$2:$F$517,2,FALSE),"")</calculatedColumnFormula>
    </tableColumn>
    <tableColumn id="5" xr3:uid="{00000000-0010-0000-0200-000005000000}" name="Cantidad de Insumos" dataDxfId="68"/>
    <tableColumn id="6" xr3:uid="{00000000-0010-0000-0200-000006000000}" name="Precio Unitario" dataDxfId="67">
      <calculatedColumnFormula>IFERROR(VLOOKUP($L9,[5]Insumos!$C$2:$F$517,3,FALSE),"")</calculatedColumnFormula>
    </tableColumn>
    <tableColumn id="7" xr3:uid="{00000000-0010-0000-0200-000007000000}" name="Valor Total" totalsRowFunction="sum" dataDxfId="66">
      <calculatedColumnFormula>+'Formulario PPGR3'!$O9*'Formulario PPGR3'!$N9</calculatedColumnFormula>
    </tableColumn>
    <tableColumn id="8" xr3:uid="{00000000-0010-0000-0200-000008000000}" name="Código Presupuestario" dataDxfId="65">
      <calculatedColumnFormula>IFERROR(VLOOKUP($L9,[5]Insumos!$C$2:$F$517,4,FALSE),"")</calculatedColumnFormula>
    </tableColumn>
    <tableColumn id="9" xr3:uid="{00000000-0010-0000-0200-000009000000}" name="Fuente de Financiamiento" dataDxfId="64"/>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156">
  <autoFilter ref="B8:P156" xr:uid="{00000000-0009-0000-0100-000004000000}"/>
  <tableColumns count="15">
    <tableColumn id="11" xr3:uid="{00000000-0010-0000-0300-00000B000000}" name="ID_Dependendencia" dataDxfId="63">
      <calculatedColumnFormula>IF('Formulario PPGR4'!$G9="","",CONCATENATE('Formulario PPGR4'!$C9,".",'Formulario PPGR4'!$D9,".",'Formulario PPGR4'!$E9,".",'Formulario PPGR4'!$F9))</calculatedColumnFormula>
    </tableColumn>
    <tableColumn id="12" xr3:uid="{00000000-0010-0000-0300-00000C000000}" name="POA" dataDxfId="62">
      <calculatedColumnFormula>IF('Formulario PPGR4'!$G9="","",'Formulario PPGR1'!#REF!)</calculatedColumnFormula>
    </tableColumn>
    <tableColumn id="13" xr3:uid="{00000000-0010-0000-0300-00000D000000}" name="SRS" dataDxfId="61">
      <calculatedColumnFormula>IF('Formulario PPGR4'!$G9="","",'Formulario PPGR1'!#REF!)</calculatedColumnFormula>
    </tableColumn>
    <tableColumn id="14" xr3:uid="{00000000-0010-0000-0300-00000E000000}" name="AREA" dataDxfId="60">
      <calculatedColumnFormula>IF('Formulario PPGR4'!$G9="","",'Formulario PPGR1'!#REF!)</calculatedColumnFormula>
    </tableColumn>
    <tableColumn id="15" xr3:uid="{00000000-0010-0000-0300-00000F000000}" name="TIPO" dataDxfId="59">
      <calculatedColumnFormula>IF('Formulario PPGR4'!$G9="","",'Formulario PPGR1'!#REF!)</calculatedColumnFormula>
    </tableColumn>
    <tableColumn id="1" xr3:uid="{00000000-0010-0000-0300-000001000000}" name="Tipo de Intervención" totalsRowLabel="Total" dataDxfId="58"/>
    <tableColumn id="2" xr3:uid="{00000000-0010-0000-0300-000002000000}" name="Tipo EESS" dataDxfId="57"/>
    <tableColumn id="3" xr3:uid="{00000000-0010-0000-0300-000003000000}" name="Nombre de establecimiento" dataDxfId="56"/>
    <tableColumn id="4" xr3:uid="{00000000-0010-0000-0300-000004000000}" name="Provincia" dataDxfId="55"/>
    <tableColumn id="6" xr3:uid="{00000000-0010-0000-0300-000006000000}" name="ListaProvincia" dataDxfId="54"/>
    <tableColumn id="5" xr3:uid="{00000000-0010-0000-0300-000005000000}" name="Municipio" dataDxfId="53"/>
    <tableColumn id="7" xr3:uid="{00000000-0010-0000-0300-000007000000}" name="Unidad de Medida" dataDxfId="52"/>
    <tableColumn id="8" xr3:uid="{00000000-0010-0000-0300-000008000000}" name="Monto Estimado" totalsRowFunction="sum" dataDxfId="51"/>
    <tableColumn id="9" xr3:uid="{00000000-0010-0000-0300-000009000000}" name="Código Presupuestario" dataDxfId="50"/>
    <tableColumn id="10" xr3:uid="{00000000-0010-0000-0300-00000A000000}" name="Fuente de Financiamiento" totalsRowFunction="count" dataDxfId="49"/>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V166">
  <autoFilter ref="B8:V166" xr:uid="{00000000-0009-0000-0100-000005000000}"/>
  <tableColumns count="21">
    <tableColumn id="17" xr3:uid="{00000000-0010-0000-0400-000011000000}" name="ID_Dependendencia" dataDxfId="48">
      <calculatedColumnFormula>IF('Formulario PPGR5'!$G9="","",CONCATENATE('Formulario PPGR5'!$C9,".",'Formulario PPGR5'!$D9,".",'Formulario PPGR5'!$E9,".",'Formulario PPGR5'!$F9))</calculatedColumnFormula>
    </tableColumn>
    <tableColumn id="18" xr3:uid="{00000000-0010-0000-0400-000012000000}" name="POA" dataDxfId="47"/>
    <tableColumn id="19" xr3:uid="{00000000-0010-0000-0400-000013000000}" name="SRS" dataDxfId="46">
      <calculatedColumnFormula>IF('Formulario PPGR5'!$G9="","",'Formulario PPGR1'!#REF!)</calculatedColumnFormula>
    </tableColumn>
    <tableColumn id="20" xr3:uid="{00000000-0010-0000-0400-000014000000}" name="AREA" dataDxfId="45">
      <calculatedColumnFormula>IF('Formulario PPGR5'!$G9="","",'Formulario PPGR1'!#REF!)</calculatedColumnFormula>
    </tableColumn>
    <tableColumn id="21" xr3:uid="{00000000-0010-0000-0400-000015000000}" name="TIPO" dataDxfId="44">
      <calculatedColumnFormula>IF('Formulario PPGR5'!$G9="","",'Formulario PPGR1'!#REF!)</calculatedColumnFormula>
    </tableColumn>
    <tableColumn id="1" xr3:uid="{00000000-0010-0000-0400-000001000000}" name="Tipos de Acciones" totalsRowLabel="Total" dataDxfId="43"/>
    <tableColumn id="6" xr3:uid="{00000000-0010-0000-0400-000006000000}" name="Tipo de Equipo" dataDxfId="42"/>
    <tableColumn id="16" xr3:uid="{00000000-0010-0000-0400-000010000000}" name="InsumoAbrev" dataDxfId="41"/>
    <tableColumn id="11" xr3:uid="{00000000-0010-0000-0400-00000B000000}" name="Item" dataDxfId="40"/>
    <tableColumn id="12" xr3:uid="{00000000-0010-0000-0400-00000C000000}" name="Descripción" dataDxfId="39"/>
    <tableColumn id="2" xr3:uid="{00000000-0010-0000-0400-000002000000}" name="Tipo EESS" dataDxfId="38"/>
    <tableColumn id="3" xr3:uid="{00000000-0010-0000-0400-000003000000}" name="Nombre de establecimiento" dataDxfId="37"/>
    <tableColumn id="4" xr3:uid="{00000000-0010-0000-0400-000004000000}" name="Provincia" dataDxfId="36"/>
    <tableColumn id="15" xr3:uid="{00000000-0010-0000-0400-00000F000000}" name="ListaProvincia" dataDxfId="35"/>
    <tableColumn id="5" xr3:uid="{00000000-0010-0000-0400-000005000000}" name="Municipio" dataDxfId="34"/>
    <tableColumn id="7" xr3:uid="{00000000-0010-0000-0400-000007000000}" name="Unidad de Medida" dataDxfId="33"/>
    <tableColumn id="14" xr3:uid="{00000000-0010-0000-0400-00000E000000}" name="Cantidad de Insumos" dataDxfId="32"/>
    <tableColumn id="13" xr3:uid="{00000000-0010-0000-0400-00000D000000}" name="Precio Unitario" dataDxfId="31"/>
    <tableColumn id="8" xr3:uid="{00000000-0010-0000-0400-000008000000}" name="Valor Total Estimado" totalsRowFunction="sum" dataDxfId="30"/>
    <tableColumn id="9" xr3:uid="{00000000-0010-0000-0400-000009000000}" name="Código Presupuestario" dataDxfId="29"/>
    <tableColumn id="10" xr3:uid="{00000000-0010-0000-0400-00000A000000}" name="Fuente de Financiamiento" totalsRowFunction="count" dataDxfId="28"/>
  </tableColumns>
  <tableStyleInfo name="TableStyleLight20"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 Id="rId5" Type="http://schemas.openxmlformats.org/officeDocument/2006/relationships/table" Target="../tables/table1.xml"/><Relationship Id="rId4" Type="http://schemas.openxmlformats.org/officeDocument/2006/relationships/image" Target="../media/image1.emf"/></Relationships>
</file>

<file path=xl/worksheets/_rels/sheet3.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2.vml"/><Relationship Id="rId7"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trlProp" Target="../ctrlProps/ctrlProp1.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2.bin"/><Relationship Id="rId6" Type="http://schemas.openxmlformats.org/officeDocument/2006/relationships/table" Target="../tables/table3.xml"/><Relationship Id="rId5" Type="http://schemas.openxmlformats.org/officeDocument/2006/relationships/image" Target="../media/image6.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control" Target="../activeX/activeX4.xml"/><Relationship Id="rId2" Type="http://schemas.openxmlformats.org/officeDocument/2006/relationships/vmlDrawing" Target="../drawings/vmlDrawing4.vml"/><Relationship Id="rId1" Type="http://schemas.openxmlformats.org/officeDocument/2006/relationships/drawing" Target="../drawings/drawing4.xml"/><Relationship Id="rId5" Type="http://schemas.openxmlformats.org/officeDocument/2006/relationships/table" Target="../tables/table4.xml"/><Relationship Id="rId4" Type="http://schemas.openxmlformats.org/officeDocument/2006/relationships/image" Target="../media/image7.emf"/></Relationships>
</file>

<file path=xl/worksheets/_rels/sheet6.xml.rels><?xml version="1.0" encoding="UTF-8" standalone="yes"?>
<Relationships xmlns="http://schemas.openxmlformats.org/package/2006/relationships"><Relationship Id="rId3" Type="http://schemas.openxmlformats.org/officeDocument/2006/relationships/control" Target="../activeX/activeX5.xml"/><Relationship Id="rId2" Type="http://schemas.openxmlformats.org/officeDocument/2006/relationships/vmlDrawing" Target="../drawings/vmlDrawing5.vml"/><Relationship Id="rId1" Type="http://schemas.openxmlformats.org/officeDocument/2006/relationships/drawing" Target="../drawings/drawing5.xml"/><Relationship Id="rId5" Type="http://schemas.openxmlformats.org/officeDocument/2006/relationships/table" Target="../tables/table5.xml"/><Relationship Id="rId4" Type="http://schemas.openxmlformats.org/officeDocument/2006/relationships/image" Target="../media/image8.emf"/></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37"/>
  <sheetViews>
    <sheetView topLeftCell="A3" workbookViewId="0">
      <selection activeCell="D20" sqref="D20"/>
    </sheetView>
  </sheetViews>
  <sheetFormatPr baseColWidth="10" defaultColWidth="9.140625" defaultRowHeight="12.75"/>
  <cols>
    <col min="1" max="1" width="39" style="591" customWidth="1"/>
    <col min="2" max="2" width="18.5703125" style="591" customWidth="1"/>
    <col min="3" max="3" width="9.140625" style="591" customWidth="1"/>
    <col min="4" max="4" width="13.42578125" style="591" customWidth="1"/>
    <col min="5" max="5" width="14.5703125" style="591" customWidth="1"/>
    <col min="6" max="6" width="14" style="591" customWidth="1"/>
    <col min="7" max="7" width="13.85546875" style="591" customWidth="1"/>
    <col min="8" max="8" width="9.140625" style="591" customWidth="1"/>
    <col min="9" max="9" width="53.28515625" style="591" customWidth="1"/>
    <col min="10" max="16384" width="9.140625" style="591"/>
  </cols>
  <sheetData>
    <row r="1" spans="1:9">
      <c r="I1" s="676" t="s">
        <v>0</v>
      </c>
    </row>
    <row r="2" spans="1:9">
      <c r="A2" s="637" t="s">
        <v>1</v>
      </c>
      <c r="B2" s="638"/>
      <c r="C2" s="638"/>
      <c r="D2" s="639"/>
      <c r="E2" s="639"/>
      <c r="F2" s="639"/>
      <c r="G2" s="639"/>
      <c r="I2" s="677" t="s">
        <v>2</v>
      </c>
    </row>
    <row r="3" spans="1:9">
      <c r="A3" s="640" t="s">
        <v>3</v>
      </c>
      <c r="B3" s="641"/>
      <c r="C3" s="641"/>
      <c r="D3" s="639"/>
      <c r="E3" s="639"/>
      <c r="F3" s="639"/>
      <c r="G3" s="639"/>
      <c r="I3" s="678" t="s">
        <v>4</v>
      </c>
    </row>
    <row r="4" spans="1:9">
      <c r="A4" s="640"/>
      <c r="B4" s="641"/>
      <c r="C4" s="641"/>
      <c r="D4" s="639"/>
      <c r="E4" s="639"/>
      <c r="F4" s="639"/>
      <c r="G4" s="639"/>
      <c r="I4" s="678" t="s">
        <v>5</v>
      </c>
    </row>
    <row r="5" spans="1:9">
      <c r="A5" s="689" t="s">
        <v>6</v>
      </c>
      <c r="B5" s="690"/>
      <c r="I5" s="678" t="s">
        <v>7</v>
      </c>
    </row>
    <row r="6" spans="1:9">
      <c r="A6" s="642" t="s">
        <v>8</v>
      </c>
      <c r="B6" s="643">
        <f>+'Formulario PPGR2'!$J$304+'Formulario PPGR2'!$K$304+'Formulario PPGR2'!$L$304</f>
        <v>279</v>
      </c>
      <c r="I6" s="678" t="s">
        <v>9</v>
      </c>
    </row>
    <row r="7" spans="1:9">
      <c r="A7" s="642" t="s">
        <v>10</v>
      </c>
      <c r="B7" s="643">
        <f>+'Formulario PPGR2'!$M$304+'Formulario PPGR2'!$N$304+'Formulario PPGR2'!$O$304</f>
        <v>357</v>
      </c>
      <c r="I7" s="678" t="s">
        <v>11</v>
      </c>
    </row>
    <row r="8" spans="1:9">
      <c r="A8" s="642" t="s">
        <v>12</v>
      </c>
      <c r="B8" s="643">
        <f>+'Formulario PPGR2'!$P$304+'Formulario PPGR2'!$Q$304+'Formulario PPGR2'!$R$304</f>
        <v>339</v>
      </c>
      <c r="I8" s="678" t="s">
        <v>13</v>
      </c>
    </row>
    <row r="9" spans="1:9">
      <c r="A9" s="642" t="s">
        <v>14</v>
      </c>
      <c r="B9" s="643">
        <f>+'Formulario PPGR2'!$S$304+'Formulario PPGR2'!$T$304+'Formulario PPGR2'!$U$304</f>
        <v>333</v>
      </c>
      <c r="I9" s="678" t="s">
        <v>15</v>
      </c>
    </row>
    <row r="10" spans="1:9">
      <c r="A10" s="644" t="s">
        <v>16</v>
      </c>
      <c r="B10" s="645">
        <f>SUM(B6:B9)</f>
        <v>1308</v>
      </c>
      <c r="I10" s="678" t="s">
        <v>17</v>
      </c>
    </row>
    <row r="11" spans="1:9">
      <c r="I11" s="678" t="s">
        <v>18</v>
      </c>
    </row>
    <row r="12" spans="1:9">
      <c r="I12" s="678" t="s">
        <v>19</v>
      </c>
    </row>
    <row r="13" spans="1:9">
      <c r="I13" s="678" t="s">
        <v>20</v>
      </c>
    </row>
    <row r="14" spans="1:9">
      <c r="I14" s="678" t="s">
        <v>21</v>
      </c>
    </row>
    <row r="15" spans="1:9">
      <c r="I15" s="678" t="s">
        <v>22</v>
      </c>
    </row>
    <row r="16" spans="1:9">
      <c r="I16" s="678" t="s">
        <v>23</v>
      </c>
    </row>
    <row r="17" spans="1:9">
      <c r="A17" s="646" t="s">
        <v>24</v>
      </c>
      <c r="B17" s="641">
        <f t="array" ref="B17:D17">+'Formulario PPGR1'!M2:O2</f>
        <v>2024</v>
      </c>
      <c r="C17" s="647">
        <v>0</v>
      </c>
      <c r="D17" s="648">
        <v>0</v>
      </c>
      <c r="E17" s="639"/>
      <c r="F17" s="639"/>
      <c r="G17" s="639"/>
      <c r="I17" s="678" t="s">
        <v>25</v>
      </c>
    </row>
    <row r="18" spans="1:9" ht="25.5">
      <c r="A18" s="649" t="s">
        <v>26</v>
      </c>
      <c r="B18" s="650" t="s">
        <v>27</v>
      </c>
      <c r="C18" s="650" t="s">
        <v>28</v>
      </c>
      <c r="D18" s="650" t="s">
        <v>29</v>
      </c>
      <c r="E18" s="650" t="s">
        <v>30</v>
      </c>
      <c r="F18" s="650" t="s">
        <v>31</v>
      </c>
      <c r="G18" s="651" t="s">
        <v>32</v>
      </c>
      <c r="I18" s="678" t="s">
        <v>33</v>
      </c>
    </row>
    <row r="19" spans="1:9">
      <c r="A19" s="652"/>
      <c r="B19" s="653"/>
      <c r="C19" s="654"/>
      <c r="D19" s="654"/>
      <c r="E19" s="655" t="e">
        <f t="shared" ref="E19:E36" si="0">+C19/$C$37</f>
        <v>#DIV/0!</v>
      </c>
      <c r="F19" s="656" t="e">
        <f t="shared" ref="F19:F36" si="1">+D19/$D$37</f>
        <v>#DIV/0!</v>
      </c>
      <c r="G19" s="657" t="e">
        <f t="shared" ref="G19:G36" si="2">+B19/$B$37</f>
        <v>#DIV/0!</v>
      </c>
      <c r="I19" s="678" t="s">
        <v>34</v>
      </c>
    </row>
    <row r="20" spans="1:9">
      <c r="A20" s="652"/>
      <c r="B20" s="653"/>
      <c r="C20" s="654"/>
      <c r="D20" s="658"/>
      <c r="E20" s="659" t="e">
        <f t="shared" si="0"/>
        <v>#DIV/0!</v>
      </c>
      <c r="F20" s="660" t="e">
        <f t="shared" si="1"/>
        <v>#DIV/0!</v>
      </c>
      <c r="G20" s="661" t="e">
        <f t="shared" si="2"/>
        <v>#DIV/0!</v>
      </c>
      <c r="I20" s="678" t="s">
        <v>35</v>
      </c>
    </row>
    <row r="21" spans="1:9">
      <c r="A21" s="652"/>
      <c r="B21" s="653"/>
      <c r="C21" s="654"/>
      <c r="D21" s="658"/>
      <c r="E21" s="659" t="e">
        <f t="shared" si="0"/>
        <v>#DIV/0!</v>
      </c>
      <c r="F21" s="660" t="e">
        <f t="shared" si="1"/>
        <v>#DIV/0!</v>
      </c>
      <c r="G21" s="661" t="e">
        <f t="shared" si="2"/>
        <v>#DIV/0!</v>
      </c>
      <c r="I21" s="678" t="s">
        <v>36</v>
      </c>
    </row>
    <row r="22" spans="1:9">
      <c r="A22" s="652"/>
      <c r="B22" s="653"/>
      <c r="C22" s="654"/>
      <c r="D22" s="658"/>
      <c r="E22" s="659" t="e">
        <f t="shared" si="0"/>
        <v>#DIV/0!</v>
      </c>
      <c r="F22" s="660" t="e">
        <f t="shared" si="1"/>
        <v>#DIV/0!</v>
      </c>
      <c r="G22" s="661" t="e">
        <f t="shared" si="2"/>
        <v>#DIV/0!</v>
      </c>
      <c r="I22" s="678" t="s">
        <v>37</v>
      </c>
    </row>
    <row r="23" spans="1:9">
      <c r="A23" s="652"/>
      <c r="B23" s="653"/>
      <c r="C23" s="654"/>
      <c r="D23" s="658"/>
      <c r="E23" s="659" t="e">
        <f t="shared" si="0"/>
        <v>#DIV/0!</v>
      </c>
      <c r="F23" s="660" t="e">
        <f t="shared" si="1"/>
        <v>#DIV/0!</v>
      </c>
      <c r="G23" s="661" t="e">
        <f t="shared" si="2"/>
        <v>#DIV/0!</v>
      </c>
      <c r="I23" s="678" t="s">
        <v>38</v>
      </c>
    </row>
    <row r="24" spans="1:9">
      <c r="A24" s="652"/>
      <c r="B24" s="653"/>
      <c r="C24" s="654"/>
      <c r="D24" s="658"/>
      <c r="E24" s="659" t="e">
        <f t="shared" si="0"/>
        <v>#DIV/0!</v>
      </c>
      <c r="F24" s="660" t="e">
        <f t="shared" si="1"/>
        <v>#DIV/0!</v>
      </c>
      <c r="G24" s="661" t="e">
        <f t="shared" si="2"/>
        <v>#DIV/0!</v>
      </c>
      <c r="I24" s="678" t="s">
        <v>39</v>
      </c>
    </row>
    <row r="25" spans="1:9">
      <c r="A25" s="652"/>
      <c r="B25" s="653"/>
      <c r="C25" s="654"/>
      <c r="D25" s="658"/>
      <c r="E25" s="659" t="e">
        <f t="shared" si="0"/>
        <v>#DIV/0!</v>
      </c>
      <c r="F25" s="660" t="e">
        <f t="shared" si="1"/>
        <v>#DIV/0!</v>
      </c>
      <c r="G25" s="661" t="e">
        <f t="shared" si="2"/>
        <v>#DIV/0!</v>
      </c>
      <c r="I25" s="678" t="s">
        <v>40</v>
      </c>
    </row>
    <row r="26" spans="1:9">
      <c r="A26" s="652"/>
      <c r="B26" s="653"/>
      <c r="C26" s="654"/>
      <c r="D26" s="658"/>
      <c r="E26" s="659" t="e">
        <f t="shared" si="0"/>
        <v>#DIV/0!</v>
      </c>
      <c r="F26" s="660" t="e">
        <f t="shared" si="1"/>
        <v>#DIV/0!</v>
      </c>
      <c r="G26" s="661" t="e">
        <f t="shared" si="2"/>
        <v>#DIV/0!</v>
      </c>
      <c r="I26" s="678" t="s">
        <v>41</v>
      </c>
    </row>
    <row r="27" spans="1:9">
      <c r="A27" s="652"/>
      <c r="B27" s="653"/>
      <c r="C27" s="654"/>
      <c r="D27" s="658"/>
      <c r="E27" s="659" t="e">
        <f t="shared" si="0"/>
        <v>#DIV/0!</v>
      </c>
      <c r="F27" s="660" t="e">
        <f t="shared" si="1"/>
        <v>#DIV/0!</v>
      </c>
      <c r="G27" s="661" t="e">
        <f t="shared" si="2"/>
        <v>#DIV/0!</v>
      </c>
      <c r="I27" s="678" t="s">
        <v>42</v>
      </c>
    </row>
    <row r="28" spans="1:9">
      <c r="A28" s="652"/>
      <c r="B28" s="653"/>
      <c r="C28" s="654"/>
      <c r="D28" s="658"/>
      <c r="E28" s="659" t="e">
        <f t="shared" si="0"/>
        <v>#DIV/0!</v>
      </c>
      <c r="F28" s="660" t="e">
        <f t="shared" si="1"/>
        <v>#DIV/0!</v>
      </c>
      <c r="G28" s="661" t="e">
        <f t="shared" si="2"/>
        <v>#DIV/0!</v>
      </c>
      <c r="I28" s="678" t="s">
        <v>43</v>
      </c>
    </row>
    <row r="29" spans="1:9">
      <c r="A29" s="662"/>
      <c r="B29" s="663"/>
      <c r="C29" s="658"/>
      <c r="D29" s="658"/>
      <c r="E29" s="659" t="e">
        <f t="shared" si="0"/>
        <v>#DIV/0!</v>
      </c>
      <c r="F29" s="660" t="e">
        <f t="shared" si="1"/>
        <v>#DIV/0!</v>
      </c>
      <c r="G29" s="661" t="e">
        <f t="shared" si="2"/>
        <v>#DIV/0!</v>
      </c>
      <c r="I29" s="678" t="s">
        <v>44</v>
      </c>
    </row>
    <row r="30" spans="1:9">
      <c r="A30" s="662"/>
      <c r="B30" s="663"/>
      <c r="C30" s="658"/>
      <c r="D30" s="658"/>
      <c r="E30" s="659" t="e">
        <f t="shared" si="0"/>
        <v>#DIV/0!</v>
      </c>
      <c r="F30" s="660" t="e">
        <f t="shared" si="1"/>
        <v>#DIV/0!</v>
      </c>
      <c r="G30" s="661" t="e">
        <f t="shared" si="2"/>
        <v>#DIV/0!</v>
      </c>
      <c r="I30" s="678" t="s">
        <v>45</v>
      </c>
    </row>
    <row r="31" spans="1:9">
      <c r="A31" s="662"/>
      <c r="B31" s="663"/>
      <c r="C31" s="658"/>
      <c r="D31" s="658"/>
      <c r="E31" s="659" t="e">
        <f t="shared" si="0"/>
        <v>#DIV/0!</v>
      </c>
      <c r="F31" s="660" t="e">
        <f t="shared" si="1"/>
        <v>#DIV/0!</v>
      </c>
      <c r="G31" s="661" t="e">
        <f t="shared" si="2"/>
        <v>#DIV/0!</v>
      </c>
      <c r="I31" s="678" t="s">
        <v>46</v>
      </c>
    </row>
    <row r="32" spans="1:9">
      <c r="A32" s="662"/>
      <c r="B32" s="663"/>
      <c r="C32" s="658"/>
      <c r="D32" s="658"/>
      <c r="E32" s="659" t="e">
        <f t="shared" si="0"/>
        <v>#DIV/0!</v>
      </c>
      <c r="F32" s="660" t="e">
        <f t="shared" si="1"/>
        <v>#DIV/0!</v>
      </c>
      <c r="G32" s="661" t="e">
        <f t="shared" si="2"/>
        <v>#DIV/0!</v>
      </c>
      <c r="I32" s="679" t="s">
        <v>47</v>
      </c>
    </row>
    <row r="33" spans="1:9">
      <c r="A33" s="664"/>
      <c r="B33" s="663"/>
      <c r="C33" s="665"/>
      <c r="D33" s="665"/>
      <c r="E33" s="659" t="e">
        <f t="shared" si="0"/>
        <v>#DIV/0!</v>
      </c>
      <c r="F33" s="660" t="e">
        <f t="shared" si="1"/>
        <v>#DIV/0!</v>
      </c>
      <c r="G33" s="661" t="e">
        <f t="shared" si="2"/>
        <v>#DIV/0!</v>
      </c>
      <c r="I33" s="679" t="s">
        <v>48</v>
      </c>
    </row>
    <row r="34" spans="1:9">
      <c r="A34" s="664"/>
      <c r="B34" s="663"/>
      <c r="C34" s="665"/>
      <c r="D34" s="665"/>
      <c r="E34" s="659" t="e">
        <f t="shared" si="0"/>
        <v>#DIV/0!</v>
      </c>
      <c r="F34" s="660" t="e">
        <f t="shared" si="1"/>
        <v>#DIV/0!</v>
      </c>
      <c r="G34" s="661" t="e">
        <f t="shared" si="2"/>
        <v>#DIV/0!</v>
      </c>
      <c r="I34" s="679" t="s">
        <v>49</v>
      </c>
    </row>
    <row r="35" spans="1:9">
      <c r="A35" s="664"/>
      <c r="B35" s="663"/>
      <c r="C35" s="665"/>
      <c r="D35" s="665"/>
      <c r="E35" s="666" t="e">
        <f t="shared" si="0"/>
        <v>#DIV/0!</v>
      </c>
      <c r="F35" s="667" t="e">
        <f t="shared" si="1"/>
        <v>#DIV/0!</v>
      </c>
      <c r="G35" s="668" t="e">
        <f t="shared" si="2"/>
        <v>#DIV/0!</v>
      </c>
      <c r="I35" s="679" t="s">
        <v>50</v>
      </c>
    </row>
    <row r="36" spans="1:9">
      <c r="A36" s="669"/>
      <c r="B36" s="663"/>
      <c r="C36" s="665"/>
      <c r="D36" s="665"/>
      <c r="E36" s="666" t="e">
        <f t="shared" si="0"/>
        <v>#DIV/0!</v>
      </c>
      <c r="F36" s="667" t="e">
        <f t="shared" si="1"/>
        <v>#DIV/0!</v>
      </c>
      <c r="G36" s="668" t="e">
        <f t="shared" si="2"/>
        <v>#DIV/0!</v>
      </c>
      <c r="I36" s="680" t="s">
        <v>51</v>
      </c>
    </row>
    <row r="37" spans="1:9">
      <c r="A37" s="670" t="s">
        <v>52</v>
      </c>
      <c r="B37" s="671">
        <f t="shared" ref="B37:G37" si="3">SUM(B19:B36)</f>
        <v>0</v>
      </c>
      <c r="C37" s="672">
        <f t="shared" si="3"/>
        <v>0</v>
      </c>
      <c r="D37" s="672">
        <f t="shared" si="3"/>
        <v>0</v>
      </c>
      <c r="E37" s="673" t="e">
        <f t="shared" si="3"/>
        <v>#DIV/0!</v>
      </c>
      <c r="F37" s="674" t="e">
        <f t="shared" si="3"/>
        <v>#DIV/0!</v>
      </c>
      <c r="G37" s="675" t="e">
        <f t="shared" si="3"/>
        <v>#DIV/0!</v>
      </c>
    </row>
  </sheetData>
  <sheetProtection sheet="1" objects="1" scenarios="1"/>
  <mergeCells count="1">
    <mergeCell ref="A5:B5"/>
  </mergeCells>
  <pageMargins left="0.7" right="0.7" top="0.75" bottom="0.75" header="0.3" footer="0.3"/>
  <pageSetup paperSize="5" scale="85" orientation="landscape"/>
  <ignoredErrors>
    <ignoredError sqref="E36:G37 E19:G3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AP95"/>
  <sheetViews>
    <sheetView showGridLines="0" topLeftCell="F4" zoomScale="80" zoomScaleNormal="80" zoomScaleSheetLayoutView="90" workbookViewId="0">
      <selection activeCell="K10" sqref="K10"/>
    </sheetView>
  </sheetViews>
  <sheetFormatPr baseColWidth="10" defaultColWidth="9.140625" defaultRowHeight="12.75"/>
  <cols>
    <col min="1" max="1" width="3.42578125" style="592" customWidth="1"/>
    <col min="2" max="2" width="19.7109375" style="592" hidden="1" customWidth="1"/>
    <col min="3" max="3" width="8.5703125" style="592" hidden="1" customWidth="1"/>
    <col min="4" max="4" width="7" style="592" hidden="1" customWidth="1"/>
    <col min="5" max="5" width="10.5703125" style="592" hidden="1" customWidth="1"/>
    <col min="6" max="6" width="30.5703125" style="593" customWidth="1"/>
    <col min="7" max="7" width="9.85546875" style="593" customWidth="1"/>
    <col min="8" max="8" width="30" style="593" customWidth="1"/>
    <col min="9" max="9" width="9.28515625" style="593" customWidth="1"/>
    <col min="10" max="10" width="35.7109375" style="593" customWidth="1"/>
    <col min="11" max="11" width="23" style="593" customWidth="1"/>
    <col min="12" max="12" width="21.28515625" style="593" customWidth="1"/>
    <col min="13" max="13" width="14.42578125" style="593" customWidth="1"/>
    <col min="14" max="14" width="14.42578125" style="498" hidden="1" customWidth="1"/>
    <col min="15" max="15" width="13.5703125" style="593" customWidth="1"/>
    <col min="16" max="16" width="15.28515625" style="594" hidden="1" customWidth="1"/>
    <col min="17" max="17" width="28.7109375" style="594" customWidth="1"/>
    <col min="18" max="30" width="9.140625" style="594" customWidth="1"/>
    <col min="31" max="34" width="9.140625" style="595" customWidth="1"/>
    <col min="35" max="42" width="9.140625" style="596" customWidth="1"/>
    <col min="43" max="16384" width="9.140625" style="592"/>
  </cols>
  <sheetData>
    <row r="1" spans="1:42">
      <c r="K1" s="261"/>
      <c r="L1" s="261"/>
      <c r="M1" s="261"/>
      <c r="N1" s="601"/>
      <c r="O1" s="261"/>
    </row>
    <row r="2" spans="1:42">
      <c r="A2" s="593"/>
      <c r="B2" s="593"/>
      <c r="C2" s="593"/>
      <c r="D2" s="593"/>
      <c r="E2" s="593"/>
      <c r="F2" s="597"/>
      <c r="G2" s="261" t="s">
        <v>1</v>
      </c>
      <c r="K2" s="261"/>
      <c r="L2" s="602" t="s">
        <v>53</v>
      </c>
      <c r="M2" s="691">
        <v>2024</v>
      </c>
      <c r="N2" s="691"/>
      <c r="O2" s="691"/>
      <c r="Q2" s="595"/>
    </row>
    <row r="3" spans="1:42">
      <c r="A3" s="593"/>
      <c r="B3" s="593"/>
      <c r="C3" s="593"/>
      <c r="D3" s="593"/>
      <c r="E3" s="593"/>
      <c r="F3" s="597"/>
      <c r="G3" s="261" t="s">
        <v>3</v>
      </c>
      <c r="K3" s="261"/>
      <c r="L3" s="602" t="s">
        <v>54</v>
      </c>
      <c r="M3" s="692" t="s">
        <v>55</v>
      </c>
      <c r="N3" s="692"/>
      <c r="O3" s="692"/>
      <c r="Q3" s="618" t="str">
        <f>VLOOKUP(M3,Catalogo!$B$10:$C$19,2,FALSE)</f>
        <v>Ls_DependenciasSRS</v>
      </c>
    </row>
    <row r="4" spans="1:42">
      <c r="A4" s="593"/>
      <c r="B4" s="593"/>
      <c r="C4" s="593"/>
      <c r="D4" s="593"/>
      <c r="E4" s="593"/>
      <c r="F4" s="597"/>
      <c r="G4" s="261" t="s">
        <v>56</v>
      </c>
      <c r="K4" s="261"/>
      <c r="L4" s="602" t="s">
        <v>57</v>
      </c>
      <c r="M4" s="692" t="s">
        <v>58</v>
      </c>
      <c r="N4" s="692"/>
      <c r="O4" s="692"/>
      <c r="Q4" s="618" t="e">
        <f>IF(Q3="Ls_Estructura",VLOOKUP(M4,Catalogo!B23:C27,2,FALSE),VLOOKUP(M4,Catalogo!$B$136:$C$140,2,FALSE))</f>
        <v>#N/A</v>
      </c>
    </row>
    <row r="5" spans="1:42">
      <c r="A5" s="593"/>
      <c r="B5" s="593"/>
      <c r="C5" s="593"/>
      <c r="D5" s="593"/>
      <c r="E5" s="593"/>
      <c r="F5" s="597"/>
      <c r="G5" s="261" t="s">
        <v>59</v>
      </c>
      <c r="K5" s="261"/>
      <c r="L5" s="602" t="e">
        <f>IF(Q3="Ls_Estructura",VLOOKUP($M$4,Catalogo!$B$23:$D$28,3,FALSE),VLOOKUP($M$4,Catalogo!$B$136:$D$140,3,FALSE))</f>
        <v>#N/A</v>
      </c>
      <c r="M5" s="693" t="s">
        <v>60</v>
      </c>
      <c r="N5" s="693"/>
      <c r="O5" s="693"/>
      <c r="Q5" s="595"/>
    </row>
    <row r="6" spans="1:42">
      <c r="A6" s="593"/>
      <c r="B6" s="593"/>
      <c r="C6" s="593"/>
      <c r="D6" s="593"/>
      <c r="E6" s="593"/>
      <c r="F6" s="597"/>
      <c r="G6" s="597"/>
      <c r="H6" s="597"/>
      <c r="I6" s="597"/>
      <c r="J6" s="597"/>
      <c r="K6" s="597"/>
      <c r="L6" s="597"/>
      <c r="M6" s="594"/>
      <c r="N6" s="603"/>
      <c r="O6" s="594"/>
    </row>
    <row r="7" spans="1:42">
      <c r="A7" s="593"/>
      <c r="B7" s="593"/>
      <c r="C7" s="593"/>
      <c r="D7" s="593"/>
      <c r="E7" s="593"/>
      <c r="F7" s="594"/>
      <c r="G7" s="594"/>
      <c r="H7" s="594"/>
      <c r="I7" s="594"/>
      <c r="J7" s="594"/>
      <c r="K7" s="594"/>
      <c r="L7" s="594"/>
      <c r="M7" s="594"/>
      <c r="N7" s="603"/>
      <c r="O7" s="594"/>
    </row>
    <row r="8" spans="1:42" s="590" customFormat="1" ht="25.5">
      <c r="B8" s="507" t="s">
        <v>61</v>
      </c>
      <c r="C8" s="507" t="s">
        <v>62</v>
      </c>
      <c r="D8" s="507" t="s">
        <v>63</v>
      </c>
      <c r="E8" s="507" t="s">
        <v>64</v>
      </c>
      <c r="F8" s="507" t="s">
        <v>65</v>
      </c>
      <c r="G8" s="507" t="s">
        <v>66</v>
      </c>
      <c r="H8" s="507" t="s">
        <v>67</v>
      </c>
      <c r="I8" s="507" t="s">
        <v>68</v>
      </c>
      <c r="J8" s="507" t="s">
        <v>69</v>
      </c>
      <c r="K8" s="507" t="s">
        <v>70</v>
      </c>
      <c r="L8" s="507" t="s">
        <v>71</v>
      </c>
      <c r="M8" s="507" t="s">
        <v>72</v>
      </c>
      <c r="N8" s="507" t="s">
        <v>73</v>
      </c>
      <c r="O8" s="507" t="s">
        <v>74</v>
      </c>
      <c r="P8" s="507" t="s">
        <v>75</v>
      </c>
      <c r="Q8" s="507" t="s">
        <v>76</v>
      </c>
      <c r="R8" s="507" t="s">
        <v>77</v>
      </c>
      <c r="S8" s="619"/>
      <c r="T8" s="619"/>
      <c r="U8" s="619"/>
      <c r="V8" s="619"/>
      <c r="W8" s="619"/>
      <c r="X8" s="619"/>
      <c r="Y8" s="619"/>
      <c r="Z8" s="619"/>
      <c r="AA8" s="619"/>
      <c r="AB8" s="619"/>
      <c r="AC8" s="619"/>
      <c r="AD8" s="619"/>
      <c r="AE8" s="622"/>
      <c r="AF8" s="622"/>
      <c r="AG8" s="622"/>
      <c r="AH8" s="622"/>
      <c r="AI8" s="623"/>
      <c r="AJ8" s="623"/>
      <c r="AK8" s="623"/>
      <c r="AL8" s="623"/>
      <c r="AM8" s="623"/>
      <c r="AN8" s="623"/>
      <c r="AO8" s="623"/>
      <c r="AP8" s="623"/>
    </row>
    <row r="9" spans="1:42" s="591" customFormat="1" ht="127.5">
      <c r="B9" s="458" t="e">
        <f>IF('Formulario PPGR1'!$F9="","",CONCATENATE('Formulario PPGR1'!$C9,".",'Formulario PPGR1'!$D9,".",'Formulario PPGR1'!$E9,".",#REF!))</f>
        <v>#REF!</v>
      </c>
      <c r="C9" s="458" t="e">
        <f>IF('Formulario PPGR1'!$F9="","",#REF!)</f>
        <v>#REF!</v>
      </c>
      <c r="D9" s="458" t="e">
        <f>IF('Formulario PPGR1'!$F9="","",#REF!)</f>
        <v>#REF!</v>
      </c>
      <c r="E9" s="458" t="e">
        <f>IF('Formulario PPGR1'!$F9="","",#REF!)</f>
        <v>#REF!</v>
      </c>
      <c r="F9" s="598" t="s">
        <v>78</v>
      </c>
      <c r="G9" s="599" t="str">
        <f>IFERROR(VLOOKUP($F9,Obj!$B$57:$C$76,2,FALSE),"")</f>
        <v>LE.1</v>
      </c>
      <c r="H9" s="598" t="s">
        <v>79</v>
      </c>
      <c r="I9" s="599" t="str">
        <f>IFERROR(VLOOKUP($H9,Obj!$D$118:$E$124,2,FALSE),"")</f>
        <v>Obj1.1</v>
      </c>
      <c r="J9" s="598" t="s">
        <v>80</v>
      </c>
      <c r="K9" s="598" t="s">
        <v>81</v>
      </c>
      <c r="L9" s="598" t="s">
        <v>82</v>
      </c>
      <c r="M9" s="598" t="s">
        <v>83</v>
      </c>
      <c r="N9" s="604"/>
      <c r="O9" s="604">
        <v>0.25</v>
      </c>
      <c r="P9" s="605"/>
      <c r="Q9" s="605" t="s">
        <v>84</v>
      </c>
      <c r="R9" s="458"/>
      <c r="S9" s="594"/>
      <c r="T9" s="594"/>
      <c r="U9" s="594"/>
      <c r="V9" s="594"/>
      <c r="W9" s="594"/>
      <c r="X9" s="594"/>
      <c r="Y9" s="594"/>
      <c r="Z9" s="594"/>
      <c r="AA9" s="594"/>
      <c r="AB9" s="594"/>
      <c r="AC9" s="594"/>
      <c r="AD9" s="594"/>
      <c r="AE9" s="595"/>
      <c r="AF9" s="595"/>
      <c r="AG9" s="595"/>
      <c r="AH9" s="595"/>
      <c r="AI9" s="595"/>
      <c r="AJ9" s="595"/>
      <c r="AK9" s="595"/>
      <c r="AL9" s="595"/>
      <c r="AM9" s="595"/>
      <c r="AN9" s="595"/>
      <c r="AO9" s="595"/>
      <c r="AP9" s="595"/>
    </row>
    <row r="10" spans="1:42" s="591" customFormat="1" ht="38.25">
      <c r="B10" s="458" t="str">
        <f>IF('Formulario PPGR1'!$F10="","",CONCATENATE('Formulario PPGR1'!$C10,".",'Formulario PPGR1'!$D10,".",'Formulario PPGR1'!$E10,".",#REF!))</f>
        <v/>
      </c>
      <c r="C10" s="458" t="str">
        <f>IF('Formulario PPGR1'!$F10="","",#REF!)</f>
        <v/>
      </c>
      <c r="D10" s="458" t="str">
        <f>IF('Formulario PPGR1'!$F10="","",#REF!)</f>
        <v/>
      </c>
      <c r="E10" s="458" t="str">
        <f>IF('Formulario PPGR1'!$F10="","",#REF!)</f>
        <v/>
      </c>
      <c r="F10" s="598"/>
      <c r="G10" s="599" t="str">
        <f>IFERROR(VLOOKUP($F10,Obj!$B$57:$C$76,2,FALSE),"")</f>
        <v/>
      </c>
      <c r="H10" s="598"/>
      <c r="I10" s="599" t="str">
        <f>IFERROR(VLOOKUP($H10,Obj!$D$118:$E$124,2,FALSE),"")</f>
        <v/>
      </c>
      <c r="J10" s="598"/>
      <c r="K10" s="598" t="s">
        <v>85</v>
      </c>
      <c r="L10" s="598" t="s">
        <v>86</v>
      </c>
      <c r="M10" s="598" t="s">
        <v>83</v>
      </c>
      <c r="N10" s="604"/>
      <c r="O10" s="604">
        <v>1</v>
      </c>
      <c r="P10" s="605"/>
      <c r="Q10" s="605" t="s">
        <v>87</v>
      </c>
      <c r="R10" s="458"/>
      <c r="S10" s="594"/>
      <c r="T10" s="594"/>
      <c r="U10" s="594"/>
      <c r="V10" s="594"/>
      <c r="W10" s="594"/>
      <c r="X10" s="594"/>
      <c r="Y10" s="594"/>
      <c r="Z10" s="594"/>
      <c r="AA10" s="594"/>
      <c r="AB10" s="594"/>
      <c r="AC10" s="594"/>
      <c r="AD10" s="594"/>
      <c r="AE10" s="595"/>
      <c r="AF10" s="595"/>
      <c r="AG10" s="595"/>
      <c r="AH10" s="595"/>
      <c r="AI10" s="595"/>
      <c r="AJ10" s="595"/>
      <c r="AK10" s="595"/>
      <c r="AL10" s="595"/>
      <c r="AM10" s="595"/>
      <c r="AN10" s="595"/>
      <c r="AO10" s="595"/>
      <c r="AP10" s="595"/>
    </row>
    <row r="11" spans="1:42" s="591" customFormat="1" ht="38.25">
      <c r="B11" s="458" t="str">
        <f>IF('Formulario PPGR1'!$F11="","",CONCATENATE('Formulario PPGR1'!$C11,".",'Formulario PPGR1'!$D11,".",'Formulario PPGR1'!$E11,".",#REF!))</f>
        <v/>
      </c>
      <c r="C11" s="458" t="str">
        <f>IF('Formulario PPGR1'!$F11="","",#REF!)</f>
        <v/>
      </c>
      <c r="D11" s="458" t="str">
        <f>IF('Formulario PPGR1'!$F11="","",#REF!)</f>
        <v/>
      </c>
      <c r="E11" s="458" t="str">
        <f>IF('Formulario PPGR1'!$F11="","",#REF!)</f>
        <v/>
      </c>
      <c r="F11" s="600"/>
      <c r="G11" s="599"/>
      <c r="H11" s="600"/>
      <c r="I11" s="599"/>
      <c r="J11" s="600"/>
      <c r="K11" s="600"/>
      <c r="L11" s="598" t="s">
        <v>88</v>
      </c>
      <c r="M11" s="598" t="s">
        <v>83</v>
      </c>
      <c r="N11" s="606"/>
      <c r="O11" s="606">
        <v>0.96</v>
      </c>
      <c r="P11" s="458"/>
      <c r="Q11" s="605" t="s">
        <v>87</v>
      </c>
      <c r="R11" s="458"/>
      <c r="S11" s="594"/>
      <c r="T11" s="594"/>
      <c r="U11" s="594"/>
      <c r="V11" s="594"/>
      <c r="W11" s="594"/>
      <c r="X11" s="594"/>
      <c r="Y11" s="594"/>
      <c r="Z11" s="594"/>
      <c r="AA11" s="594"/>
      <c r="AB11" s="594"/>
      <c r="AC11" s="594"/>
      <c r="AD11" s="594"/>
      <c r="AE11" s="595"/>
      <c r="AF11" s="595"/>
      <c r="AG11" s="595"/>
      <c r="AH11" s="595"/>
      <c r="AI11" s="595"/>
      <c r="AJ11" s="595"/>
      <c r="AK11" s="595"/>
      <c r="AL11" s="595"/>
      <c r="AM11" s="595"/>
      <c r="AN11" s="595"/>
      <c r="AO11" s="595"/>
      <c r="AP11" s="595"/>
    </row>
    <row r="12" spans="1:42" s="591" customFormat="1" ht="51">
      <c r="B12" s="458" t="str">
        <f>IF('Formulario PPGR1'!$F12="","",CONCATENATE('Formulario PPGR1'!$C12,".",'Formulario PPGR1'!$D12,".",'Formulario PPGR1'!$E12,".",#REF!))</f>
        <v/>
      </c>
      <c r="C12" s="458" t="str">
        <f>IF('Formulario PPGR1'!$F12="","",#REF!)</f>
        <v/>
      </c>
      <c r="D12" s="458" t="str">
        <f>IF('Formulario PPGR1'!$F12="","",#REF!)</f>
        <v/>
      </c>
      <c r="E12" s="458" t="str">
        <f>IF('Formulario PPGR1'!$F12="","",#REF!)</f>
        <v/>
      </c>
      <c r="F12" s="598"/>
      <c r="G12" s="599" t="str">
        <f>IFERROR(VLOOKUP($F12,Obj!$B$57:$C$76,2,FALSE),"")</f>
        <v/>
      </c>
      <c r="H12" s="598"/>
      <c r="I12" s="599" t="str">
        <f>IFERROR(VLOOKUP($H12,Obj!$D$118:$E$124,2,FALSE),"")</f>
        <v/>
      </c>
      <c r="J12" s="598"/>
      <c r="K12" s="598" t="s">
        <v>89</v>
      </c>
      <c r="L12" s="598" t="s">
        <v>90</v>
      </c>
      <c r="M12" s="598" t="s">
        <v>83</v>
      </c>
      <c r="N12" s="604"/>
      <c r="O12" s="604">
        <v>0.3</v>
      </c>
      <c r="P12" s="456"/>
      <c r="Q12" s="605" t="s">
        <v>91</v>
      </c>
      <c r="R12" s="458"/>
      <c r="S12" s="594"/>
      <c r="T12" s="594"/>
      <c r="U12" s="594"/>
      <c r="V12" s="594"/>
      <c r="W12" s="594"/>
      <c r="X12" s="594"/>
      <c r="Y12" s="594"/>
      <c r="Z12" s="594"/>
      <c r="AA12" s="594"/>
      <c r="AB12" s="594"/>
      <c r="AC12" s="594"/>
      <c r="AD12" s="594"/>
      <c r="AE12" s="595"/>
      <c r="AF12" s="595"/>
      <c r="AG12" s="595"/>
      <c r="AH12" s="595"/>
      <c r="AI12" s="595"/>
      <c r="AJ12" s="595"/>
      <c r="AK12" s="595"/>
      <c r="AL12" s="595"/>
      <c r="AM12" s="595"/>
      <c r="AN12" s="595"/>
      <c r="AO12" s="595"/>
      <c r="AP12" s="595"/>
    </row>
    <row r="13" spans="1:42" s="591" customFormat="1" ht="25.5">
      <c r="B13" s="458" t="str">
        <f>IF('Formulario PPGR1'!$F13="","",CONCATENATE('Formulario PPGR1'!$C13,".",'Formulario PPGR1'!$D13,".",'Formulario PPGR1'!$E13,".",#REF!))</f>
        <v/>
      </c>
      <c r="C13" s="458" t="str">
        <f>IF('Formulario PPGR1'!$F13="","",#REF!)</f>
        <v/>
      </c>
      <c r="D13" s="458" t="str">
        <f>IF('Formulario PPGR1'!$F13="","",#REF!)</f>
        <v/>
      </c>
      <c r="E13" s="458" t="str">
        <f>IF('Formulario PPGR1'!$F13="","",#REF!)</f>
        <v/>
      </c>
      <c r="F13" s="600"/>
      <c r="G13" s="599"/>
      <c r="H13" s="600"/>
      <c r="I13" s="599"/>
      <c r="J13" s="600"/>
      <c r="K13" s="600"/>
      <c r="L13" s="598" t="s">
        <v>92</v>
      </c>
      <c r="M13" s="598" t="s">
        <v>83</v>
      </c>
      <c r="N13" s="606"/>
      <c r="O13" s="606">
        <v>0.25</v>
      </c>
      <c r="P13" s="458"/>
      <c r="Q13" s="605" t="s">
        <v>91</v>
      </c>
      <c r="R13" s="458"/>
      <c r="S13" s="594"/>
      <c r="T13" s="594"/>
      <c r="U13" s="594"/>
      <c r="V13" s="594"/>
      <c r="W13" s="594"/>
      <c r="X13" s="594"/>
      <c r="Y13" s="594"/>
      <c r="Z13" s="594"/>
      <c r="AA13" s="594"/>
      <c r="AB13" s="594"/>
      <c r="AC13" s="594"/>
      <c r="AD13" s="594"/>
      <c r="AE13" s="595"/>
      <c r="AF13" s="595"/>
      <c r="AG13" s="595"/>
      <c r="AH13" s="595"/>
      <c r="AI13" s="595"/>
      <c r="AJ13" s="595"/>
      <c r="AK13" s="595"/>
      <c r="AL13" s="595"/>
      <c r="AM13" s="595"/>
      <c r="AN13" s="595"/>
      <c r="AO13" s="595"/>
      <c r="AP13" s="595"/>
    </row>
    <row r="14" spans="1:42" s="591" customFormat="1" ht="89.25">
      <c r="B14" s="458" t="e">
        <f>IF('Formulario PPGR1'!$F14="","",CONCATENATE('Formulario PPGR1'!$C14,".",'Formulario PPGR1'!$D14,".",'Formulario PPGR1'!$E14,".",#REF!))</f>
        <v>#REF!</v>
      </c>
      <c r="C14" s="458" t="e">
        <f>IF('Formulario PPGR1'!$F14="","",#REF!)</f>
        <v>#REF!</v>
      </c>
      <c r="D14" s="458" t="e">
        <f>IF('Formulario PPGR1'!$F14="","",#REF!)</f>
        <v>#REF!</v>
      </c>
      <c r="E14" s="458" t="e">
        <f>IF('Formulario PPGR1'!$F14="","",#REF!)</f>
        <v>#REF!</v>
      </c>
      <c r="F14" s="598" t="s">
        <v>78</v>
      </c>
      <c r="G14" s="599" t="str">
        <f>IFERROR(VLOOKUP($F14,Obj!$B$57:$C$76,2,FALSE),"")</f>
        <v>LE.1</v>
      </c>
      <c r="H14" s="598" t="s">
        <v>79</v>
      </c>
      <c r="I14" s="599" t="str">
        <f>IFERROR(VLOOKUP($H14,Obj!$D$118:$E$124,2,FALSE),"")</f>
        <v>Obj1.1</v>
      </c>
      <c r="J14" s="598" t="s">
        <v>93</v>
      </c>
      <c r="K14" s="598" t="s">
        <v>94</v>
      </c>
      <c r="L14" s="598" t="s">
        <v>95</v>
      </c>
      <c r="M14" s="598" t="s">
        <v>83</v>
      </c>
      <c r="N14" s="607"/>
      <c r="O14" s="607">
        <v>0.16</v>
      </c>
      <c r="P14" s="605"/>
      <c r="Q14" s="605" t="s">
        <v>96</v>
      </c>
      <c r="R14" s="458"/>
      <c r="S14" s="594"/>
      <c r="T14" s="594"/>
      <c r="U14" s="594"/>
      <c r="V14" s="595" t="s">
        <v>97</v>
      </c>
      <c r="W14" s="594"/>
      <c r="X14" s="594"/>
      <c r="Y14" s="594"/>
      <c r="Z14" s="594"/>
      <c r="AA14" s="594"/>
      <c r="AB14" s="594"/>
      <c r="AC14" s="594"/>
      <c r="AD14" s="594"/>
      <c r="AE14" s="595"/>
      <c r="AF14" s="595"/>
      <c r="AG14" s="595"/>
      <c r="AH14" s="595"/>
      <c r="AI14" s="595"/>
      <c r="AJ14" s="595"/>
      <c r="AK14" s="595"/>
      <c r="AL14" s="595"/>
      <c r="AM14" s="595"/>
      <c r="AN14" s="595"/>
      <c r="AO14" s="595"/>
      <c r="AP14" s="595"/>
    </row>
    <row r="15" spans="1:42" s="591" customFormat="1" ht="51">
      <c r="B15" s="458" t="str">
        <f>IF('Formulario PPGR1'!$F15="","",CONCATENATE('Formulario PPGR1'!$C15,".",'Formulario PPGR1'!$D15,".",'Formulario PPGR1'!$E15,".",#REF!))</f>
        <v/>
      </c>
      <c r="C15" s="458" t="str">
        <f>IF('Formulario PPGR1'!$F15="","",#REF!)</f>
        <v/>
      </c>
      <c r="D15" s="458" t="str">
        <f>IF('Formulario PPGR1'!$F15="","",#REF!)</f>
        <v/>
      </c>
      <c r="E15" s="458" t="str">
        <f>IF('Formulario PPGR1'!$F15="","",#REF!)</f>
        <v/>
      </c>
      <c r="F15" s="598"/>
      <c r="G15" s="599" t="str">
        <f>IFERROR(VLOOKUP($F15,Obj!$B$57:$C$76,2,FALSE),"")</f>
        <v/>
      </c>
      <c r="H15" s="598"/>
      <c r="I15" s="599" t="str">
        <f>IFERROR(VLOOKUP($H15,Obj!$D$118:$E$124,2,FALSE),"")</f>
        <v/>
      </c>
      <c r="J15" s="598"/>
      <c r="K15" s="598" t="s">
        <v>98</v>
      </c>
      <c r="L15" s="598" t="s">
        <v>99</v>
      </c>
      <c r="M15" s="598" t="s">
        <v>83</v>
      </c>
      <c r="N15" s="607"/>
      <c r="O15" s="607">
        <v>0.25</v>
      </c>
      <c r="P15" s="456"/>
      <c r="Q15" s="605" t="s">
        <v>96</v>
      </c>
      <c r="R15" s="458"/>
      <c r="S15" s="594"/>
      <c r="T15" s="594"/>
      <c r="U15" s="594"/>
      <c r="V15" s="595"/>
      <c r="W15" s="594"/>
      <c r="X15" s="594"/>
      <c r="Y15" s="594"/>
      <c r="Z15" s="594"/>
      <c r="AA15" s="594"/>
      <c r="AB15" s="594"/>
      <c r="AC15" s="594"/>
      <c r="AD15" s="594"/>
      <c r="AE15" s="595"/>
      <c r="AF15" s="595"/>
      <c r="AG15" s="595"/>
      <c r="AH15" s="595"/>
      <c r="AI15" s="595"/>
      <c r="AJ15" s="595"/>
      <c r="AK15" s="595"/>
      <c r="AL15" s="595"/>
      <c r="AM15" s="595"/>
      <c r="AN15" s="595"/>
      <c r="AO15" s="595"/>
      <c r="AP15" s="595"/>
    </row>
    <row r="16" spans="1:42" s="591" customFormat="1" ht="25.5">
      <c r="B16" s="458" t="str">
        <f>IF('Formulario PPGR1'!$F16="","",CONCATENATE('Formulario PPGR1'!$C16,".",'Formulario PPGR1'!$D16,".",'Formulario PPGR1'!$E16,".",#REF!))</f>
        <v/>
      </c>
      <c r="C16" s="458" t="str">
        <f>IF('Formulario PPGR1'!$F16="","",#REF!)</f>
        <v/>
      </c>
      <c r="D16" s="458" t="str">
        <f>IF('Formulario PPGR1'!$F16="","",#REF!)</f>
        <v/>
      </c>
      <c r="E16" s="458" t="str">
        <f>IF('Formulario PPGR1'!$F16="","",#REF!)</f>
        <v/>
      </c>
      <c r="F16" s="600"/>
      <c r="G16" s="599"/>
      <c r="H16" s="600"/>
      <c r="I16" s="599"/>
      <c r="J16" s="600"/>
      <c r="K16" s="600"/>
      <c r="L16" s="600" t="s">
        <v>100</v>
      </c>
      <c r="M16" s="600" t="s">
        <v>83</v>
      </c>
      <c r="N16" s="608"/>
      <c r="O16" s="608">
        <v>0.2</v>
      </c>
      <c r="P16" s="458"/>
      <c r="Q16" s="605" t="s">
        <v>96</v>
      </c>
      <c r="R16" s="458"/>
      <c r="S16" s="594"/>
      <c r="T16" s="594"/>
      <c r="U16" s="594"/>
      <c r="V16" s="595"/>
      <c r="W16" s="594"/>
      <c r="X16" s="594"/>
      <c r="Y16" s="594"/>
      <c r="Z16" s="594"/>
      <c r="AA16" s="594"/>
      <c r="AB16" s="594"/>
      <c r="AC16" s="594"/>
      <c r="AD16" s="594"/>
      <c r="AE16" s="595"/>
      <c r="AF16" s="595"/>
      <c r="AG16" s="595"/>
      <c r="AH16" s="595"/>
      <c r="AI16" s="595"/>
      <c r="AJ16" s="595"/>
      <c r="AK16" s="595"/>
      <c r="AL16" s="595"/>
      <c r="AM16" s="595"/>
      <c r="AN16" s="595"/>
      <c r="AO16" s="595"/>
      <c r="AP16" s="595"/>
    </row>
    <row r="17" spans="2:42" s="591" customFormat="1" ht="38.25">
      <c r="B17" s="458" t="str">
        <f>IF('Formulario PPGR1'!$F17="","",CONCATENATE('Formulario PPGR1'!$C17,".",'Formulario PPGR1'!$D17,".",'Formulario PPGR1'!$E17,".",#REF!))</f>
        <v/>
      </c>
      <c r="C17" s="458" t="str">
        <f>IF('Formulario PPGR1'!$F17="","",#REF!)</f>
        <v/>
      </c>
      <c r="D17" s="458" t="str">
        <f>IF('Formulario PPGR1'!$F17="","",#REF!)</f>
        <v/>
      </c>
      <c r="E17" s="458" t="str">
        <f>IF('Formulario PPGR1'!$F17="","",#REF!)</f>
        <v/>
      </c>
      <c r="F17" s="598"/>
      <c r="G17" s="599" t="str">
        <f>IFERROR(VLOOKUP($F17,Obj!$B$57:$C$76,2,FALSE),"")</f>
        <v/>
      </c>
      <c r="H17" s="598"/>
      <c r="I17" s="599" t="str">
        <f>IFERROR(VLOOKUP($H17,Obj!$D$118:$E$124,2,FALSE),"")</f>
        <v/>
      </c>
      <c r="J17" s="598"/>
      <c r="K17" s="598" t="s">
        <v>101</v>
      </c>
      <c r="L17" s="598" t="s">
        <v>102</v>
      </c>
      <c r="M17" s="598" t="s">
        <v>83</v>
      </c>
      <c r="N17" s="609"/>
      <c r="O17" s="607">
        <v>0.95</v>
      </c>
      <c r="P17" s="605"/>
      <c r="Q17" s="605" t="s">
        <v>96</v>
      </c>
      <c r="R17" s="458"/>
      <c r="S17" s="594"/>
      <c r="T17" s="594"/>
      <c r="U17" s="594"/>
      <c r="V17" s="595" t="s">
        <v>103</v>
      </c>
      <c r="W17" s="594"/>
      <c r="X17" s="594"/>
      <c r="Y17" s="594"/>
      <c r="Z17" s="594"/>
      <c r="AA17" s="594"/>
      <c r="AB17" s="594"/>
      <c r="AC17" s="594"/>
      <c r="AD17" s="594"/>
      <c r="AE17" s="595"/>
      <c r="AF17" s="595"/>
      <c r="AG17" s="595"/>
      <c r="AH17" s="595"/>
      <c r="AI17" s="595"/>
      <c r="AJ17" s="595"/>
      <c r="AK17" s="595"/>
      <c r="AL17" s="595"/>
      <c r="AM17" s="595"/>
      <c r="AN17" s="595"/>
      <c r="AO17" s="595"/>
      <c r="AP17" s="595"/>
    </row>
    <row r="18" spans="2:42" s="591" customFormat="1" ht="51">
      <c r="B18" s="458" t="str">
        <f>IF('Formulario PPGR1'!$F18="","",CONCATENATE('Formulario PPGR1'!$C18,".",'Formulario PPGR1'!$D18,".",'Formulario PPGR1'!$E18,".",#REF!))</f>
        <v/>
      </c>
      <c r="C18" s="458" t="str">
        <f>IF('Formulario PPGR1'!$F18="","",#REF!)</f>
        <v/>
      </c>
      <c r="D18" s="458" t="str">
        <f>IF('Formulario PPGR1'!$F18="","",#REF!)</f>
        <v/>
      </c>
      <c r="E18" s="458" t="str">
        <f>IF('Formulario PPGR1'!$F18="","",#REF!)</f>
        <v/>
      </c>
      <c r="F18" s="598"/>
      <c r="G18" s="599" t="str">
        <f>IFERROR(VLOOKUP($F18,Obj!$B$57:$C$76,2,FALSE),"")</f>
        <v/>
      </c>
      <c r="H18" s="598"/>
      <c r="I18" s="599" t="str">
        <f>IFERROR(VLOOKUP($H18,Obj!$D$118:$E$124,2,FALSE),"")</f>
        <v/>
      </c>
      <c r="J18" s="598"/>
      <c r="K18" s="598" t="s">
        <v>104</v>
      </c>
      <c r="L18" s="598" t="s">
        <v>105</v>
      </c>
      <c r="M18" s="598" t="s">
        <v>83</v>
      </c>
      <c r="N18" s="609"/>
      <c r="O18" s="610">
        <v>0.186</v>
      </c>
      <c r="P18" s="456"/>
      <c r="Q18" s="605" t="s">
        <v>96</v>
      </c>
      <c r="R18" s="458"/>
      <c r="S18" s="594"/>
      <c r="T18" s="594"/>
      <c r="U18" s="594"/>
      <c r="V18" s="595"/>
      <c r="W18" s="594"/>
      <c r="X18" s="594"/>
      <c r="Y18" s="594"/>
      <c r="Z18" s="594"/>
      <c r="AA18" s="594"/>
      <c r="AB18" s="594"/>
      <c r="AC18" s="594"/>
      <c r="AD18" s="594"/>
      <c r="AE18" s="595"/>
      <c r="AF18" s="595"/>
      <c r="AG18" s="595"/>
      <c r="AH18" s="595"/>
      <c r="AI18" s="595"/>
      <c r="AJ18" s="595"/>
      <c r="AK18" s="595"/>
      <c r="AL18" s="595"/>
      <c r="AM18" s="595"/>
      <c r="AN18" s="595"/>
      <c r="AO18" s="595"/>
      <c r="AP18" s="595"/>
    </row>
    <row r="19" spans="2:42" s="591" customFormat="1" ht="38.25">
      <c r="B19" s="458" t="str">
        <f>IF('Formulario PPGR1'!$F19="","",CONCATENATE('Formulario PPGR1'!$C19,".",'Formulario PPGR1'!$D19,".",'Formulario PPGR1'!$E19,".",#REF!))</f>
        <v/>
      </c>
      <c r="C19" s="458" t="str">
        <f>IF('Formulario PPGR1'!$F19="","",#REF!)</f>
        <v/>
      </c>
      <c r="D19" s="458" t="str">
        <f>IF('Formulario PPGR1'!$F19="","",#REF!)</f>
        <v/>
      </c>
      <c r="E19" s="458" t="str">
        <f>IF('Formulario PPGR1'!$F19="","",#REF!)</f>
        <v/>
      </c>
      <c r="F19" s="598"/>
      <c r="G19" s="599" t="str">
        <f>IFERROR(VLOOKUP($F19,Obj!$B$57:$C$76,2,FALSE),"")</f>
        <v/>
      </c>
      <c r="H19" s="598"/>
      <c r="I19" s="599" t="str">
        <f>IFERROR(VLOOKUP($H19,Obj!$D$118:$E$124,2,FALSE),"")</f>
        <v/>
      </c>
      <c r="J19" s="598"/>
      <c r="K19" s="598" t="s">
        <v>106</v>
      </c>
      <c r="L19" s="600" t="s">
        <v>107</v>
      </c>
      <c r="M19" s="600" t="s">
        <v>83</v>
      </c>
      <c r="N19" s="607"/>
      <c r="O19" s="607">
        <v>0.15</v>
      </c>
      <c r="P19" s="605"/>
      <c r="Q19" s="605" t="s">
        <v>96</v>
      </c>
      <c r="R19" s="458"/>
      <c r="S19" s="594"/>
      <c r="T19" s="594"/>
      <c r="U19" s="594"/>
      <c r="V19" s="595" t="s">
        <v>108</v>
      </c>
      <c r="W19" s="594"/>
      <c r="X19" s="594"/>
      <c r="Y19" s="594"/>
      <c r="Z19" s="594"/>
      <c r="AA19" s="594"/>
      <c r="AB19" s="594"/>
      <c r="AC19" s="594"/>
      <c r="AD19" s="594"/>
      <c r="AE19" s="595"/>
      <c r="AF19" s="595"/>
      <c r="AG19" s="595"/>
      <c r="AH19" s="595"/>
      <c r="AI19" s="595"/>
      <c r="AJ19" s="595"/>
      <c r="AK19" s="595"/>
      <c r="AL19" s="595"/>
      <c r="AM19" s="595"/>
      <c r="AN19" s="595"/>
      <c r="AO19" s="595"/>
      <c r="AP19" s="595"/>
    </row>
    <row r="20" spans="2:42" s="591" customFormat="1" ht="38.25">
      <c r="B20" s="458" t="str">
        <f>IF('Formulario PPGR1'!$F20="","",CONCATENATE('Formulario PPGR1'!$C20,".",'Formulario PPGR1'!$D20,".",'Formulario PPGR1'!$E20,".",#REF!))</f>
        <v/>
      </c>
      <c r="C20" s="458" t="str">
        <f>IF('Formulario PPGR1'!$F20="","",#REF!)</f>
        <v/>
      </c>
      <c r="D20" s="458" t="str">
        <f>IF('Formulario PPGR1'!$F20="","",#REF!)</f>
        <v/>
      </c>
      <c r="E20" s="458" t="str">
        <f>IF('Formulario PPGR1'!$F20="","",#REF!)</f>
        <v/>
      </c>
      <c r="F20" s="598"/>
      <c r="G20" s="599" t="str">
        <f>IFERROR(VLOOKUP($F20,Obj!$B$57:$C$76,2,FALSE),"")</f>
        <v/>
      </c>
      <c r="H20" s="598"/>
      <c r="I20" s="599" t="str">
        <f>IFERROR(VLOOKUP($H20,Obj!$D$118:$E$124,2,FALSE),"")</f>
        <v/>
      </c>
      <c r="J20" s="598"/>
      <c r="K20" s="598" t="s">
        <v>109</v>
      </c>
      <c r="L20" s="598" t="s">
        <v>110</v>
      </c>
      <c r="M20" s="598" t="s">
        <v>83</v>
      </c>
      <c r="N20" s="607"/>
      <c r="O20" s="607">
        <v>0.9</v>
      </c>
      <c r="P20" s="456"/>
      <c r="Q20" s="605" t="s">
        <v>96</v>
      </c>
      <c r="R20" s="458"/>
      <c r="S20" s="594"/>
      <c r="T20" s="594"/>
      <c r="U20" s="594"/>
      <c r="V20" s="595"/>
      <c r="W20" s="594"/>
      <c r="X20" s="594"/>
      <c r="Y20" s="594"/>
      <c r="Z20" s="594"/>
      <c r="AA20" s="594"/>
      <c r="AB20" s="594"/>
      <c r="AC20" s="594"/>
      <c r="AD20" s="594"/>
      <c r="AE20" s="595"/>
      <c r="AF20" s="595"/>
      <c r="AG20" s="595"/>
      <c r="AH20" s="595"/>
      <c r="AI20" s="595"/>
      <c r="AJ20" s="595"/>
      <c r="AK20" s="595"/>
      <c r="AL20" s="595"/>
      <c r="AM20" s="595"/>
      <c r="AN20" s="595"/>
      <c r="AO20" s="595"/>
      <c r="AP20" s="595"/>
    </row>
    <row r="21" spans="2:42" s="591" customFormat="1" ht="114.75">
      <c r="B21" s="458" t="e">
        <f>IF('Formulario PPGR1'!$F21="","",CONCATENATE('Formulario PPGR1'!$C21,".",'Formulario PPGR1'!$D21,".",'Formulario PPGR1'!$E21,".",#REF!))</f>
        <v>#REF!</v>
      </c>
      <c r="C21" s="458" t="e">
        <f>IF('Formulario PPGR1'!$F21="","",#REF!)</f>
        <v>#REF!</v>
      </c>
      <c r="D21" s="458" t="e">
        <f>IF('Formulario PPGR1'!$F21="","",#REF!)</f>
        <v>#REF!</v>
      </c>
      <c r="E21" s="458" t="e">
        <f>IF('Formulario PPGR1'!$F21="","",#REF!)</f>
        <v>#REF!</v>
      </c>
      <c r="F21" s="598" t="s">
        <v>78</v>
      </c>
      <c r="G21" s="599" t="str">
        <f>IFERROR(VLOOKUP($F21,Obj!$B$57:$C$76,2,FALSE),"")</f>
        <v>LE.1</v>
      </c>
      <c r="H21" s="598" t="s">
        <v>79</v>
      </c>
      <c r="I21" s="599" t="str">
        <f>IFERROR(VLOOKUP($H21,Obj!$D$118:$E$124,2,FALSE),"")</f>
        <v>Obj1.1</v>
      </c>
      <c r="J21" s="598" t="s">
        <v>111</v>
      </c>
      <c r="K21" s="598" t="s">
        <v>112</v>
      </c>
      <c r="L21" s="598" t="s">
        <v>113</v>
      </c>
      <c r="M21" s="598" t="s">
        <v>83</v>
      </c>
      <c r="N21" s="607"/>
      <c r="O21" s="607">
        <v>0.9</v>
      </c>
      <c r="P21" s="456"/>
      <c r="Q21" s="605" t="s">
        <v>114</v>
      </c>
      <c r="R21" s="458"/>
      <c r="S21" s="594"/>
      <c r="T21" s="594"/>
      <c r="U21" s="594"/>
      <c r="V21" s="595"/>
      <c r="W21" s="594"/>
      <c r="X21" s="594"/>
      <c r="Y21" s="594"/>
      <c r="Z21" s="594"/>
      <c r="AA21" s="594"/>
      <c r="AB21" s="594"/>
      <c r="AC21" s="594"/>
      <c r="AD21" s="594"/>
      <c r="AE21" s="595"/>
      <c r="AF21" s="595"/>
      <c r="AG21" s="595"/>
      <c r="AH21" s="595"/>
      <c r="AI21" s="595"/>
      <c r="AJ21" s="595"/>
      <c r="AK21" s="595"/>
      <c r="AL21" s="595"/>
      <c r="AM21" s="595"/>
      <c r="AN21" s="595"/>
      <c r="AO21" s="595"/>
      <c r="AP21" s="595"/>
    </row>
    <row r="22" spans="2:42" s="591" customFormat="1" ht="76.5">
      <c r="B22" s="458" t="str">
        <f>IF('Formulario PPGR1'!$F22="","",CONCATENATE('Formulario PPGR1'!$C22,".",'Formulario PPGR1'!$D22,".",'Formulario PPGR1'!$E22,".",#REF!))</f>
        <v/>
      </c>
      <c r="C22" s="458" t="str">
        <f>IF('Formulario PPGR1'!$F22="","",#REF!)</f>
        <v/>
      </c>
      <c r="D22" s="458" t="str">
        <f>IF('Formulario PPGR1'!$F22="","",#REF!)</f>
        <v/>
      </c>
      <c r="E22" s="458" t="str">
        <f>IF('Formulario PPGR1'!$F22="","",#REF!)</f>
        <v/>
      </c>
      <c r="F22" s="600"/>
      <c r="G22" s="599"/>
      <c r="H22" s="600"/>
      <c r="I22" s="599"/>
      <c r="J22" s="600"/>
      <c r="K22" s="600"/>
      <c r="L22" s="600" t="s">
        <v>115</v>
      </c>
      <c r="M22" s="598" t="s">
        <v>83</v>
      </c>
      <c r="N22" s="608"/>
      <c r="O22" s="608">
        <v>0.9</v>
      </c>
      <c r="P22" s="458"/>
      <c r="Q22" s="605" t="s">
        <v>114</v>
      </c>
      <c r="R22" s="458"/>
      <c r="S22" s="594"/>
      <c r="T22" s="594"/>
      <c r="U22" s="594"/>
      <c r="V22" s="595"/>
      <c r="W22" s="594"/>
      <c r="X22" s="594"/>
      <c r="Y22" s="594"/>
      <c r="Z22" s="594"/>
      <c r="AA22" s="594"/>
      <c r="AB22" s="594"/>
      <c r="AC22" s="594"/>
      <c r="AD22" s="594"/>
      <c r="AE22" s="595"/>
      <c r="AF22" s="595"/>
      <c r="AG22" s="595"/>
      <c r="AH22" s="595"/>
      <c r="AI22" s="595"/>
      <c r="AJ22" s="595"/>
      <c r="AK22" s="595"/>
      <c r="AL22" s="595"/>
      <c r="AM22" s="595"/>
      <c r="AN22" s="595"/>
      <c r="AO22" s="595"/>
      <c r="AP22" s="595"/>
    </row>
    <row r="23" spans="2:42" s="591" customFormat="1" ht="63.75">
      <c r="B23" s="458" t="str">
        <f>IF('Formulario PPGR1'!$F23="","",CONCATENATE('Formulario PPGR1'!$C23,".",'Formulario PPGR1'!$D23,".",'Formulario PPGR1'!$E23,".",#REF!))</f>
        <v/>
      </c>
      <c r="C23" s="458" t="str">
        <f>IF('Formulario PPGR1'!$F23="","",#REF!)</f>
        <v/>
      </c>
      <c r="D23" s="458" t="str">
        <f>IF('Formulario PPGR1'!$F23="","",#REF!)</f>
        <v/>
      </c>
      <c r="E23" s="458" t="str">
        <f>IF('Formulario PPGR1'!$F23="","",#REF!)</f>
        <v/>
      </c>
      <c r="F23" s="598"/>
      <c r="G23" s="599" t="str">
        <f>IFERROR(VLOOKUP($F23,Obj!$B$57:$C$76,2,FALSE),"")</f>
        <v/>
      </c>
      <c r="H23" s="598"/>
      <c r="I23" s="599" t="str">
        <f>IFERROR(VLOOKUP($H23,Obj!$D$118:$E$124,2,FALSE),"")</f>
        <v/>
      </c>
      <c r="J23" s="598"/>
      <c r="K23" s="598" t="s">
        <v>116</v>
      </c>
      <c r="L23" s="598" t="s">
        <v>117</v>
      </c>
      <c r="M23" s="598" t="s">
        <v>83</v>
      </c>
      <c r="N23" s="607"/>
      <c r="O23" s="604" t="s">
        <v>118</v>
      </c>
      <c r="P23" s="605"/>
      <c r="Q23" s="605" t="s">
        <v>96</v>
      </c>
      <c r="R23" s="458"/>
      <c r="S23" s="594"/>
      <c r="T23" s="594"/>
      <c r="U23" s="594"/>
      <c r="V23" s="594"/>
      <c r="W23" s="594"/>
      <c r="X23" s="594"/>
      <c r="Y23" s="594"/>
      <c r="Z23" s="594"/>
      <c r="AA23" s="594"/>
      <c r="AB23" s="594"/>
      <c r="AC23" s="594"/>
      <c r="AD23" s="594"/>
      <c r="AE23" s="595"/>
      <c r="AF23" s="595"/>
      <c r="AG23" s="595"/>
      <c r="AH23" s="595"/>
      <c r="AI23" s="595"/>
      <c r="AJ23" s="595"/>
      <c r="AK23" s="595"/>
      <c r="AL23" s="595"/>
      <c r="AM23" s="595"/>
      <c r="AN23" s="595"/>
      <c r="AO23" s="595"/>
      <c r="AP23" s="595"/>
    </row>
    <row r="24" spans="2:42" s="591" customFormat="1" ht="89.25">
      <c r="B24" s="458" t="str">
        <f>IF('Formulario PPGR1'!$F24="","",CONCATENATE('Formulario PPGR1'!$C24,".",'Formulario PPGR1'!$D24,".",'Formulario PPGR1'!$E24,".",#REF!))</f>
        <v/>
      </c>
      <c r="C24" s="458" t="str">
        <f>IF('Formulario PPGR1'!$F24="","",#REF!)</f>
        <v/>
      </c>
      <c r="D24" s="458" t="str">
        <f>IF('Formulario PPGR1'!$F24="","",#REF!)</f>
        <v/>
      </c>
      <c r="E24" s="458" t="str">
        <f>IF('Formulario PPGR1'!$F24="","",#REF!)</f>
        <v/>
      </c>
      <c r="F24" s="600"/>
      <c r="G24" s="599"/>
      <c r="H24" s="600"/>
      <c r="I24" s="599"/>
      <c r="J24" s="600"/>
      <c r="K24" s="600"/>
      <c r="L24" s="600" t="s">
        <v>119</v>
      </c>
      <c r="M24" s="598" t="s">
        <v>83</v>
      </c>
      <c r="N24" s="608"/>
      <c r="O24" s="606" t="s">
        <v>118</v>
      </c>
      <c r="P24" s="458"/>
      <c r="Q24" s="605" t="s">
        <v>96</v>
      </c>
      <c r="R24" s="458"/>
      <c r="S24" s="594"/>
      <c r="T24" s="594"/>
      <c r="U24" s="594"/>
      <c r="V24" s="594"/>
      <c r="W24" s="594"/>
      <c r="X24" s="594"/>
      <c r="Y24" s="594"/>
      <c r="Z24" s="594"/>
      <c r="AA24" s="594"/>
      <c r="AB24" s="594"/>
      <c r="AC24" s="594"/>
      <c r="AD24" s="594"/>
      <c r="AE24" s="595"/>
      <c r="AF24" s="595"/>
      <c r="AG24" s="595"/>
      <c r="AH24" s="595"/>
      <c r="AI24" s="595"/>
      <c r="AJ24" s="595"/>
      <c r="AK24" s="595"/>
      <c r="AL24" s="595"/>
      <c r="AM24" s="595"/>
      <c r="AN24" s="595"/>
      <c r="AO24" s="595"/>
      <c r="AP24" s="595"/>
    </row>
    <row r="25" spans="2:42" s="591" customFormat="1" ht="63.75">
      <c r="B25" s="458" t="str">
        <f>IF('Formulario PPGR1'!$F25="","",CONCATENATE('Formulario PPGR1'!$C25,".",'Formulario PPGR1'!$D25,".",'Formulario PPGR1'!$E25,".",#REF!))</f>
        <v/>
      </c>
      <c r="C25" s="458" t="str">
        <f>IF('Formulario PPGR1'!$F25="","",#REF!)</f>
        <v/>
      </c>
      <c r="D25" s="458" t="str">
        <f>IF('Formulario PPGR1'!$F25="","",#REF!)</f>
        <v/>
      </c>
      <c r="E25" s="458" t="str">
        <f>IF('Formulario PPGR1'!$F25="","",#REF!)</f>
        <v/>
      </c>
      <c r="F25" s="600"/>
      <c r="G25" s="599"/>
      <c r="H25" s="600"/>
      <c r="I25" s="599"/>
      <c r="J25" s="600"/>
      <c r="K25" s="600"/>
      <c r="L25" s="600" t="s">
        <v>120</v>
      </c>
      <c r="M25" s="598" t="s">
        <v>83</v>
      </c>
      <c r="N25" s="608"/>
      <c r="O25" s="606" t="s">
        <v>118</v>
      </c>
      <c r="P25" s="458"/>
      <c r="Q25" s="605" t="s">
        <v>96</v>
      </c>
      <c r="R25" s="458"/>
      <c r="S25" s="594"/>
      <c r="T25" s="594"/>
      <c r="U25" s="594"/>
      <c r="V25" s="594"/>
      <c r="W25" s="594"/>
      <c r="X25" s="594"/>
      <c r="Y25" s="594"/>
      <c r="Z25" s="594"/>
      <c r="AA25" s="594"/>
      <c r="AB25" s="594"/>
      <c r="AC25" s="594"/>
      <c r="AD25" s="594"/>
      <c r="AE25" s="595"/>
      <c r="AF25" s="595"/>
      <c r="AG25" s="595"/>
      <c r="AH25" s="595"/>
      <c r="AI25" s="595"/>
      <c r="AJ25" s="595"/>
      <c r="AK25" s="595"/>
      <c r="AL25" s="595"/>
      <c r="AM25" s="595"/>
      <c r="AN25" s="595"/>
      <c r="AO25" s="595"/>
      <c r="AP25" s="595"/>
    </row>
    <row r="26" spans="2:42" s="591" customFormat="1" ht="76.5">
      <c r="B26" s="458" t="str">
        <f>IF('Formulario PPGR1'!$F26="","",CONCATENATE('Formulario PPGR1'!$C26,".",'Formulario PPGR1'!$D26,".",'Formulario PPGR1'!$E26,".",#REF!))</f>
        <v/>
      </c>
      <c r="C26" s="458" t="str">
        <f>IF('Formulario PPGR1'!$F26="","",#REF!)</f>
        <v/>
      </c>
      <c r="D26" s="458" t="str">
        <f>IF('Formulario PPGR1'!$F26="","",#REF!)</f>
        <v/>
      </c>
      <c r="E26" s="458" t="str">
        <f>IF('Formulario PPGR1'!$F26="","",#REF!)</f>
        <v/>
      </c>
      <c r="F26" s="598"/>
      <c r="G26" s="599" t="str">
        <f>IFERROR(VLOOKUP($F26,Obj!$B$57:$C$76,2,FALSE),"")</f>
        <v/>
      </c>
      <c r="H26" s="598"/>
      <c r="I26" s="599" t="str">
        <f>IFERROR(VLOOKUP($H26,Obj!$D$118:$E$124,2,FALSE),"")</f>
        <v/>
      </c>
      <c r="J26" s="598"/>
      <c r="K26" s="598" t="s">
        <v>121</v>
      </c>
      <c r="L26" s="598" t="s">
        <v>122</v>
      </c>
      <c r="M26" s="598" t="s">
        <v>83</v>
      </c>
      <c r="N26" s="607"/>
      <c r="O26" s="606" t="s">
        <v>123</v>
      </c>
      <c r="P26" s="456"/>
      <c r="Q26" s="605" t="s">
        <v>124</v>
      </c>
      <c r="R26" s="458"/>
      <c r="S26" s="594"/>
      <c r="T26" s="594"/>
      <c r="U26" s="594"/>
      <c r="V26" s="594"/>
      <c r="W26" s="594"/>
      <c r="X26" s="594"/>
      <c r="Y26" s="594"/>
      <c r="Z26" s="594"/>
      <c r="AA26" s="594"/>
      <c r="AB26" s="594"/>
      <c r="AC26" s="594"/>
      <c r="AD26" s="594"/>
      <c r="AE26" s="595"/>
      <c r="AF26" s="595"/>
      <c r="AG26" s="595"/>
      <c r="AH26" s="595"/>
      <c r="AI26" s="595"/>
      <c r="AJ26" s="595"/>
      <c r="AK26" s="595"/>
      <c r="AL26" s="595"/>
      <c r="AM26" s="595"/>
      <c r="AN26" s="595"/>
      <c r="AO26" s="595"/>
      <c r="AP26" s="595"/>
    </row>
    <row r="27" spans="2:42" s="591" customFormat="1" ht="127.5">
      <c r="B27" s="458" t="e">
        <f>IF('Formulario PPGR1'!$F27="","",CONCATENATE('Formulario PPGR1'!$C27,".",'Formulario PPGR1'!$D27,".",'Formulario PPGR1'!$E27,".",#REF!))</f>
        <v>#REF!</v>
      </c>
      <c r="C27" s="458" t="e">
        <f>IF('Formulario PPGR1'!$F27="","",#REF!)</f>
        <v>#REF!</v>
      </c>
      <c r="D27" s="458" t="e">
        <f>IF('Formulario PPGR1'!$F27="","",#REF!)</f>
        <v>#REF!</v>
      </c>
      <c r="E27" s="458" t="e">
        <f>IF('Formulario PPGR1'!$F27="","",#REF!)</f>
        <v>#REF!</v>
      </c>
      <c r="F27" s="598" t="s">
        <v>78</v>
      </c>
      <c r="G27" s="599" t="str">
        <f>IFERROR(VLOOKUP($F27,Obj!$B$57:$C$76,2,FALSE),"")</f>
        <v>LE.1</v>
      </c>
      <c r="H27" s="598" t="s">
        <v>79</v>
      </c>
      <c r="I27" s="599" t="str">
        <f>IFERROR(VLOOKUP($H27,Obj!$D$118:$E$124,2,FALSE),"")</f>
        <v>Obj1.1</v>
      </c>
      <c r="J27" s="598" t="s">
        <v>125</v>
      </c>
      <c r="K27" s="598" t="s">
        <v>126</v>
      </c>
      <c r="L27" s="598" t="s">
        <v>127</v>
      </c>
      <c r="M27" s="598" t="s">
        <v>83</v>
      </c>
      <c r="N27" s="607"/>
      <c r="O27" s="604">
        <v>1</v>
      </c>
      <c r="P27" s="456"/>
      <c r="Q27" s="605" t="s">
        <v>128</v>
      </c>
      <c r="R27" s="458"/>
      <c r="S27" s="594"/>
      <c r="T27" s="594"/>
      <c r="U27" s="594"/>
      <c r="V27" s="594"/>
      <c r="W27" s="594"/>
      <c r="X27" s="594"/>
      <c r="Y27" s="594"/>
      <c r="Z27" s="594"/>
      <c r="AA27" s="594"/>
      <c r="AB27" s="594"/>
      <c r="AC27" s="594"/>
      <c r="AD27" s="594"/>
      <c r="AE27" s="595"/>
      <c r="AF27" s="595"/>
      <c r="AG27" s="595"/>
      <c r="AH27" s="595"/>
      <c r="AI27" s="595"/>
      <c r="AJ27" s="595"/>
      <c r="AK27" s="595"/>
      <c r="AL27" s="595"/>
      <c r="AM27" s="595"/>
      <c r="AN27" s="595"/>
      <c r="AO27" s="595"/>
      <c r="AP27" s="595"/>
    </row>
    <row r="28" spans="2:42" s="591" customFormat="1" ht="63.75">
      <c r="B28" s="458" t="str">
        <f>IF('Formulario PPGR1'!$F28="","",CONCATENATE('Formulario PPGR1'!$C28,".",'Formulario PPGR1'!$D28,".",'Formulario PPGR1'!$E28,".",#REF!))</f>
        <v/>
      </c>
      <c r="C28" s="458" t="str">
        <f>IF('Formulario PPGR1'!$F28="","",#REF!)</f>
        <v/>
      </c>
      <c r="D28" s="458" t="str">
        <f>IF('Formulario PPGR1'!$F28="","",#REF!)</f>
        <v/>
      </c>
      <c r="E28" s="458" t="str">
        <f>IF('Formulario PPGR1'!$F28="","",#REF!)</f>
        <v/>
      </c>
      <c r="F28" s="598"/>
      <c r="G28" s="599" t="str">
        <f>IFERROR(VLOOKUP($F28,Obj!$B$57:$C$76,2,FALSE),"")</f>
        <v/>
      </c>
      <c r="H28" s="598"/>
      <c r="I28" s="599" t="str">
        <f>IFERROR(VLOOKUP($H28,Obj!$D$118:$E$124,2,FALSE),"")</f>
        <v/>
      </c>
      <c r="J28" s="598"/>
      <c r="K28" s="598" t="s">
        <v>129</v>
      </c>
      <c r="L28" s="598" t="s">
        <v>130</v>
      </c>
      <c r="M28" s="598" t="s">
        <v>83</v>
      </c>
      <c r="N28" s="607"/>
      <c r="O28" s="604" t="s">
        <v>131</v>
      </c>
      <c r="P28" s="456"/>
      <c r="Q28" s="605" t="s">
        <v>128</v>
      </c>
      <c r="R28" s="458"/>
      <c r="S28" s="594"/>
      <c r="T28" s="594"/>
      <c r="U28" s="594"/>
      <c r="V28" s="594"/>
      <c r="W28" s="594"/>
      <c r="X28" s="594"/>
      <c r="Y28" s="594"/>
      <c r="Z28" s="594"/>
      <c r="AA28" s="594"/>
      <c r="AB28" s="594"/>
      <c r="AC28" s="594"/>
      <c r="AD28" s="594"/>
      <c r="AE28" s="595"/>
      <c r="AF28" s="595"/>
      <c r="AG28" s="595"/>
      <c r="AH28" s="595"/>
      <c r="AI28" s="595"/>
      <c r="AJ28" s="595"/>
      <c r="AK28" s="595"/>
      <c r="AL28" s="595"/>
      <c r="AM28" s="595"/>
      <c r="AN28" s="595"/>
      <c r="AO28" s="595"/>
      <c r="AP28" s="595"/>
    </row>
    <row r="29" spans="2:42" s="591" customFormat="1" ht="76.5">
      <c r="B29" s="458" t="str">
        <f>IF('Formulario PPGR1'!$F29="","",CONCATENATE('Formulario PPGR1'!$C29,".",'Formulario PPGR1'!$D29,".",'Formulario PPGR1'!$E29,".",#REF!))</f>
        <v/>
      </c>
      <c r="C29" s="458" t="str">
        <f>IF('Formulario PPGR1'!$F29="","",#REF!)</f>
        <v/>
      </c>
      <c r="D29" s="458" t="str">
        <f>IF('Formulario PPGR1'!$F29="","",#REF!)</f>
        <v/>
      </c>
      <c r="E29" s="458" t="str">
        <f>IF('Formulario PPGR1'!$F29="","",#REF!)</f>
        <v/>
      </c>
      <c r="F29" s="600"/>
      <c r="G29" s="599"/>
      <c r="H29" s="600"/>
      <c r="I29" s="599"/>
      <c r="J29" s="600"/>
      <c r="K29" s="600"/>
      <c r="L29" s="600" t="s">
        <v>132</v>
      </c>
      <c r="M29" s="598" t="s">
        <v>83</v>
      </c>
      <c r="N29" s="608"/>
      <c r="O29" s="606" t="s">
        <v>131</v>
      </c>
      <c r="P29" s="458"/>
      <c r="Q29" s="605" t="s">
        <v>128</v>
      </c>
      <c r="R29" s="458"/>
      <c r="S29" s="594"/>
      <c r="T29" s="594"/>
      <c r="U29" s="594"/>
      <c r="V29" s="594"/>
      <c r="W29" s="594"/>
      <c r="X29" s="594"/>
      <c r="Y29" s="594"/>
      <c r="Z29" s="594"/>
      <c r="AA29" s="594"/>
      <c r="AB29" s="594"/>
      <c r="AC29" s="594"/>
      <c r="AD29" s="594"/>
      <c r="AE29" s="595"/>
      <c r="AF29" s="595"/>
      <c r="AG29" s="595"/>
      <c r="AH29" s="595"/>
      <c r="AI29" s="595"/>
      <c r="AJ29" s="595"/>
      <c r="AK29" s="595"/>
      <c r="AL29" s="595"/>
      <c r="AM29" s="595"/>
      <c r="AN29" s="595"/>
      <c r="AO29" s="595"/>
      <c r="AP29" s="595"/>
    </row>
    <row r="30" spans="2:42" s="591" customFormat="1" ht="63.75">
      <c r="B30" s="458" t="str">
        <f>IF('Formulario PPGR1'!$F30="","",CONCATENATE('Formulario PPGR1'!$C30,".",'Formulario PPGR1'!$D30,".",'Formulario PPGR1'!$E30,".",#REF!))</f>
        <v/>
      </c>
      <c r="C30" s="458" t="str">
        <f>IF('Formulario PPGR1'!$F30="","",#REF!)</f>
        <v/>
      </c>
      <c r="D30" s="458" t="str">
        <f>IF('Formulario PPGR1'!$F30="","",#REF!)</f>
        <v/>
      </c>
      <c r="E30" s="458" t="str">
        <f>IF('Formulario PPGR1'!$F30="","",#REF!)</f>
        <v/>
      </c>
      <c r="F30" s="598"/>
      <c r="G30" s="599" t="str">
        <f>IFERROR(VLOOKUP($F30,Obj!$B$57:$C$76,2,FALSE),"")</f>
        <v/>
      </c>
      <c r="H30" s="598"/>
      <c r="I30" s="599" t="str">
        <f>IFERROR(VLOOKUP($H30,Obj!$D$118:$E$124,2,FALSE),"")</f>
        <v/>
      </c>
      <c r="J30" s="598"/>
      <c r="K30" s="598" t="s">
        <v>133</v>
      </c>
      <c r="L30" s="598" t="s">
        <v>134</v>
      </c>
      <c r="M30" s="598" t="s">
        <v>83</v>
      </c>
      <c r="N30" s="604"/>
      <c r="O30" s="604">
        <v>0.9</v>
      </c>
      <c r="P30" s="456"/>
      <c r="Q30" s="605" t="s">
        <v>128</v>
      </c>
      <c r="R30" s="458"/>
      <c r="S30" s="594"/>
      <c r="T30" s="594"/>
      <c r="U30" s="594"/>
      <c r="V30" s="594"/>
      <c r="W30" s="594"/>
      <c r="X30" s="594"/>
      <c r="Y30" s="594"/>
      <c r="Z30" s="594"/>
      <c r="AA30" s="594"/>
      <c r="AB30" s="594"/>
      <c r="AC30" s="594"/>
      <c r="AD30" s="594"/>
      <c r="AE30" s="595"/>
      <c r="AF30" s="595"/>
      <c r="AG30" s="595"/>
      <c r="AH30" s="595"/>
      <c r="AI30" s="595"/>
      <c r="AJ30" s="595"/>
      <c r="AK30" s="595"/>
      <c r="AL30" s="595"/>
      <c r="AM30" s="595"/>
      <c r="AN30" s="595"/>
      <c r="AO30" s="595"/>
      <c r="AP30" s="595"/>
    </row>
    <row r="31" spans="2:42" s="591" customFormat="1" ht="63.75">
      <c r="B31" s="458" t="str">
        <f>IF('Formulario PPGR1'!$F31="","",CONCATENATE('Formulario PPGR1'!$C31,".",'Formulario PPGR1'!$D31,".",'Formulario PPGR1'!$E31,".",#REF!))</f>
        <v/>
      </c>
      <c r="C31" s="458" t="str">
        <f>IF('Formulario PPGR1'!$F31="","",#REF!)</f>
        <v/>
      </c>
      <c r="D31" s="458" t="str">
        <f>IF('Formulario PPGR1'!$F31="","",#REF!)</f>
        <v/>
      </c>
      <c r="E31" s="458" t="str">
        <f>IF('Formulario PPGR1'!$F31="","",#REF!)</f>
        <v/>
      </c>
      <c r="F31" s="598"/>
      <c r="G31" s="599" t="str">
        <f>IFERROR(VLOOKUP($F31,Obj!$B$57:$C$76,2,FALSE),"")</f>
        <v/>
      </c>
      <c r="H31" s="598"/>
      <c r="I31" s="599" t="str">
        <f>IFERROR(VLOOKUP($H31,Obj!$D$118:$E$124,2,FALSE),"")</f>
        <v/>
      </c>
      <c r="J31" s="598"/>
      <c r="K31" s="598" t="s">
        <v>135</v>
      </c>
      <c r="L31" s="598" t="s">
        <v>136</v>
      </c>
      <c r="M31" s="598" t="s">
        <v>83</v>
      </c>
      <c r="N31" s="604"/>
      <c r="O31" s="604">
        <v>0.22</v>
      </c>
      <c r="P31" s="605"/>
      <c r="Q31" s="605" t="s">
        <v>128</v>
      </c>
      <c r="R31" s="458"/>
      <c r="S31" s="594"/>
      <c r="T31" s="594"/>
      <c r="U31" s="594"/>
      <c r="V31" s="594"/>
      <c r="W31" s="594"/>
      <c r="X31" s="594"/>
      <c r="Y31" s="594"/>
      <c r="Z31" s="594"/>
      <c r="AA31" s="594"/>
      <c r="AB31" s="594"/>
      <c r="AC31" s="594"/>
      <c r="AD31" s="594"/>
      <c r="AE31" s="595"/>
      <c r="AF31" s="595"/>
      <c r="AG31" s="595"/>
      <c r="AH31" s="595"/>
      <c r="AI31" s="595"/>
      <c r="AJ31" s="595"/>
      <c r="AK31" s="595"/>
      <c r="AL31" s="595"/>
      <c r="AM31" s="595"/>
      <c r="AN31" s="595"/>
      <c r="AO31" s="595"/>
      <c r="AP31" s="595"/>
    </row>
    <row r="32" spans="2:42" s="591" customFormat="1" ht="102">
      <c r="B32" s="458" t="str">
        <f>IF('Formulario PPGR1'!$F32="","",CONCATENATE('Formulario PPGR1'!$C32,".",'Formulario PPGR1'!$D32,".",'Formulario PPGR1'!$E32,".",#REF!))</f>
        <v/>
      </c>
      <c r="C32" s="458" t="str">
        <f>IF('Formulario PPGR1'!$F32="","",#REF!)</f>
        <v/>
      </c>
      <c r="D32" s="458" t="str">
        <f>IF('Formulario PPGR1'!$F32="","",#REF!)</f>
        <v/>
      </c>
      <c r="E32" s="458" t="str">
        <f>IF('Formulario PPGR1'!$F32="","",#REF!)</f>
        <v/>
      </c>
      <c r="F32" s="598"/>
      <c r="G32" s="599" t="str">
        <f>IFERROR(VLOOKUP($F32,Obj!$B$57:$C$76,2,FALSE),"")</f>
        <v/>
      </c>
      <c r="H32" s="598"/>
      <c r="I32" s="599" t="str">
        <f>IFERROR(VLOOKUP($H32,Obj!$D$118:$E$124,2,FALSE),"")</f>
        <v/>
      </c>
      <c r="J32" s="598"/>
      <c r="K32" s="598" t="s">
        <v>137</v>
      </c>
      <c r="L32" s="598" t="s">
        <v>138</v>
      </c>
      <c r="M32" s="598" t="s">
        <v>83</v>
      </c>
      <c r="N32" s="607"/>
      <c r="O32" s="604" t="s">
        <v>139</v>
      </c>
      <c r="P32" s="605"/>
      <c r="Q32" s="605" t="s">
        <v>128</v>
      </c>
      <c r="R32" s="458"/>
      <c r="S32" s="594"/>
      <c r="T32" s="594"/>
      <c r="U32" s="594"/>
      <c r="V32" s="595" t="s">
        <v>140</v>
      </c>
      <c r="W32" s="594"/>
      <c r="X32" s="594"/>
      <c r="Y32" s="594"/>
      <c r="Z32" s="594"/>
      <c r="AA32" s="594"/>
      <c r="AB32" s="594"/>
      <c r="AC32" s="594"/>
      <c r="AD32" s="594"/>
      <c r="AE32" s="595"/>
      <c r="AF32" s="595"/>
      <c r="AG32" s="595"/>
      <c r="AH32" s="595"/>
      <c r="AI32" s="595"/>
      <c r="AJ32" s="595"/>
      <c r="AK32" s="595"/>
      <c r="AL32" s="595"/>
      <c r="AM32" s="595"/>
      <c r="AN32" s="595"/>
      <c r="AO32" s="595"/>
      <c r="AP32" s="595"/>
    </row>
    <row r="33" spans="2:42" s="591" customFormat="1" ht="76.5">
      <c r="B33" s="458" t="str">
        <f>IF('Formulario PPGR1'!$F33="","",CONCATENATE('Formulario PPGR1'!$C33,".",'Formulario PPGR1'!$D33,".",'Formulario PPGR1'!$E33,".",#REF!))</f>
        <v/>
      </c>
      <c r="C33" s="458" t="str">
        <f>IF('Formulario PPGR1'!$F33="","",#REF!)</f>
        <v/>
      </c>
      <c r="D33" s="458" t="str">
        <f>IF('Formulario PPGR1'!$F33="","",#REF!)</f>
        <v/>
      </c>
      <c r="E33" s="458" t="str">
        <f>IF('Formulario PPGR1'!$F33="","",#REF!)</f>
        <v/>
      </c>
      <c r="F33" s="600"/>
      <c r="G33" s="599"/>
      <c r="H33" s="600"/>
      <c r="I33" s="599"/>
      <c r="J33" s="600"/>
      <c r="K33" s="600"/>
      <c r="L33" s="600" t="s">
        <v>141</v>
      </c>
      <c r="M33" s="598" t="s">
        <v>83</v>
      </c>
      <c r="N33" s="608"/>
      <c r="O33" s="606" t="s">
        <v>139</v>
      </c>
      <c r="P33" s="458"/>
      <c r="Q33" s="605" t="s">
        <v>128</v>
      </c>
      <c r="R33" s="458"/>
      <c r="S33" s="594"/>
      <c r="T33" s="594"/>
      <c r="U33" s="594"/>
      <c r="V33" s="595"/>
      <c r="W33" s="594"/>
      <c r="X33" s="594"/>
      <c r="Y33" s="594"/>
      <c r="Z33" s="594"/>
      <c r="AA33" s="594"/>
      <c r="AB33" s="594"/>
      <c r="AC33" s="594"/>
      <c r="AD33" s="594"/>
      <c r="AE33" s="595"/>
      <c r="AF33" s="595"/>
      <c r="AG33" s="595"/>
      <c r="AH33" s="595"/>
      <c r="AI33" s="595"/>
      <c r="AJ33" s="595"/>
      <c r="AK33" s="595"/>
      <c r="AL33" s="595"/>
      <c r="AM33" s="595"/>
      <c r="AN33" s="595"/>
      <c r="AO33" s="595"/>
      <c r="AP33" s="595"/>
    </row>
    <row r="34" spans="2:42" s="591" customFormat="1" ht="102">
      <c r="B34" s="458" t="e">
        <f>IF('Formulario PPGR1'!$F34="","",CONCATENATE('Formulario PPGR1'!$C34,".",'Formulario PPGR1'!$D34,".",'Formulario PPGR1'!$E34,".",#REF!))</f>
        <v>#REF!</v>
      </c>
      <c r="C34" s="458" t="e">
        <f>IF('Formulario PPGR1'!$F34="","",#REF!)</f>
        <v>#REF!</v>
      </c>
      <c r="D34" s="458" t="e">
        <f>IF('Formulario PPGR1'!$F34="","",#REF!)</f>
        <v>#REF!</v>
      </c>
      <c r="E34" s="458" t="e">
        <f>IF('Formulario PPGR1'!$F34="","",#REF!)</f>
        <v>#REF!</v>
      </c>
      <c r="F34" s="598" t="s">
        <v>78</v>
      </c>
      <c r="G34" s="599" t="str">
        <f>IFERROR(VLOOKUP($F34,Obj!$B$57:$C$76,2,FALSE),"")</f>
        <v>LE.1</v>
      </c>
      <c r="H34" s="598" t="s">
        <v>79</v>
      </c>
      <c r="I34" s="599" t="str">
        <f>IFERROR(VLOOKUP($H34,Obj!$D$118:$E$124,2,FALSE),"")</f>
        <v>Obj1.1</v>
      </c>
      <c r="J34" s="598" t="s">
        <v>142</v>
      </c>
      <c r="K34" s="598" t="s">
        <v>143</v>
      </c>
      <c r="L34" s="598" t="s">
        <v>144</v>
      </c>
      <c r="M34" s="598" t="s">
        <v>83</v>
      </c>
      <c r="N34" s="607"/>
      <c r="O34" s="604">
        <v>0.95</v>
      </c>
      <c r="P34" s="605"/>
      <c r="Q34" s="605" t="s">
        <v>145</v>
      </c>
      <c r="R34" s="458"/>
      <c r="S34" s="594"/>
      <c r="T34" s="594"/>
      <c r="U34" s="594"/>
      <c r="V34" s="595"/>
      <c r="W34" s="594"/>
      <c r="X34" s="594"/>
      <c r="Y34" s="594"/>
      <c r="Z34" s="594"/>
      <c r="AA34" s="594"/>
      <c r="AB34" s="594"/>
      <c r="AC34" s="594"/>
      <c r="AD34" s="594"/>
      <c r="AE34" s="595"/>
      <c r="AF34" s="595"/>
      <c r="AG34" s="595"/>
      <c r="AH34" s="595"/>
      <c r="AI34" s="595"/>
      <c r="AJ34" s="595"/>
      <c r="AK34" s="595"/>
      <c r="AL34" s="595"/>
      <c r="AM34" s="595"/>
      <c r="AN34" s="595"/>
      <c r="AO34" s="595"/>
      <c r="AP34" s="595"/>
    </row>
    <row r="35" spans="2:42" s="591" customFormat="1" ht="102">
      <c r="B35" s="458" t="e">
        <f>IF('Formulario PPGR1'!$F35="","",CONCATENATE('Formulario PPGR1'!$C35,".",'Formulario PPGR1'!$D35,".",'Formulario PPGR1'!$E35,".",#REF!))</f>
        <v>#REF!</v>
      </c>
      <c r="C35" s="458" t="e">
        <f>IF('Formulario PPGR1'!$F35="","",#REF!)</f>
        <v>#REF!</v>
      </c>
      <c r="D35" s="458" t="e">
        <f>IF('Formulario PPGR1'!$F35="","",#REF!)</f>
        <v>#REF!</v>
      </c>
      <c r="E35" s="458" t="e">
        <f>IF('Formulario PPGR1'!$F35="","",#REF!)</f>
        <v>#REF!</v>
      </c>
      <c r="F35" s="598" t="s">
        <v>78</v>
      </c>
      <c r="G35" s="599" t="str">
        <f>IFERROR(VLOOKUP($F35,Obj!$B$57:$C$76,2,FALSE),"")</f>
        <v>LE.1</v>
      </c>
      <c r="H35" s="598" t="s">
        <v>79</v>
      </c>
      <c r="I35" s="599" t="str">
        <f>IFERROR(VLOOKUP($H35,Obj!$D$118:$E$124,2,FALSE),"")</f>
        <v>Obj1.1</v>
      </c>
      <c r="J35" s="598" t="s">
        <v>142</v>
      </c>
      <c r="K35" s="598" t="s">
        <v>146</v>
      </c>
      <c r="L35" s="611" t="s">
        <v>147</v>
      </c>
      <c r="M35" s="611" t="s">
        <v>83</v>
      </c>
      <c r="N35" s="612">
        <v>0.45</v>
      </c>
      <c r="O35" s="613" t="s">
        <v>148</v>
      </c>
      <c r="P35" s="605"/>
      <c r="Q35" s="605" t="s">
        <v>145</v>
      </c>
      <c r="R35" s="458"/>
      <c r="S35" s="594"/>
      <c r="T35" s="594"/>
      <c r="U35" s="594"/>
      <c r="V35" s="595"/>
      <c r="W35" s="594"/>
      <c r="X35" s="594"/>
      <c r="Y35" s="594"/>
      <c r="Z35" s="594"/>
      <c r="AA35" s="594"/>
      <c r="AB35" s="594"/>
      <c r="AC35" s="594"/>
      <c r="AD35" s="594"/>
      <c r="AE35" s="595"/>
      <c r="AF35" s="595"/>
      <c r="AG35" s="595"/>
      <c r="AH35" s="595"/>
      <c r="AI35" s="595"/>
      <c r="AJ35" s="595"/>
      <c r="AK35" s="595"/>
      <c r="AL35" s="595"/>
      <c r="AM35" s="595"/>
      <c r="AN35" s="595"/>
      <c r="AO35" s="595"/>
      <c r="AP35" s="595"/>
    </row>
    <row r="36" spans="2:42" s="591" customFormat="1" ht="114.75">
      <c r="B36" s="458" t="e">
        <f>IF('Formulario PPGR1'!$F36="","",CONCATENATE('Formulario PPGR1'!$C36,".",'Formulario PPGR1'!$D36,".",'Formulario PPGR1'!$E36,".",#REF!))</f>
        <v>#REF!</v>
      </c>
      <c r="C36" s="458" t="e">
        <f>IF('Formulario PPGR1'!$F36="","",#REF!)</f>
        <v>#REF!</v>
      </c>
      <c r="D36" s="458" t="e">
        <f>IF('Formulario PPGR1'!$F36="","",#REF!)</f>
        <v>#REF!</v>
      </c>
      <c r="E36" s="458" t="e">
        <f>IF('Formulario PPGR1'!$F36="","",#REF!)</f>
        <v>#REF!</v>
      </c>
      <c r="F36" s="598" t="s">
        <v>78</v>
      </c>
      <c r="G36" s="599" t="str">
        <f>IFERROR(VLOOKUP($F36,Obj!$B$57:$C$76,2,FALSE),"")</f>
        <v>LE.1</v>
      </c>
      <c r="H36" s="598" t="s">
        <v>149</v>
      </c>
      <c r="I36" s="599" t="str">
        <f>IFERROR(VLOOKUP($H36,Obj!$D$118:$E$124,2,FALSE),"")</f>
        <v>Obj1.2</v>
      </c>
      <c r="J36" s="598" t="s">
        <v>150</v>
      </c>
      <c r="K36" s="598" t="s">
        <v>151</v>
      </c>
      <c r="L36" s="598" t="s">
        <v>152</v>
      </c>
      <c r="M36" s="598" t="s">
        <v>83</v>
      </c>
      <c r="N36" s="609"/>
      <c r="O36" s="604">
        <v>0.95</v>
      </c>
      <c r="P36" s="605"/>
      <c r="Q36" s="605" t="s">
        <v>145</v>
      </c>
      <c r="R36" s="458"/>
      <c r="S36" s="594"/>
      <c r="T36" s="594"/>
      <c r="U36" s="594"/>
      <c r="V36" s="595"/>
      <c r="W36" s="594"/>
      <c r="X36" s="594"/>
      <c r="Y36" s="594"/>
      <c r="Z36" s="594"/>
      <c r="AA36" s="594"/>
      <c r="AB36" s="594"/>
      <c r="AC36" s="594"/>
      <c r="AD36" s="594"/>
      <c r="AE36" s="595"/>
      <c r="AF36" s="595"/>
      <c r="AG36" s="595"/>
      <c r="AH36" s="595"/>
      <c r="AI36" s="595"/>
      <c r="AJ36" s="595"/>
      <c r="AK36" s="595"/>
      <c r="AL36" s="595"/>
      <c r="AM36" s="595"/>
      <c r="AN36" s="595"/>
      <c r="AO36" s="595"/>
      <c r="AP36" s="595"/>
    </row>
    <row r="37" spans="2:42" s="591" customFormat="1" ht="51">
      <c r="B37" s="458" t="str">
        <f>IF('Formulario PPGR1'!$F37="","",CONCATENATE('Formulario PPGR1'!$C37,".",'Formulario PPGR1'!$D37,".",'Formulario PPGR1'!$E37,".",#REF!))</f>
        <v/>
      </c>
      <c r="C37" s="458" t="str">
        <f>IF('Formulario PPGR1'!$F37="","",#REF!)</f>
        <v/>
      </c>
      <c r="D37" s="458" t="str">
        <f>IF('Formulario PPGR1'!$F37="","",#REF!)</f>
        <v/>
      </c>
      <c r="E37" s="458" t="str">
        <f>IF('Formulario PPGR1'!$F37="","",#REF!)</f>
        <v/>
      </c>
      <c r="F37" s="598"/>
      <c r="G37" s="599" t="str">
        <f>IFERROR(VLOOKUP($F37,Obj!$B$57:$C$76,2,FALSE),"")</f>
        <v/>
      </c>
      <c r="H37" s="598"/>
      <c r="I37" s="599" t="str">
        <f>IFERROR(VLOOKUP($H37,Obj!$D$118:$E$124,2,FALSE),"")</f>
        <v/>
      </c>
      <c r="J37" s="598"/>
      <c r="K37" s="598" t="s">
        <v>153</v>
      </c>
      <c r="L37" s="598" t="s">
        <v>154</v>
      </c>
      <c r="M37" s="598" t="s">
        <v>83</v>
      </c>
      <c r="N37" s="604"/>
      <c r="O37" s="604">
        <v>0.35</v>
      </c>
      <c r="P37" s="456"/>
      <c r="Q37" s="605" t="s">
        <v>145</v>
      </c>
      <c r="R37" s="458"/>
      <c r="S37" s="594"/>
      <c r="T37" s="594"/>
      <c r="U37" s="594"/>
      <c r="V37" s="595"/>
      <c r="W37" s="594"/>
      <c r="X37" s="594"/>
      <c r="Y37" s="594"/>
      <c r="Z37" s="594"/>
      <c r="AA37" s="594"/>
      <c r="AB37" s="594"/>
      <c r="AC37" s="594"/>
      <c r="AD37" s="594"/>
      <c r="AE37" s="595"/>
      <c r="AF37" s="595"/>
      <c r="AG37" s="595"/>
      <c r="AH37" s="595"/>
      <c r="AI37" s="595"/>
      <c r="AJ37" s="595"/>
      <c r="AK37" s="595"/>
      <c r="AL37" s="595"/>
      <c r="AM37" s="595"/>
      <c r="AN37" s="595"/>
      <c r="AO37" s="595"/>
      <c r="AP37" s="595"/>
    </row>
    <row r="38" spans="2:42" s="591" customFormat="1" ht="38.25">
      <c r="B38" s="458" t="str">
        <f>IF('Formulario PPGR1'!$F38="","",CONCATENATE('Formulario PPGR1'!$C38,".",'Formulario PPGR1'!$D38,".",'Formulario PPGR1'!$E38,".",#REF!))</f>
        <v/>
      </c>
      <c r="C38" s="458" t="str">
        <f>IF('Formulario PPGR1'!$F38="","",#REF!)</f>
        <v/>
      </c>
      <c r="D38" s="458" t="str">
        <f>IF('Formulario PPGR1'!$F38="","",#REF!)</f>
        <v/>
      </c>
      <c r="E38" s="458" t="str">
        <f>IF('Formulario PPGR1'!$F38="","",#REF!)</f>
        <v/>
      </c>
      <c r="F38" s="598"/>
      <c r="G38" s="599" t="str">
        <f>IFERROR(VLOOKUP($F38,Obj!$B$57:$C$76,2,FALSE),"")</f>
        <v/>
      </c>
      <c r="H38" s="598"/>
      <c r="I38" s="599" t="str">
        <f>IFERROR(VLOOKUP($H38,Obj!$D$118:$E$124,2,FALSE),"")</f>
        <v/>
      </c>
      <c r="J38" s="598"/>
      <c r="K38" s="598" t="s">
        <v>155</v>
      </c>
      <c r="L38" s="598" t="s">
        <v>156</v>
      </c>
      <c r="M38" s="598" t="s">
        <v>83</v>
      </c>
      <c r="N38" s="604"/>
      <c r="O38" s="604">
        <v>0.9</v>
      </c>
      <c r="P38" s="456"/>
      <c r="Q38" s="605" t="s">
        <v>128</v>
      </c>
      <c r="R38" s="458"/>
      <c r="S38" s="594"/>
      <c r="T38" s="594"/>
      <c r="U38" s="594"/>
      <c r="V38" s="595"/>
      <c r="W38" s="594"/>
      <c r="X38" s="594"/>
      <c r="Y38" s="594"/>
      <c r="Z38" s="594"/>
      <c r="AA38" s="594"/>
      <c r="AB38" s="594"/>
      <c r="AC38" s="594"/>
      <c r="AD38" s="594"/>
      <c r="AE38" s="595"/>
      <c r="AF38" s="595"/>
      <c r="AG38" s="595"/>
      <c r="AH38" s="595"/>
      <c r="AI38" s="595"/>
      <c r="AJ38" s="595"/>
      <c r="AK38" s="595"/>
      <c r="AL38" s="595"/>
      <c r="AM38" s="595"/>
      <c r="AN38" s="595"/>
      <c r="AO38" s="595"/>
      <c r="AP38" s="595"/>
    </row>
    <row r="39" spans="2:42" s="591" customFormat="1" ht="38.25">
      <c r="B39" s="458" t="str">
        <f>IF('Formulario PPGR1'!$F39="","",CONCATENATE('Formulario PPGR1'!$C39,".",'Formulario PPGR1'!$D39,".",'Formulario PPGR1'!$E39,".",#REF!))</f>
        <v/>
      </c>
      <c r="C39" s="458" t="str">
        <f>IF('Formulario PPGR1'!$F39="","",#REF!)</f>
        <v/>
      </c>
      <c r="D39" s="458" t="str">
        <f>IF('Formulario PPGR1'!$F39="","",#REF!)</f>
        <v/>
      </c>
      <c r="E39" s="458" t="str">
        <f>IF('Formulario PPGR1'!$F39="","",#REF!)</f>
        <v/>
      </c>
      <c r="F39" s="598"/>
      <c r="G39" s="599" t="str">
        <f>IFERROR(VLOOKUP($F39,Obj!$B$57:$C$76,2,FALSE),"")</f>
        <v/>
      </c>
      <c r="H39" s="598"/>
      <c r="I39" s="599" t="str">
        <f>IFERROR(VLOOKUP($H39,Obj!$D$118:$E$124,2,FALSE),"")</f>
        <v/>
      </c>
      <c r="J39" s="598"/>
      <c r="K39" s="598" t="s">
        <v>157</v>
      </c>
      <c r="L39" s="598" t="s">
        <v>158</v>
      </c>
      <c r="M39" s="598" t="s">
        <v>83</v>
      </c>
      <c r="N39" s="607"/>
      <c r="O39" s="607">
        <v>0.9</v>
      </c>
      <c r="P39" s="456"/>
      <c r="Q39" s="605" t="s">
        <v>159</v>
      </c>
      <c r="R39" s="458"/>
      <c r="S39" s="594"/>
      <c r="T39" s="594"/>
      <c r="U39" s="594"/>
      <c r="V39" s="595"/>
      <c r="W39" s="594"/>
      <c r="X39" s="594"/>
      <c r="Y39" s="594"/>
      <c r="Z39" s="594"/>
      <c r="AA39" s="594"/>
      <c r="AB39" s="594"/>
      <c r="AC39" s="594"/>
      <c r="AD39" s="594"/>
      <c r="AE39" s="595"/>
      <c r="AF39" s="595"/>
      <c r="AG39" s="595"/>
      <c r="AH39" s="595"/>
      <c r="AI39" s="595"/>
      <c r="AJ39" s="595"/>
      <c r="AK39" s="595"/>
      <c r="AL39" s="595"/>
      <c r="AM39" s="595"/>
      <c r="AN39" s="595"/>
      <c r="AO39" s="595"/>
      <c r="AP39" s="595"/>
    </row>
    <row r="40" spans="2:42" s="591" customFormat="1" ht="76.5">
      <c r="B40" s="458" t="str">
        <f>IF('Formulario PPGR1'!$F40="","",CONCATENATE('Formulario PPGR1'!$C40,".",'Formulario PPGR1'!$D40,".",'Formulario PPGR1'!$E40,".",#REF!))</f>
        <v/>
      </c>
      <c r="C40" s="458" t="str">
        <f>IF('Formulario PPGR1'!$F40="","",#REF!)</f>
        <v/>
      </c>
      <c r="D40" s="458" t="str">
        <f>IF('Formulario PPGR1'!$F40="","",#REF!)</f>
        <v/>
      </c>
      <c r="E40" s="458" t="str">
        <f>IF('Formulario PPGR1'!$F40="","",#REF!)</f>
        <v/>
      </c>
      <c r="F40" s="598"/>
      <c r="G40" s="599" t="str">
        <f>IFERROR(VLOOKUP($F40,Obj!$B$57:$C$76,2,FALSE),"")</f>
        <v/>
      </c>
      <c r="H40" s="598"/>
      <c r="I40" s="599" t="str">
        <f>IFERROR(VLOOKUP($H40,Obj!$D$118:$E$124,2,FALSE),"")</f>
        <v/>
      </c>
      <c r="J40" s="598"/>
      <c r="K40" s="598" t="s">
        <v>160</v>
      </c>
      <c r="L40" s="598" t="s">
        <v>161</v>
      </c>
      <c r="M40" s="598" t="s">
        <v>83</v>
      </c>
      <c r="N40" s="604"/>
      <c r="O40" s="604">
        <v>0.95</v>
      </c>
      <c r="P40" s="456"/>
      <c r="Q40" s="605" t="s">
        <v>162</v>
      </c>
      <c r="R40" s="458"/>
      <c r="S40" s="594"/>
      <c r="T40" s="594"/>
      <c r="U40" s="594"/>
      <c r="V40" s="595"/>
      <c r="W40" s="594"/>
      <c r="X40" s="594"/>
      <c r="Y40" s="594"/>
      <c r="Z40" s="594"/>
      <c r="AA40" s="594"/>
      <c r="AB40" s="594"/>
      <c r="AC40" s="594"/>
      <c r="AD40" s="594"/>
      <c r="AE40" s="595"/>
      <c r="AF40" s="595"/>
      <c r="AG40" s="595"/>
      <c r="AH40" s="595"/>
      <c r="AI40" s="595"/>
      <c r="AJ40" s="595"/>
      <c r="AK40" s="595"/>
      <c r="AL40" s="595"/>
      <c r="AM40" s="595"/>
      <c r="AN40" s="595"/>
      <c r="AO40" s="595"/>
      <c r="AP40" s="595"/>
    </row>
    <row r="41" spans="2:42" s="591" customFormat="1" ht="76.5">
      <c r="B41" s="458" t="str">
        <f>IF('Formulario PPGR1'!$F41="","",CONCATENATE('Formulario PPGR1'!$C41,".",'Formulario PPGR1'!$D41,".",'Formulario PPGR1'!$E41,".",#REF!))</f>
        <v/>
      </c>
      <c r="C41" s="458" t="str">
        <f>IF('Formulario PPGR1'!$F41="","",#REF!)</f>
        <v/>
      </c>
      <c r="D41" s="458" t="str">
        <f>IF('Formulario PPGR1'!$F41="","",#REF!)</f>
        <v/>
      </c>
      <c r="E41" s="458" t="str">
        <f>IF('Formulario PPGR1'!$F41="","",#REF!)</f>
        <v/>
      </c>
      <c r="F41" s="600"/>
      <c r="G41" s="599"/>
      <c r="H41" s="600"/>
      <c r="I41" s="599"/>
      <c r="J41" s="600"/>
      <c r="K41" s="600"/>
      <c r="L41" s="600" t="s">
        <v>163</v>
      </c>
      <c r="M41" s="598" t="s">
        <v>83</v>
      </c>
      <c r="N41" s="606"/>
      <c r="O41" s="606">
        <v>0.95</v>
      </c>
      <c r="P41" s="458"/>
      <c r="Q41" s="605" t="s">
        <v>162</v>
      </c>
      <c r="R41" s="458"/>
      <c r="S41" s="594"/>
      <c r="T41" s="594"/>
      <c r="U41" s="594"/>
      <c r="V41" s="595"/>
      <c r="W41" s="594"/>
      <c r="X41" s="594"/>
      <c r="Y41" s="594"/>
      <c r="Z41" s="594"/>
      <c r="AA41" s="594"/>
      <c r="AB41" s="594"/>
      <c r="AC41" s="594"/>
      <c r="AD41" s="594"/>
      <c r="AE41" s="595"/>
      <c r="AF41" s="595"/>
      <c r="AG41" s="595"/>
      <c r="AH41" s="595"/>
      <c r="AI41" s="595"/>
      <c r="AJ41" s="595"/>
      <c r="AK41" s="595"/>
      <c r="AL41" s="595"/>
      <c r="AM41" s="595"/>
      <c r="AN41" s="595"/>
      <c r="AO41" s="595"/>
      <c r="AP41" s="595"/>
    </row>
    <row r="42" spans="2:42" s="591" customFormat="1" ht="76.5">
      <c r="B42" s="458" t="str">
        <f>IF('Formulario PPGR1'!$F42="","",CONCATENATE('Formulario PPGR1'!$C42,".",'Formulario PPGR1'!$D42,".",'Formulario PPGR1'!$E42,".",#REF!))</f>
        <v/>
      </c>
      <c r="C42" s="458" t="str">
        <f>IF('Formulario PPGR1'!$F42="","",#REF!)</f>
        <v/>
      </c>
      <c r="D42" s="458" t="str">
        <f>IF('Formulario PPGR1'!$F42="","",#REF!)</f>
        <v/>
      </c>
      <c r="E42" s="458" t="str">
        <f>IF('Formulario PPGR1'!$F42="","",#REF!)</f>
        <v/>
      </c>
      <c r="F42" s="600"/>
      <c r="G42" s="599"/>
      <c r="H42" s="600"/>
      <c r="I42" s="599"/>
      <c r="J42" s="600"/>
      <c r="K42" s="600"/>
      <c r="L42" s="600" t="s">
        <v>164</v>
      </c>
      <c r="M42" s="598" t="s">
        <v>83</v>
      </c>
      <c r="N42" s="606"/>
      <c r="O42" s="606">
        <v>0.95</v>
      </c>
      <c r="P42" s="458"/>
      <c r="Q42" s="605" t="s">
        <v>162</v>
      </c>
      <c r="R42" s="458"/>
      <c r="S42" s="594"/>
      <c r="T42" s="594"/>
      <c r="U42" s="594"/>
      <c r="V42" s="595"/>
      <c r="W42" s="594"/>
      <c r="X42" s="594"/>
      <c r="Y42" s="594"/>
      <c r="Z42" s="594"/>
      <c r="AA42" s="594"/>
      <c r="AB42" s="594"/>
      <c r="AC42" s="594"/>
      <c r="AD42" s="594"/>
      <c r="AE42" s="595"/>
      <c r="AF42" s="595"/>
      <c r="AG42" s="595"/>
      <c r="AH42" s="595"/>
      <c r="AI42" s="595"/>
      <c r="AJ42" s="595"/>
      <c r="AK42" s="595"/>
      <c r="AL42" s="595"/>
      <c r="AM42" s="595"/>
      <c r="AN42" s="595"/>
      <c r="AO42" s="595"/>
      <c r="AP42" s="595"/>
    </row>
    <row r="43" spans="2:42" s="591" customFormat="1" ht="76.5">
      <c r="B43" s="458" t="str">
        <f>IF('Formulario PPGR1'!$F43="","",CONCATENATE('Formulario PPGR1'!$C43,".",'Formulario PPGR1'!$D43,".",'Formulario PPGR1'!$E43,".",#REF!))</f>
        <v/>
      </c>
      <c r="C43" s="458" t="str">
        <f>IF('Formulario PPGR1'!$F43="","",#REF!)</f>
        <v/>
      </c>
      <c r="D43" s="458" t="str">
        <f>IF('Formulario PPGR1'!$F43="","",#REF!)</f>
        <v/>
      </c>
      <c r="E43" s="458" t="str">
        <f>IF('Formulario PPGR1'!$F43="","",#REF!)</f>
        <v/>
      </c>
      <c r="F43" s="600"/>
      <c r="G43" s="599"/>
      <c r="H43" s="600"/>
      <c r="I43" s="599"/>
      <c r="J43" s="600"/>
      <c r="K43" s="600"/>
      <c r="L43" s="600" t="s">
        <v>165</v>
      </c>
      <c r="M43" s="598" t="s">
        <v>83</v>
      </c>
      <c r="N43" s="606"/>
      <c r="O43" s="606">
        <v>0.95</v>
      </c>
      <c r="P43" s="458"/>
      <c r="Q43" s="605" t="s">
        <v>162</v>
      </c>
      <c r="R43" s="458"/>
      <c r="S43" s="594"/>
      <c r="T43" s="594"/>
      <c r="U43" s="594"/>
      <c r="V43" s="595"/>
      <c r="W43" s="594"/>
      <c r="X43" s="594"/>
      <c r="Y43" s="594"/>
      <c r="Z43" s="594"/>
      <c r="AA43" s="594"/>
      <c r="AB43" s="594"/>
      <c r="AC43" s="594"/>
      <c r="AD43" s="594"/>
      <c r="AE43" s="595"/>
      <c r="AF43" s="595"/>
      <c r="AG43" s="595"/>
      <c r="AH43" s="595"/>
      <c r="AI43" s="595"/>
      <c r="AJ43" s="595"/>
      <c r="AK43" s="595"/>
      <c r="AL43" s="595"/>
      <c r="AM43" s="595"/>
      <c r="AN43" s="595"/>
      <c r="AO43" s="595"/>
      <c r="AP43" s="595"/>
    </row>
    <row r="44" spans="2:42" s="591" customFormat="1" ht="89.25">
      <c r="B44" s="458" t="e">
        <f>IF('Formulario PPGR1'!$F44="","",CONCATENATE('Formulario PPGR1'!$C44,".",'Formulario PPGR1'!$D44,".",'Formulario PPGR1'!$E44,".",#REF!))</f>
        <v>#REF!</v>
      </c>
      <c r="C44" s="458" t="e">
        <f>IF('Formulario PPGR1'!$F44="","",#REF!)</f>
        <v>#REF!</v>
      </c>
      <c r="D44" s="458" t="e">
        <f>IF('Formulario PPGR1'!$F44="","",#REF!)</f>
        <v>#REF!</v>
      </c>
      <c r="E44" s="458" t="e">
        <f>IF('Formulario PPGR1'!$F44="","",#REF!)</f>
        <v>#REF!</v>
      </c>
      <c r="F44" s="598" t="s">
        <v>78</v>
      </c>
      <c r="G44" s="599" t="str">
        <f>IFERROR(VLOOKUP($F44,Obj!$B$57:$C$76,2,FALSE),"")</f>
        <v>LE.1</v>
      </c>
      <c r="H44" s="598" t="s">
        <v>149</v>
      </c>
      <c r="I44" s="599" t="str">
        <f>IFERROR(VLOOKUP($H44,Obj!$D$118:$E$124,2,FALSE),"")</f>
        <v>Obj1.2</v>
      </c>
      <c r="J44" s="598" t="s">
        <v>166</v>
      </c>
      <c r="K44" s="598" t="s">
        <v>167</v>
      </c>
      <c r="L44" s="598" t="s">
        <v>168</v>
      </c>
      <c r="M44" s="598" t="s">
        <v>83</v>
      </c>
      <c r="N44" s="604"/>
      <c r="O44" s="604">
        <v>0.9</v>
      </c>
      <c r="P44" s="456"/>
      <c r="Q44" s="605" t="s">
        <v>169</v>
      </c>
      <c r="R44" s="458"/>
      <c r="S44" s="594"/>
      <c r="T44" s="594"/>
      <c r="U44" s="594"/>
      <c r="V44" s="595"/>
      <c r="W44" s="594"/>
      <c r="X44" s="594"/>
      <c r="Y44" s="594"/>
      <c r="Z44" s="594"/>
      <c r="AA44" s="594"/>
      <c r="AB44" s="594"/>
      <c r="AC44" s="594"/>
      <c r="AD44" s="594"/>
      <c r="AE44" s="595"/>
      <c r="AF44" s="595"/>
      <c r="AG44" s="595"/>
      <c r="AH44" s="595"/>
      <c r="AI44" s="595"/>
      <c r="AJ44" s="595"/>
      <c r="AK44" s="595"/>
      <c r="AL44" s="595"/>
      <c r="AM44" s="595"/>
      <c r="AN44" s="595"/>
      <c r="AO44" s="595"/>
      <c r="AP44" s="595"/>
    </row>
    <row r="45" spans="2:42" s="591" customFormat="1" ht="63.75">
      <c r="B45" s="458" t="str">
        <f>IF('Formulario PPGR1'!$F45="","",CONCATENATE('Formulario PPGR1'!$C45,".",'Formulario PPGR1'!$D45,".",'Formulario PPGR1'!$E45,".",#REF!))</f>
        <v/>
      </c>
      <c r="C45" s="458" t="str">
        <f>IF('Formulario PPGR1'!$F45="","",#REF!)</f>
        <v/>
      </c>
      <c r="D45" s="458" t="str">
        <f>IF('Formulario PPGR1'!$F45="","",#REF!)</f>
        <v/>
      </c>
      <c r="E45" s="458" t="str">
        <f>IF('Formulario PPGR1'!$F45="","",#REF!)</f>
        <v/>
      </c>
      <c r="F45" s="598"/>
      <c r="G45" s="599" t="str">
        <f>IFERROR(VLOOKUP($F45,Obj!$B$57:$C$76,2,FALSE),"")</f>
        <v/>
      </c>
      <c r="H45" s="598"/>
      <c r="I45" s="599" t="str">
        <f>IFERROR(VLOOKUP($H45,Obj!$D$118:$E$124,2,FALSE),"")</f>
        <v/>
      </c>
      <c r="J45" s="598"/>
      <c r="K45" s="598" t="s">
        <v>170</v>
      </c>
      <c r="L45" s="598" t="s">
        <v>171</v>
      </c>
      <c r="M45" s="598" t="s">
        <v>83</v>
      </c>
      <c r="N45" s="609"/>
      <c r="O45" s="604">
        <v>0.95</v>
      </c>
      <c r="P45" s="456"/>
      <c r="Q45" s="605" t="s">
        <v>145</v>
      </c>
      <c r="R45" s="458"/>
      <c r="S45" s="594"/>
      <c r="T45" s="594"/>
      <c r="U45" s="594"/>
      <c r="V45" s="595"/>
      <c r="W45" s="594"/>
      <c r="X45" s="594"/>
      <c r="Y45" s="594"/>
      <c r="Z45" s="594"/>
      <c r="AA45" s="594"/>
      <c r="AB45" s="594"/>
      <c r="AC45" s="594"/>
      <c r="AD45" s="594"/>
      <c r="AE45" s="595"/>
      <c r="AF45" s="595"/>
      <c r="AG45" s="595"/>
      <c r="AH45" s="595"/>
      <c r="AI45" s="595"/>
      <c r="AJ45" s="595"/>
      <c r="AK45" s="595"/>
      <c r="AL45" s="595"/>
      <c r="AM45" s="595"/>
      <c r="AN45" s="595"/>
      <c r="AO45" s="595"/>
      <c r="AP45" s="595"/>
    </row>
    <row r="46" spans="2:42" s="591" customFormat="1" ht="51">
      <c r="B46" s="458" t="str">
        <f>IF('Formulario PPGR1'!$F46="","",CONCATENATE('Formulario PPGR1'!$C46,".",'Formulario PPGR1'!$D46,".",'Formulario PPGR1'!$E46,".",#REF!))</f>
        <v/>
      </c>
      <c r="C46" s="458" t="str">
        <f>IF('Formulario PPGR1'!$F46="","",#REF!)</f>
        <v/>
      </c>
      <c r="D46" s="458" t="str">
        <f>IF('Formulario PPGR1'!$F46="","",#REF!)</f>
        <v/>
      </c>
      <c r="E46" s="458" t="str">
        <f>IF('Formulario PPGR1'!$F46="","",#REF!)</f>
        <v/>
      </c>
      <c r="F46" s="598"/>
      <c r="G46" s="599" t="str">
        <f>IFERROR(VLOOKUP($F46,Obj!$B$57:$C$76,2,FALSE),"")</f>
        <v/>
      </c>
      <c r="H46" s="598"/>
      <c r="I46" s="599" t="str">
        <f>IFERROR(VLOOKUP($H46,Obj!$D$118:$E$124,2,FALSE),"")</f>
        <v/>
      </c>
      <c r="J46" s="598"/>
      <c r="K46" s="598" t="s">
        <v>172</v>
      </c>
      <c r="L46" s="598" t="s">
        <v>173</v>
      </c>
      <c r="M46" s="598" t="s">
        <v>83</v>
      </c>
      <c r="N46" s="604"/>
      <c r="O46" s="604">
        <v>0.95</v>
      </c>
      <c r="P46" s="456"/>
      <c r="Q46" s="605" t="s">
        <v>162</v>
      </c>
      <c r="R46" s="458"/>
      <c r="S46" s="594"/>
      <c r="T46" s="594"/>
      <c r="U46" s="594"/>
      <c r="V46" s="595"/>
      <c r="W46" s="594"/>
      <c r="X46" s="594"/>
      <c r="Y46" s="594"/>
      <c r="Z46" s="594"/>
      <c r="AA46" s="594"/>
      <c r="AB46" s="594"/>
      <c r="AC46" s="594"/>
      <c r="AD46" s="594"/>
      <c r="AE46" s="595"/>
      <c r="AF46" s="595"/>
      <c r="AG46" s="595"/>
      <c r="AH46" s="595"/>
      <c r="AI46" s="595"/>
      <c r="AJ46" s="595"/>
      <c r="AK46" s="595"/>
      <c r="AL46" s="595"/>
      <c r="AM46" s="595"/>
      <c r="AN46" s="595"/>
      <c r="AO46" s="595"/>
      <c r="AP46" s="595"/>
    </row>
    <row r="47" spans="2:42" s="591" customFormat="1" ht="38.25">
      <c r="B47" s="458" t="str">
        <f>IF('Formulario PPGR1'!$F47="","",CONCATENATE('Formulario PPGR1'!$C47,".",'Formulario PPGR1'!$D47,".",'Formulario PPGR1'!$E47,".",#REF!))</f>
        <v/>
      </c>
      <c r="C47" s="458" t="str">
        <f>IF('Formulario PPGR1'!$F47="","",#REF!)</f>
        <v/>
      </c>
      <c r="D47" s="458" t="str">
        <f>IF('Formulario PPGR1'!$F47="","",#REF!)</f>
        <v/>
      </c>
      <c r="E47" s="458" t="str">
        <f>IF('Formulario PPGR1'!$F47="","",#REF!)</f>
        <v/>
      </c>
      <c r="F47" s="598"/>
      <c r="G47" s="599" t="str">
        <f>IFERROR(VLOOKUP($F47,Obj!$B$57:$C$76,2,FALSE),"")</f>
        <v/>
      </c>
      <c r="H47" s="598"/>
      <c r="I47" s="599" t="str">
        <f>IFERROR(VLOOKUP($H47,Obj!$D$118:$E$124,2,FALSE),"")</f>
        <v/>
      </c>
      <c r="J47" s="598"/>
      <c r="K47" s="598" t="s">
        <v>174</v>
      </c>
      <c r="L47" s="598" t="s">
        <v>175</v>
      </c>
      <c r="M47" s="598" t="s">
        <v>83</v>
      </c>
      <c r="N47" s="607"/>
      <c r="O47" s="604">
        <v>0.95</v>
      </c>
      <c r="P47" s="456"/>
      <c r="Q47" s="605" t="s">
        <v>145</v>
      </c>
      <c r="R47" s="458"/>
      <c r="S47" s="594"/>
      <c r="T47" s="594"/>
      <c r="U47" s="594"/>
      <c r="V47" s="595"/>
      <c r="W47" s="594"/>
      <c r="X47" s="594"/>
      <c r="Y47" s="594"/>
      <c r="Z47" s="594"/>
      <c r="AA47" s="594"/>
      <c r="AB47" s="594"/>
      <c r="AC47" s="594"/>
      <c r="AD47" s="594"/>
      <c r="AE47" s="595"/>
      <c r="AF47" s="595"/>
      <c r="AG47" s="595"/>
      <c r="AH47" s="595"/>
      <c r="AI47" s="595"/>
      <c r="AJ47" s="595"/>
      <c r="AK47" s="595"/>
      <c r="AL47" s="595"/>
      <c r="AM47" s="595"/>
      <c r="AN47" s="595"/>
      <c r="AO47" s="595"/>
      <c r="AP47" s="595"/>
    </row>
    <row r="48" spans="2:42" s="591" customFormat="1" ht="25.5">
      <c r="B48" s="458" t="str">
        <f>IF('Formulario PPGR1'!$F48="","",CONCATENATE('Formulario PPGR1'!$C48,".",'Formulario PPGR1'!$D48,".",'Formulario PPGR1'!$E48,".",#REF!))</f>
        <v/>
      </c>
      <c r="C48" s="458" t="str">
        <f>IF('Formulario PPGR1'!$F48="","",#REF!)</f>
        <v/>
      </c>
      <c r="D48" s="458" t="str">
        <f>IF('Formulario PPGR1'!$F48="","",#REF!)</f>
        <v/>
      </c>
      <c r="E48" s="458" t="str">
        <f>IF('Formulario PPGR1'!$F48="","",#REF!)</f>
        <v/>
      </c>
      <c r="F48" s="598"/>
      <c r="G48" s="599" t="str">
        <f>IFERROR(VLOOKUP($F48,Obj!$B$57:$C$76,2,FALSE),"")</f>
        <v/>
      </c>
      <c r="H48" s="598"/>
      <c r="I48" s="599" t="str">
        <f>IFERROR(VLOOKUP($H48,Obj!$D$118:$E$124,2,FALSE),"")</f>
        <v/>
      </c>
      <c r="J48" s="598"/>
      <c r="K48" s="598" t="s">
        <v>176</v>
      </c>
      <c r="L48" s="598" t="s">
        <v>177</v>
      </c>
      <c r="M48" s="598" t="s">
        <v>83</v>
      </c>
      <c r="N48" s="609"/>
      <c r="O48" s="604">
        <v>0.85</v>
      </c>
      <c r="P48" s="456"/>
      <c r="Q48" s="605" t="s">
        <v>159</v>
      </c>
      <c r="R48" s="458"/>
      <c r="S48" s="594"/>
      <c r="T48" s="594"/>
      <c r="U48" s="594"/>
      <c r="V48" s="595"/>
      <c r="W48" s="594"/>
      <c r="X48" s="594"/>
      <c r="Y48" s="594"/>
      <c r="Z48" s="594"/>
      <c r="AA48" s="594"/>
      <c r="AB48" s="594"/>
      <c r="AC48" s="594"/>
      <c r="AD48" s="594"/>
      <c r="AE48" s="595"/>
      <c r="AF48" s="595"/>
      <c r="AG48" s="595"/>
      <c r="AH48" s="595"/>
      <c r="AI48" s="595"/>
      <c r="AJ48" s="595"/>
      <c r="AK48" s="595"/>
      <c r="AL48" s="595"/>
      <c r="AM48" s="595"/>
      <c r="AN48" s="595"/>
      <c r="AO48" s="595"/>
      <c r="AP48" s="595"/>
    </row>
    <row r="49" spans="2:42" s="591" customFormat="1" ht="102">
      <c r="B49" s="458" t="e">
        <f>IF('Formulario PPGR1'!$F49="","",CONCATENATE('Formulario PPGR1'!$C49,".",'Formulario PPGR1'!$D49,".",'Formulario PPGR1'!$E49,".",#REF!))</f>
        <v>#REF!</v>
      </c>
      <c r="C49" s="458" t="e">
        <f>IF('Formulario PPGR1'!$F49="","",#REF!)</f>
        <v>#REF!</v>
      </c>
      <c r="D49" s="458" t="e">
        <f>IF('Formulario PPGR1'!$F49="","",#REF!)</f>
        <v>#REF!</v>
      </c>
      <c r="E49" s="458" t="e">
        <f>IF('Formulario PPGR1'!$F49="","",#REF!)</f>
        <v>#REF!</v>
      </c>
      <c r="F49" s="598" t="s">
        <v>178</v>
      </c>
      <c r="G49" s="599" t="str">
        <f>IFERROR(VLOOKUP($F49,Obj!$B$57:$C$76,2,FALSE),"")</f>
        <v>LE.2</v>
      </c>
      <c r="H49" s="598" t="s">
        <v>179</v>
      </c>
      <c r="I49" s="599" t="str">
        <f>IFERROR(VLOOKUP($H49,Obj!$D$118:$E$124,2,FALSE),"")</f>
        <v>Obj2.1</v>
      </c>
      <c r="J49" s="598" t="s">
        <v>180</v>
      </c>
      <c r="K49" s="598" t="s">
        <v>181</v>
      </c>
      <c r="L49" s="598" t="s">
        <v>182</v>
      </c>
      <c r="M49" s="598" t="s">
        <v>83</v>
      </c>
      <c r="N49" s="609"/>
      <c r="O49" s="604">
        <v>0.6</v>
      </c>
      <c r="P49" s="456"/>
      <c r="Q49" s="605" t="s">
        <v>114</v>
      </c>
      <c r="R49" s="458"/>
      <c r="S49" s="594"/>
      <c r="T49" s="594"/>
      <c r="U49" s="594"/>
      <c r="V49" s="595"/>
      <c r="W49" s="594"/>
      <c r="X49" s="594"/>
      <c r="Y49" s="594"/>
      <c r="Z49" s="594"/>
      <c r="AA49" s="594"/>
      <c r="AB49" s="594"/>
      <c r="AC49" s="594"/>
      <c r="AD49" s="594"/>
      <c r="AE49" s="595"/>
      <c r="AF49" s="595"/>
      <c r="AG49" s="595"/>
      <c r="AH49" s="595"/>
      <c r="AI49" s="595"/>
      <c r="AJ49" s="595"/>
      <c r="AK49" s="595"/>
      <c r="AL49" s="595"/>
      <c r="AM49" s="595"/>
      <c r="AN49" s="595"/>
      <c r="AO49" s="595"/>
      <c r="AP49" s="595"/>
    </row>
    <row r="50" spans="2:42" s="591" customFormat="1" ht="63.75">
      <c r="B50" s="458" t="str">
        <f>IF('Formulario PPGR1'!$F50="","",CONCATENATE('Formulario PPGR1'!$C50,".",'Formulario PPGR1'!$D50,".",'Formulario PPGR1'!$E50,".",#REF!))</f>
        <v/>
      </c>
      <c r="C50" s="458" t="str">
        <f>IF('Formulario PPGR1'!$F50="","",#REF!)</f>
        <v/>
      </c>
      <c r="D50" s="458" t="str">
        <f>IF('Formulario PPGR1'!$F50="","",#REF!)</f>
        <v/>
      </c>
      <c r="E50" s="458" t="str">
        <f>IF('Formulario PPGR1'!$F50="","",#REF!)</f>
        <v/>
      </c>
      <c r="F50" s="598"/>
      <c r="G50" s="599" t="str">
        <f>IFERROR(VLOOKUP($F50,Obj!$B$57:$C$76,2,FALSE),"")</f>
        <v/>
      </c>
      <c r="H50" s="598"/>
      <c r="I50" s="599" t="str">
        <f>IFERROR(VLOOKUP($H50,Obj!$D$118:$E$124,2,FALSE),"")</f>
        <v/>
      </c>
      <c r="J50" s="598"/>
      <c r="K50" s="598" t="s">
        <v>183</v>
      </c>
      <c r="L50" s="614" t="s">
        <v>184</v>
      </c>
      <c r="M50" s="614" t="s">
        <v>83</v>
      </c>
      <c r="N50" s="615"/>
      <c r="O50" s="616" t="s">
        <v>185</v>
      </c>
      <c r="P50" s="456"/>
      <c r="Q50" s="605" t="s">
        <v>186</v>
      </c>
      <c r="R50" s="458"/>
      <c r="S50" s="594"/>
      <c r="T50" s="594"/>
      <c r="U50" s="594"/>
      <c r="V50" s="595"/>
      <c r="W50" s="594"/>
      <c r="X50" s="594"/>
      <c r="Y50" s="594"/>
      <c r="Z50" s="594"/>
      <c r="AA50" s="594"/>
      <c r="AB50" s="594"/>
      <c r="AC50" s="594"/>
      <c r="AD50" s="594"/>
      <c r="AE50" s="595"/>
      <c r="AF50" s="595"/>
      <c r="AG50" s="595"/>
      <c r="AH50" s="595"/>
      <c r="AI50" s="595"/>
      <c r="AJ50" s="595"/>
      <c r="AK50" s="595"/>
      <c r="AL50" s="595"/>
      <c r="AM50" s="595"/>
      <c r="AN50" s="595"/>
      <c r="AO50" s="595"/>
      <c r="AP50" s="595"/>
    </row>
    <row r="51" spans="2:42" s="591" customFormat="1" ht="25.5">
      <c r="B51" s="458" t="str">
        <f>IF('Formulario PPGR1'!$F51="","",CONCATENATE('Formulario PPGR1'!$C51,".",'Formulario PPGR1'!$D51,".",'Formulario PPGR1'!$E51,".",#REF!))</f>
        <v/>
      </c>
      <c r="C51" s="458" t="str">
        <f>IF('Formulario PPGR1'!$F51="","",#REF!)</f>
        <v/>
      </c>
      <c r="D51" s="458" t="str">
        <f>IF('Formulario PPGR1'!$F51="","",#REF!)</f>
        <v/>
      </c>
      <c r="E51" s="458" t="str">
        <f>IF('Formulario PPGR1'!$F51="","",#REF!)</f>
        <v/>
      </c>
      <c r="F51" s="598"/>
      <c r="G51" s="599" t="str">
        <f>IFERROR(VLOOKUP($F51,Obj!$B$57:$C$76,2,FALSE),"")</f>
        <v/>
      </c>
      <c r="H51" s="598"/>
      <c r="I51" s="599" t="str">
        <f>IFERROR(VLOOKUP($H51,Obj!$D$118:$E$124,2,FALSE),"")</f>
        <v/>
      </c>
      <c r="J51" s="598"/>
      <c r="K51" s="598" t="s">
        <v>187</v>
      </c>
      <c r="L51" s="598" t="s">
        <v>188</v>
      </c>
      <c r="M51" s="614" t="s">
        <v>83</v>
      </c>
      <c r="N51" s="615"/>
      <c r="O51" s="617">
        <v>0.85</v>
      </c>
      <c r="P51" s="456"/>
      <c r="Q51" s="605" t="s">
        <v>114</v>
      </c>
      <c r="R51" s="458"/>
      <c r="S51" s="594"/>
      <c r="T51" s="594"/>
      <c r="U51" s="594"/>
      <c r="V51" s="595"/>
      <c r="W51" s="594"/>
      <c r="X51" s="594"/>
      <c r="Y51" s="594"/>
      <c r="Z51" s="594"/>
      <c r="AA51" s="594"/>
      <c r="AB51" s="594"/>
      <c r="AC51" s="594"/>
      <c r="AD51" s="594"/>
      <c r="AE51" s="595"/>
      <c r="AF51" s="595"/>
      <c r="AG51" s="595"/>
      <c r="AH51" s="595"/>
      <c r="AI51" s="595"/>
      <c r="AJ51" s="595"/>
      <c r="AK51" s="595"/>
      <c r="AL51" s="595"/>
      <c r="AM51" s="595"/>
      <c r="AN51" s="595"/>
      <c r="AO51" s="595"/>
      <c r="AP51" s="595"/>
    </row>
    <row r="52" spans="2:42" s="591" customFormat="1" ht="89.25">
      <c r="B52" s="458" t="str">
        <f>IF('Formulario PPGR1'!$F52="","",CONCATENATE('Formulario PPGR1'!$C52,".",'Formulario PPGR1'!$D52,".",'Formulario PPGR1'!$E52,".",#REF!))</f>
        <v/>
      </c>
      <c r="C52" s="458" t="str">
        <f>IF('Formulario PPGR1'!$F52="","",#REF!)</f>
        <v/>
      </c>
      <c r="D52" s="458" t="str">
        <f>IF('Formulario PPGR1'!$F52="","",#REF!)</f>
        <v/>
      </c>
      <c r="E52" s="458" t="str">
        <f>IF('Formulario PPGR1'!$F52="","",#REF!)</f>
        <v/>
      </c>
      <c r="F52" s="598"/>
      <c r="G52" s="599" t="str">
        <f>IFERROR(VLOOKUP($F52,Obj!$B$57:$C$76,2,FALSE),"")</f>
        <v/>
      </c>
      <c r="H52" s="598"/>
      <c r="I52" s="599" t="str">
        <f>IFERROR(VLOOKUP($H52,Obj!$D$118:$E$124,2,FALSE),"")</f>
        <v/>
      </c>
      <c r="J52" s="598"/>
      <c r="K52" s="614" t="s">
        <v>189</v>
      </c>
      <c r="L52" s="614" t="s">
        <v>190</v>
      </c>
      <c r="M52" s="614" t="s">
        <v>83</v>
      </c>
      <c r="N52" s="615"/>
      <c r="O52" s="615">
        <v>1</v>
      </c>
      <c r="P52" s="456"/>
      <c r="Q52" s="605" t="s">
        <v>114</v>
      </c>
      <c r="R52" s="458"/>
      <c r="S52" s="594"/>
      <c r="T52" s="594"/>
      <c r="U52" s="594"/>
      <c r="V52" s="595"/>
      <c r="W52" s="594"/>
      <c r="X52" s="594"/>
      <c r="Y52" s="594"/>
      <c r="Z52" s="594"/>
      <c r="AA52" s="594"/>
      <c r="AB52" s="594"/>
      <c r="AC52" s="594"/>
      <c r="AD52" s="594"/>
      <c r="AE52" s="595"/>
      <c r="AF52" s="595"/>
      <c r="AG52" s="595"/>
      <c r="AH52" s="595"/>
      <c r="AI52" s="595"/>
      <c r="AJ52" s="595"/>
      <c r="AK52" s="595"/>
      <c r="AL52" s="595"/>
      <c r="AM52" s="595"/>
      <c r="AN52" s="595"/>
      <c r="AO52" s="595"/>
      <c r="AP52" s="595"/>
    </row>
    <row r="53" spans="2:42" s="591" customFormat="1" ht="63.75">
      <c r="B53" s="458" t="e">
        <f>IF('Formulario PPGR1'!$F53="","",CONCATENATE('Formulario PPGR1'!$C53,".",'Formulario PPGR1'!$D53,".",'Formulario PPGR1'!$E53,".",#REF!))</f>
        <v>#REF!</v>
      </c>
      <c r="C53" s="458" t="e">
        <f>IF('Formulario PPGR1'!$F53="","",#REF!)</f>
        <v>#REF!</v>
      </c>
      <c r="D53" s="458" t="e">
        <f>IF('Formulario PPGR1'!$F53="","",#REF!)</f>
        <v>#REF!</v>
      </c>
      <c r="E53" s="458" t="e">
        <f>IF('Formulario PPGR1'!$F53="","",#REF!)</f>
        <v>#REF!</v>
      </c>
      <c r="F53" s="598" t="s">
        <v>178</v>
      </c>
      <c r="G53" s="599" t="str">
        <f>IFERROR(VLOOKUP($F53,Obj!$B$57:$C$76,2,FALSE),"")</f>
        <v>LE.2</v>
      </c>
      <c r="H53" s="598" t="s">
        <v>179</v>
      </c>
      <c r="I53" s="599" t="str">
        <f>IFERROR(VLOOKUP($H53,Obj!$D$118:$E$124,2,FALSE),"")</f>
        <v>Obj2.1</v>
      </c>
      <c r="J53" s="598" t="s">
        <v>191</v>
      </c>
      <c r="K53" s="598" t="s">
        <v>192</v>
      </c>
      <c r="L53" s="598" t="s">
        <v>193</v>
      </c>
      <c r="M53" s="598" t="s">
        <v>83</v>
      </c>
      <c r="N53" s="609"/>
      <c r="O53" s="604">
        <v>0.75</v>
      </c>
      <c r="P53" s="456"/>
      <c r="Q53" s="605" t="s">
        <v>114</v>
      </c>
      <c r="R53" s="458"/>
      <c r="S53" s="594"/>
      <c r="T53" s="594"/>
      <c r="U53" s="594"/>
      <c r="V53" s="595"/>
      <c r="W53" s="594"/>
      <c r="X53" s="594"/>
      <c r="Y53" s="594"/>
      <c r="Z53" s="594"/>
      <c r="AA53" s="594"/>
      <c r="AB53" s="594"/>
      <c r="AC53" s="594"/>
      <c r="AD53" s="594"/>
      <c r="AE53" s="595"/>
      <c r="AF53" s="595"/>
      <c r="AG53" s="595"/>
      <c r="AH53" s="595"/>
      <c r="AI53" s="595"/>
      <c r="AJ53" s="595"/>
      <c r="AK53" s="595"/>
      <c r="AL53" s="595"/>
      <c r="AM53" s="595"/>
      <c r="AN53" s="595"/>
      <c r="AO53" s="595"/>
      <c r="AP53" s="595"/>
    </row>
    <row r="54" spans="2:42" s="591" customFormat="1" ht="63.75">
      <c r="B54" s="458" t="e">
        <f>IF('Formulario PPGR1'!$F54="","",CONCATENATE('Formulario PPGR1'!$C54,".",'Formulario PPGR1'!$D54,".",'Formulario PPGR1'!$E54,".",#REF!))</f>
        <v>#REF!</v>
      </c>
      <c r="C54" s="458" t="e">
        <f>IF('Formulario PPGR1'!$F54="","",#REF!)</f>
        <v>#REF!</v>
      </c>
      <c r="D54" s="458" t="e">
        <f>IF('Formulario PPGR1'!$F54="","",#REF!)</f>
        <v>#REF!</v>
      </c>
      <c r="E54" s="458" t="e">
        <f>IF('Formulario PPGR1'!$F54="","",#REF!)</f>
        <v>#REF!</v>
      </c>
      <c r="F54" s="598" t="s">
        <v>178</v>
      </c>
      <c r="G54" s="599" t="str">
        <f>IFERROR(VLOOKUP($F54,Obj!$B$57:$C$76,2,FALSE),"")</f>
        <v>LE.2</v>
      </c>
      <c r="H54" s="598" t="s">
        <v>194</v>
      </c>
      <c r="I54" s="599" t="str">
        <f>IFERROR(VLOOKUP($H54,Obj!$D$118:$E$124,2,FALSE),"")</f>
        <v>Obj2.2</v>
      </c>
      <c r="J54" s="598" t="s">
        <v>195</v>
      </c>
      <c r="K54" s="598" t="s">
        <v>196</v>
      </c>
      <c r="L54" s="598" t="s">
        <v>197</v>
      </c>
      <c r="M54" s="598" t="s">
        <v>83</v>
      </c>
      <c r="N54" s="607"/>
      <c r="O54" s="604">
        <v>0.8</v>
      </c>
      <c r="P54" s="456"/>
      <c r="Q54" s="605" t="s">
        <v>128</v>
      </c>
      <c r="R54" s="458"/>
      <c r="S54" s="594"/>
      <c r="T54" s="594"/>
      <c r="U54" s="594"/>
      <c r="V54" s="595"/>
      <c r="W54" s="594"/>
      <c r="X54" s="594"/>
      <c r="Y54" s="594"/>
      <c r="Z54" s="594"/>
      <c r="AA54" s="594"/>
      <c r="AB54" s="594"/>
      <c r="AC54" s="594"/>
      <c r="AD54" s="594"/>
      <c r="AE54" s="595"/>
      <c r="AF54" s="595"/>
      <c r="AG54" s="595"/>
      <c r="AH54" s="595"/>
      <c r="AI54" s="595"/>
      <c r="AJ54" s="595"/>
      <c r="AK54" s="595"/>
      <c r="AL54" s="595"/>
      <c r="AM54" s="595"/>
      <c r="AN54" s="595"/>
      <c r="AO54" s="595"/>
      <c r="AP54" s="595"/>
    </row>
    <row r="55" spans="2:42" s="591" customFormat="1" ht="25.5">
      <c r="B55" s="458" t="str">
        <f>IF('Formulario PPGR1'!$F55="","",CONCATENATE('Formulario PPGR1'!$C55,".",'Formulario PPGR1'!$D55,".",'Formulario PPGR1'!$E55,".",#REF!))</f>
        <v/>
      </c>
      <c r="C55" s="458" t="str">
        <f>IF('Formulario PPGR1'!$F55="","",#REF!)</f>
        <v/>
      </c>
      <c r="D55" s="458" t="str">
        <f>IF('Formulario PPGR1'!$F55="","",#REF!)</f>
        <v/>
      </c>
      <c r="E55" s="458" t="str">
        <f>IF('Formulario PPGR1'!$F55="","",#REF!)</f>
        <v/>
      </c>
      <c r="F55" s="600"/>
      <c r="G55" s="599"/>
      <c r="H55" s="600"/>
      <c r="I55" s="599"/>
      <c r="J55" s="600"/>
      <c r="K55" s="600"/>
      <c r="L55" s="600" t="s">
        <v>198</v>
      </c>
      <c r="M55" s="598" t="s">
        <v>83</v>
      </c>
      <c r="N55" s="608"/>
      <c r="O55" s="606">
        <v>0.55000000000000004</v>
      </c>
      <c r="P55" s="458"/>
      <c r="Q55" s="605" t="s">
        <v>128</v>
      </c>
      <c r="R55" s="458"/>
      <c r="S55" s="594"/>
      <c r="T55" s="594"/>
      <c r="U55" s="594"/>
      <c r="V55" s="595"/>
      <c r="W55" s="594"/>
      <c r="X55" s="594"/>
      <c r="Y55" s="594"/>
      <c r="Z55" s="594"/>
      <c r="AA55" s="594"/>
      <c r="AB55" s="594"/>
      <c r="AC55" s="594"/>
      <c r="AD55" s="594"/>
      <c r="AE55" s="595"/>
      <c r="AF55" s="595"/>
      <c r="AG55" s="595"/>
      <c r="AH55" s="595"/>
      <c r="AI55" s="595"/>
      <c r="AJ55" s="595"/>
      <c r="AK55" s="595"/>
      <c r="AL55" s="595"/>
      <c r="AM55" s="595"/>
      <c r="AN55" s="595"/>
      <c r="AO55" s="595"/>
      <c r="AP55" s="595"/>
    </row>
    <row r="56" spans="2:42" s="591" customFormat="1" ht="102">
      <c r="B56" s="458" t="e">
        <f>IF('Formulario PPGR1'!$F56="","",CONCATENATE('Formulario PPGR1'!$C56,".",'Formulario PPGR1'!$D56,".",'Formulario PPGR1'!$E56,".",#REF!))</f>
        <v>#REF!</v>
      </c>
      <c r="C56" s="458" t="e">
        <f>IF('Formulario PPGR1'!$F56="","",#REF!)</f>
        <v>#REF!</v>
      </c>
      <c r="D56" s="458" t="e">
        <f>IF('Formulario PPGR1'!$F56="","",#REF!)</f>
        <v>#REF!</v>
      </c>
      <c r="E56" s="458" t="e">
        <f>IF('Formulario PPGR1'!$F56="","",#REF!)</f>
        <v>#REF!</v>
      </c>
      <c r="F56" s="600" t="s">
        <v>178</v>
      </c>
      <c r="G56" s="599" t="str">
        <f>IFERROR(VLOOKUP($F56,Obj!$B$57:$C$76,2,FALSE),"")</f>
        <v>LE.2</v>
      </c>
      <c r="H56" s="600" t="s">
        <v>194</v>
      </c>
      <c r="I56" s="599" t="str">
        <f>IFERROR(VLOOKUP($H56,Obj!$D$118:$E$124,2,FALSE),"")</f>
        <v>Obj2.2</v>
      </c>
      <c r="J56" s="600" t="s">
        <v>199</v>
      </c>
      <c r="K56" s="598" t="s">
        <v>200</v>
      </c>
      <c r="L56" s="600" t="s">
        <v>201</v>
      </c>
      <c r="M56" s="598" t="s">
        <v>83</v>
      </c>
      <c r="N56" s="608"/>
      <c r="O56" s="606">
        <v>0.95</v>
      </c>
      <c r="P56" s="458"/>
      <c r="Q56" s="620" t="s">
        <v>114</v>
      </c>
      <c r="R56" s="458"/>
      <c r="S56" s="594"/>
      <c r="T56" s="594"/>
      <c r="U56" s="594"/>
      <c r="V56" s="595"/>
      <c r="W56" s="594"/>
      <c r="X56" s="594"/>
      <c r="Y56" s="594"/>
      <c r="Z56" s="594"/>
      <c r="AA56" s="594"/>
      <c r="AB56" s="594"/>
      <c r="AC56" s="594"/>
      <c r="AD56" s="594"/>
      <c r="AE56" s="595"/>
      <c r="AF56" s="595"/>
      <c r="AG56" s="595"/>
      <c r="AH56" s="595"/>
      <c r="AI56" s="595"/>
      <c r="AJ56" s="595"/>
      <c r="AK56" s="595"/>
      <c r="AL56" s="595"/>
      <c r="AM56" s="595"/>
      <c r="AN56" s="595"/>
      <c r="AO56" s="595"/>
      <c r="AP56" s="595"/>
    </row>
    <row r="57" spans="2:42" s="591" customFormat="1" ht="38.25">
      <c r="B57" s="458" t="str">
        <f>IF('Formulario PPGR1'!$F57="","",CONCATENATE('Formulario PPGR1'!$C57,".",'Formulario PPGR1'!$D57,".",'Formulario PPGR1'!$E57,".",#REF!))</f>
        <v/>
      </c>
      <c r="C57" s="458" t="str">
        <f>IF('Formulario PPGR1'!$F57="","",#REF!)</f>
        <v/>
      </c>
      <c r="D57" s="458" t="str">
        <f>IF('Formulario PPGR1'!$F57="","",#REF!)</f>
        <v/>
      </c>
      <c r="E57" s="458" t="str">
        <f>IF('Formulario PPGR1'!$F57="","",#REF!)</f>
        <v/>
      </c>
      <c r="F57" s="600"/>
      <c r="G57" s="599"/>
      <c r="H57" s="600"/>
      <c r="I57" s="599"/>
      <c r="J57" s="600"/>
      <c r="K57" s="600"/>
      <c r="L57" s="600" t="s">
        <v>202</v>
      </c>
      <c r="M57" s="598" t="s">
        <v>83</v>
      </c>
      <c r="N57" s="608"/>
      <c r="O57" s="606">
        <v>0.9</v>
      </c>
      <c r="P57" s="458"/>
      <c r="Q57" s="620" t="s">
        <v>145</v>
      </c>
      <c r="R57" s="458"/>
      <c r="S57" s="594"/>
      <c r="T57" s="594"/>
      <c r="U57" s="594"/>
      <c r="V57" s="595"/>
      <c r="W57" s="594"/>
      <c r="X57" s="594"/>
      <c r="Y57" s="594"/>
      <c r="Z57" s="594"/>
      <c r="AA57" s="594"/>
      <c r="AB57" s="594"/>
      <c r="AC57" s="594"/>
      <c r="AD57" s="594"/>
      <c r="AE57" s="595"/>
      <c r="AF57" s="595"/>
      <c r="AG57" s="595"/>
      <c r="AH57" s="595"/>
      <c r="AI57" s="595"/>
      <c r="AJ57" s="595"/>
      <c r="AK57" s="595"/>
      <c r="AL57" s="595"/>
      <c r="AM57" s="595"/>
      <c r="AN57" s="595"/>
      <c r="AO57" s="595"/>
      <c r="AP57" s="595"/>
    </row>
    <row r="58" spans="2:42" s="591" customFormat="1" ht="51">
      <c r="B58" s="458" t="str">
        <f>IF('Formulario PPGR1'!$F58="","",CONCATENATE('Formulario PPGR1'!$C58,".",'Formulario PPGR1'!$D58,".",'Formulario PPGR1'!$E58,".",#REF!))</f>
        <v/>
      </c>
      <c r="C58" s="458" t="str">
        <f>IF('Formulario PPGR1'!$F58="","",#REF!)</f>
        <v/>
      </c>
      <c r="D58" s="458" t="str">
        <f>IF('Formulario PPGR1'!$F58="","",#REF!)</f>
        <v/>
      </c>
      <c r="E58" s="458" t="str">
        <f>IF('Formulario PPGR1'!$F58="","",#REF!)</f>
        <v/>
      </c>
      <c r="F58" s="598"/>
      <c r="G58" s="599" t="str">
        <f>IFERROR(VLOOKUP($F58,Obj!$B$57:$C$76,2,FALSE),"")</f>
        <v/>
      </c>
      <c r="H58" s="598"/>
      <c r="I58" s="599" t="str">
        <f>IFERROR(VLOOKUP($H58,Obj!$D$118:$E$124,2,FALSE),"")</f>
        <v/>
      </c>
      <c r="J58" s="598"/>
      <c r="K58" s="598" t="s">
        <v>203</v>
      </c>
      <c r="L58" s="598" t="s">
        <v>204</v>
      </c>
      <c r="M58" s="598" t="s">
        <v>83</v>
      </c>
      <c r="N58" s="607"/>
      <c r="O58" s="607">
        <v>0.75</v>
      </c>
      <c r="P58" s="456"/>
      <c r="Q58" s="605" t="s">
        <v>114</v>
      </c>
      <c r="R58" s="458"/>
      <c r="S58" s="594"/>
      <c r="T58" s="594"/>
      <c r="U58" s="594"/>
      <c r="V58" s="595"/>
      <c r="W58" s="594"/>
      <c r="X58" s="594"/>
      <c r="Y58" s="594"/>
      <c r="Z58" s="594"/>
      <c r="AA58" s="594"/>
      <c r="AB58" s="594"/>
      <c r="AC58" s="594"/>
      <c r="AD58" s="594"/>
      <c r="AE58" s="595"/>
      <c r="AF58" s="595"/>
      <c r="AG58" s="595"/>
      <c r="AH58" s="595"/>
      <c r="AI58" s="595"/>
      <c r="AJ58" s="595"/>
      <c r="AK58" s="595"/>
      <c r="AL58" s="595"/>
      <c r="AM58" s="595"/>
      <c r="AN58" s="595"/>
      <c r="AO58" s="595"/>
      <c r="AP58" s="595"/>
    </row>
    <row r="59" spans="2:42" s="591" customFormat="1" ht="63.75">
      <c r="B59" s="458" t="e">
        <f>IF('Formulario PPGR1'!$F59="","",CONCATENATE('Formulario PPGR1'!$C59,".",'Formulario PPGR1'!$D59,".",'Formulario PPGR1'!$E59,".",#REF!))</f>
        <v>#REF!</v>
      </c>
      <c r="C59" s="458" t="e">
        <f>IF('Formulario PPGR1'!$F59="","",#REF!)</f>
        <v>#REF!</v>
      </c>
      <c r="D59" s="458" t="e">
        <f>IF('Formulario PPGR1'!$F59="","",#REF!)</f>
        <v>#REF!</v>
      </c>
      <c r="E59" s="458" t="e">
        <f>IF('Formulario PPGR1'!$F59="","",#REF!)</f>
        <v>#REF!</v>
      </c>
      <c r="F59" s="598" t="s">
        <v>178</v>
      </c>
      <c r="G59" s="599" t="str">
        <f>IFERROR(VLOOKUP($F59,Obj!$B$57:$C$76,2,FALSE),"")</f>
        <v>LE.2</v>
      </c>
      <c r="H59" s="598" t="s">
        <v>194</v>
      </c>
      <c r="I59" s="599" t="str">
        <f>IFERROR(VLOOKUP($H59,Obj!$D$118:$E$124,2,FALSE),"")</f>
        <v>Obj2.2</v>
      </c>
      <c r="J59" s="598" t="s">
        <v>205</v>
      </c>
      <c r="K59" s="598" t="s">
        <v>206</v>
      </c>
      <c r="L59" s="614" t="s">
        <v>207</v>
      </c>
      <c r="M59" s="598" t="s">
        <v>83</v>
      </c>
      <c r="N59" s="615"/>
      <c r="O59" s="607">
        <v>0.85</v>
      </c>
      <c r="P59" s="456"/>
      <c r="Q59" s="621" t="s">
        <v>162</v>
      </c>
      <c r="R59" s="458"/>
      <c r="S59" s="594"/>
      <c r="T59" s="594"/>
      <c r="U59" s="594"/>
      <c r="V59" s="595"/>
      <c r="W59" s="594"/>
      <c r="X59" s="594"/>
      <c r="Y59" s="594"/>
      <c r="Z59" s="594"/>
      <c r="AA59" s="594"/>
      <c r="AB59" s="594"/>
      <c r="AC59" s="594"/>
      <c r="AD59" s="594"/>
      <c r="AE59" s="595"/>
      <c r="AF59" s="595"/>
      <c r="AG59" s="595"/>
      <c r="AH59" s="595"/>
      <c r="AI59" s="595"/>
      <c r="AJ59" s="595"/>
      <c r="AK59" s="595"/>
      <c r="AL59" s="595"/>
      <c r="AM59" s="595"/>
      <c r="AN59" s="595"/>
      <c r="AO59" s="595"/>
      <c r="AP59" s="595"/>
    </row>
    <row r="60" spans="2:42" s="591" customFormat="1" ht="89.25">
      <c r="B60" s="458" t="e">
        <f>IF('Formulario PPGR1'!$F60="","",CONCATENATE('Formulario PPGR1'!$C60,".",'Formulario PPGR1'!$D60,".",'Formulario PPGR1'!$E60,".",#REF!))</f>
        <v>#REF!</v>
      </c>
      <c r="C60" s="458" t="e">
        <f>IF('Formulario PPGR1'!$F60="","",#REF!)</f>
        <v>#REF!</v>
      </c>
      <c r="D60" s="458" t="e">
        <f>IF('Formulario PPGR1'!$F60="","",#REF!)</f>
        <v>#REF!</v>
      </c>
      <c r="E60" s="458" t="e">
        <f>IF('Formulario PPGR1'!$F60="","",#REF!)</f>
        <v>#REF!</v>
      </c>
      <c r="F60" s="598" t="s">
        <v>208</v>
      </c>
      <c r="G60" s="599" t="str">
        <f>IFERROR(VLOOKUP($F60,Obj!$B$57:$C$76,2,FALSE),"")</f>
        <v>LE.3</v>
      </c>
      <c r="H60" s="598" t="s">
        <v>209</v>
      </c>
      <c r="I60" s="599" t="str">
        <f>IFERROR(VLOOKUP($H60,Obj!$D$118:$E$124,2,FALSE),"")</f>
        <v>Obj3.1</v>
      </c>
      <c r="J60" s="598" t="s">
        <v>210</v>
      </c>
      <c r="K60" s="598" t="s">
        <v>211</v>
      </c>
      <c r="L60" s="614" t="s">
        <v>212</v>
      </c>
      <c r="M60" s="598" t="s">
        <v>83</v>
      </c>
      <c r="N60" s="615"/>
      <c r="O60" s="617">
        <v>0.9</v>
      </c>
      <c r="P60" s="456"/>
      <c r="Q60" s="621" t="s">
        <v>213</v>
      </c>
      <c r="R60" s="458"/>
      <c r="S60" s="594"/>
      <c r="T60" s="594"/>
      <c r="U60" s="594"/>
      <c r="V60" s="595"/>
      <c r="W60" s="594"/>
      <c r="X60" s="594"/>
      <c r="Y60" s="594"/>
      <c r="Z60" s="594"/>
      <c r="AA60" s="594"/>
      <c r="AB60" s="594"/>
      <c r="AC60" s="594"/>
      <c r="AD60" s="594"/>
      <c r="AE60" s="595"/>
      <c r="AF60" s="595"/>
      <c r="AG60" s="595"/>
      <c r="AH60" s="595"/>
      <c r="AI60" s="595"/>
      <c r="AJ60" s="595"/>
      <c r="AK60" s="595"/>
      <c r="AL60" s="595"/>
      <c r="AM60" s="595"/>
      <c r="AN60" s="595"/>
      <c r="AO60" s="595"/>
      <c r="AP60" s="595"/>
    </row>
    <row r="61" spans="2:42" s="591" customFormat="1" ht="76.5">
      <c r="B61" s="458" t="e">
        <f>IF('Formulario PPGR1'!$F61="","",CONCATENATE('Formulario PPGR1'!$C61,".",'Formulario PPGR1'!$D61,".",'Formulario PPGR1'!$E61,".",#REF!))</f>
        <v>#REF!</v>
      </c>
      <c r="C61" s="458" t="e">
        <f>IF('Formulario PPGR1'!$F61="","",#REF!)</f>
        <v>#REF!</v>
      </c>
      <c r="D61" s="458" t="e">
        <f>IF('Formulario PPGR1'!$F61="","",#REF!)</f>
        <v>#REF!</v>
      </c>
      <c r="E61" s="458" t="e">
        <f>IF('Formulario PPGR1'!$F61="","",#REF!)</f>
        <v>#REF!</v>
      </c>
      <c r="F61" s="598" t="s">
        <v>208</v>
      </c>
      <c r="G61" s="599" t="str">
        <f>IFERROR(VLOOKUP($F61,Obj!$B$57:$C$76,2,FALSE),"")</f>
        <v>LE.3</v>
      </c>
      <c r="H61" s="598" t="s">
        <v>214</v>
      </c>
      <c r="I61" s="599" t="str">
        <f>IFERROR(VLOOKUP($H61,Obj!$D$118:$E$124,2,FALSE),"")</f>
        <v>Obj3.2</v>
      </c>
      <c r="J61" s="598" t="s">
        <v>215</v>
      </c>
      <c r="K61" s="598" t="s">
        <v>216</v>
      </c>
      <c r="L61" s="598" t="s">
        <v>217</v>
      </c>
      <c r="M61" s="598" t="s">
        <v>83</v>
      </c>
      <c r="N61" s="607"/>
      <c r="O61" s="607">
        <v>1</v>
      </c>
      <c r="P61" s="456"/>
      <c r="Q61" s="621" t="s">
        <v>213</v>
      </c>
      <c r="R61" s="458"/>
      <c r="S61" s="594"/>
      <c r="T61" s="594"/>
      <c r="U61" s="594"/>
      <c r="V61" s="595"/>
      <c r="W61" s="594"/>
      <c r="X61" s="594"/>
      <c r="Y61" s="594"/>
      <c r="Z61" s="594"/>
      <c r="AA61" s="594"/>
      <c r="AB61" s="594"/>
      <c r="AC61" s="594"/>
      <c r="AD61" s="594"/>
      <c r="AE61" s="595"/>
      <c r="AF61" s="595"/>
      <c r="AG61" s="595"/>
      <c r="AH61" s="595"/>
      <c r="AI61" s="595"/>
      <c r="AJ61" s="595"/>
      <c r="AK61" s="595"/>
      <c r="AL61" s="595"/>
      <c r="AM61" s="595"/>
      <c r="AN61" s="595"/>
      <c r="AO61" s="595"/>
      <c r="AP61" s="595"/>
    </row>
    <row r="62" spans="2:42" s="591" customFormat="1" ht="25.5">
      <c r="B62" s="458" t="str">
        <f>IF('Formulario PPGR1'!$F62="","",CONCATENATE('Formulario PPGR1'!$C62,".",'Formulario PPGR1'!$D62,".",'Formulario PPGR1'!$E62,".",#REF!))</f>
        <v/>
      </c>
      <c r="C62" s="458" t="str">
        <f>IF('Formulario PPGR1'!$F62="","",#REF!)</f>
        <v/>
      </c>
      <c r="D62" s="458" t="str">
        <f>IF('Formulario PPGR1'!$F62="","",#REF!)</f>
        <v/>
      </c>
      <c r="E62" s="458" t="str">
        <f>IF('Formulario PPGR1'!$F62="","",#REF!)</f>
        <v/>
      </c>
      <c r="F62" s="598"/>
      <c r="G62" s="599" t="str">
        <f>IFERROR(VLOOKUP($F62,Obj!$B$57:$C$76,2,FALSE),"")</f>
        <v/>
      </c>
      <c r="H62" s="598"/>
      <c r="I62" s="599" t="str">
        <f>IFERROR(VLOOKUP($H62,Obj!$D$118:$E$124,2,FALSE),"")</f>
        <v/>
      </c>
      <c r="J62" s="598"/>
      <c r="K62" s="598" t="s">
        <v>218</v>
      </c>
      <c r="L62" s="598" t="s">
        <v>219</v>
      </c>
      <c r="M62" s="598" t="s">
        <v>83</v>
      </c>
      <c r="N62" s="609"/>
      <c r="O62" s="607">
        <v>0.9</v>
      </c>
      <c r="P62" s="605"/>
      <c r="Q62" s="621" t="s">
        <v>213</v>
      </c>
      <c r="R62" s="458"/>
      <c r="S62" s="594"/>
      <c r="T62" s="594"/>
      <c r="U62" s="594"/>
      <c r="V62" s="595" t="s">
        <v>220</v>
      </c>
      <c r="W62" s="594"/>
      <c r="X62" s="594"/>
      <c r="Y62" s="594"/>
      <c r="Z62" s="594"/>
      <c r="AA62" s="594"/>
      <c r="AB62" s="594"/>
      <c r="AC62" s="594"/>
      <c r="AD62" s="594"/>
      <c r="AE62" s="595"/>
      <c r="AF62" s="595"/>
      <c r="AG62" s="595"/>
      <c r="AH62" s="595"/>
      <c r="AI62" s="595"/>
      <c r="AJ62" s="595"/>
      <c r="AK62" s="595"/>
      <c r="AL62" s="595"/>
      <c r="AM62" s="595"/>
      <c r="AN62" s="595"/>
      <c r="AO62" s="595"/>
      <c r="AP62" s="595"/>
    </row>
    <row r="63" spans="2:42" s="591" customFormat="1" ht="38.25">
      <c r="B63" s="458" t="str">
        <f>IF('Formulario PPGR1'!$F63="","",CONCATENATE('Formulario PPGR1'!$C63,".",'Formulario PPGR1'!$D63,".",'Formulario PPGR1'!$E63,".",#REF!))</f>
        <v/>
      </c>
      <c r="C63" s="458" t="str">
        <f>IF('Formulario PPGR1'!$F63="","",#REF!)</f>
        <v/>
      </c>
      <c r="D63" s="458" t="str">
        <f>IF('Formulario PPGR1'!$F63="","",#REF!)</f>
        <v/>
      </c>
      <c r="E63" s="458" t="str">
        <f>IF('Formulario PPGR1'!$F63="","",#REF!)</f>
        <v/>
      </c>
      <c r="F63" s="598"/>
      <c r="G63" s="599" t="str">
        <f>IFERROR(VLOOKUP($F63,Obj!$B$57:$C$76,2,FALSE),"")</f>
        <v/>
      </c>
      <c r="H63" s="598"/>
      <c r="I63" s="599" t="str">
        <f>IFERROR(VLOOKUP($H63,Obj!$D$118:$E$124,2,FALSE),"")</f>
        <v/>
      </c>
      <c r="J63" s="598"/>
      <c r="K63" s="598" t="s">
        <v>221</v>
      </c>
      <c r="L63" s="598" t="s">
        <v>222</v>
      </c>
      <c r="M63" s="598" t="s">
        <v>83</v>
      </c>
      <c r="N63" s="609"/>
      <c r="O63" s="610">
        <v>0.85</v>
      </c>
      <c r="P63" s="605"/>
      <c r="Q63" s="621" t="s">
        <v>213</v>
      </c>
      <c r="R63" s="458"/>
      <c r="S63" s="594"/>
      <c r="T63" s="594"/>
      <c r="U63" s="594"/>
      <c r="V63" s="595" t="s">
        <v>223</v>
      </c>
      <c r="W63" s="594"/>
      <c r="X63" s="594"/>
      <c r="Y63" s="594"/>
      <c r="Z63" s="594"/>
      <c r="AA63" s="594"/>
      <c r="AB63" s="594"/>
      <c r="AC63" s="594"/>
      <c r="AD63" s="594"/>
      <c r="AE63" s="595"/>
      <c r="AF63" s="595"/>
      <c r="AG63" s="595"/>
      <c r="AH63" s="595"/>
      <c r="AI63" s="595"/>
      <c r="AJ63" s="595"/>
      <c r="AK63" s="595"/>
      <c r="AL63" s="595"/>
      <c r="AM63" s="595"/>
      <c r="AN63" s="595"/>
      <c r="AO63" s="595"/>
      <c r="AP63" s="595"/>
    </row>
    <row r="64" spans="2:42" s="591" customFormat="1" ht="38.25">
      <c r="B64" s="458" t="str">
        <f>IF('Formulario PPGR1'!$F64="","",CONCATENATE('Formulario PPGR1'!$C64,".",'Formulario PPGR1'!$D64,".",'Formulario PPGR1'!$E64,".",#REF!))</f>
        <v/>
      </c>
      <c r="C64" s="458" t="str">
        <f>IF('Formulario PPGR1'!$F64="","",#REF!)</f>
        <v/>
      </c>
      <c r="D64" s="458" t="str">
        <f>IF('Formulario PPGR1'!$F64="","",#REF!)</f>
        <v/>
      </c>
      <c r="E64" s="458" t="str">
        <f>IF('Formulario PPGR1'!$F64="","",#REF!)</f>
        <v/>
      </c>
      <c r="F64" s="598"/>
      <c r="G64" s="599" t="str">
        <f>IFERROR(VLOOKUP($F64,Obj!$B$57:$C$76,2,FALSE),"")</f>
        <v/>
      </c>
      <c r="H64" s="598"/>
      <c r="I64" s="599" t="str">
        <f>IFERROR(VLOOKUP($H64,Obj!$D$118:$E$124,2,FALSE),"")</f>
        <v/>
      </c>
      <c r="J64" s="598"/>
      <c r="K64" s="598" t="s">
        <v>224</v>
      </c>
      <c r="L64" s="598" t="s">
        <v>225</v>
      </c>
      <c r="M64" s="598" t="s">
        <v>83</v>
      </c>
      <c r="N64" s="607"/>
      <c r="O64" s="604">
        <v>0.65</v>
      </c>
      <c r="P64" s="605"/>
      <c r="Q64" s="621" t="s">
        <v>145</v>
      </c>
      <c r="R64" s="458"/>
      <c r="S64" s="594"/>
      <c r="T64" s="594"/>
      <c r="U64" s="594"/>
      <c r="V64" s="594"/>
      <c r="W64" s="594"/>
      <c r="X64" s="594"/>
      <c r="Y64" s="594"/>
      <c r="Z64" s="594"/>
      <c r="AA64" s="594"/>
      <c r="AB64" s="594"/>
      <c r="AC64" s="594"/>
      <c r="AD64" s="594"/>
      <c r="AE64" s="595"/>
      <c r="AF64" s="595"/>
      <c r="AG64" s="595"/>
      <c r="AH64" s="595"/>
      <c r="AI64" s="595"/>
      <c r="AJ64" s="595"/>
      <c r="AK64" s="595"/>
      <c r="AL64" s="595"/>
      <c r="AM64" s="595"/>
      <c r="AN64" s="595"/>
      <c r="AO64" s="595"/>
      <c r="AP64" s="595"/>
    </row>
    <row r="65" spans="2:42" s="591" customFormat="1" ht="102">
      <c r="B65" s="458" t="e">
        <f>IF('Formulario PPGR1'!$F65="","",CONCATENATE('Formulario PPGR1'!$C65,".",'Formulario PPGR1'!$D65,".",'Formulario PPGR1'!$E65,".",#REF!))</f>
        <v>#REF!</v>
      </c>
      <c r="C65" s="458" t="e">
        <f>IF('Formulario PPGR1'!$F65="","",#REF!)</f>
        <v>#REF!</v>
      </c>
      <c r="D65" s="458" t="e">
        <f>IF('Formulario PPGR1'!$F65="","",#REF!)</f>
        <v>#REF!</v>
      </c>
      <c r="E65" s="458" t="e">
        <f>IF('Formulario PPGR1'!$F65="","",#REF!)</f>
        <v>#REF!</v>
      </c>
      <c r="F65" s="598" t="s">
        <v>226</v>
      </c>
      <c r="G65" s="599" t="str">
        <f>IFERROR(VLOOKUP($F65,Obj!$B$57:$C$76,2,FALSE),"")</f>
        <v>LE.4</v>
      </c>
      <c r="H65" s="598" t="s">
        <v>227</v>
      </c>
      <c r="I65" s="599" t="str">
        <f>IFERROR(VLOOKUP($H65,Obj!$D$118:$E$124,2,FALSE),"")</f>
        <v>Obj4.1</v>
      </c>
      <c r="J65" s="598" t="s">
        <v>228</v>
      </c>
      <c r="K65" s="598" t="s">
        <v>229</v>
      </c>
      <c r="L65" s="598" t="s">
        <v>230</v>
      </c>
      <c r="M65" s="598" t="s">
        <v>83</v>
      </c>
      <c r="N65" s="609"/>
      <c r="O65" s="607">
        <v>0.45</v>
      </c>
      <c r="P65" s="605"/>
      <c r="Q65" s="605" t="s">
        <v>231</v>
      </c>
      <c r="R65" s="458"/>
      <c r="S65" s="594"/>
      <c r="T65" s="594"/>
      <c r="U65" s="594"/>
      <c r="V65" s="594"/>
      <c r="W65" s="594"/>
      <c r="X65" s="594"/>
      <c r="Y65" s="594"/>
      <c r="Z65" s="594"/>
      <c r="AA65" s="594"/>
      <c r="AB65" s="594"/>
      <c r="AC65" s="594"/>
      <c r="AD65" s="594"/>
      <c r="AE65" s="595"/>
      <c r="AF65" s="595"/>
      <c r="AG65" s="595"/>
      <c r="AH65" s="595"/>
      <c r="AI65" s="595"/>
      <c r="AJ65" s="595"/>
      <c r="AK65" s="595"/>
      <c r="AL65" s="595"/>
      <c r="AM65" s="595"/>
      <c r="AN65" s="595"/>
      <c r="AO65" s="595"/>
      <c r="AP65" s="595"/>
    </row>
    <row r="66" spans="2:42" s="591" customFormat="1" ht="38.25">
      <c r="B66" s="458" t="str">
        <f>IF('Formulario PPGR1'!$F66="","",CONCATENATE('Formulario PPGR1'!$C66,".",'Formulario PPGR1'!$D66,".",'Formulario PPGR1'!$E66,".",#REF!))</f>
        <v/>
      </c>
      <c r="C66" s="458" t="str">
        <f>IF('Formulario PPGR1'!$F66="","",#REF!)</f>
        <v/>
      </c>
      <c r="D66" s="458" t="str">
        <f>IF('Formulario PPGR1'!$F66="","",#REF!)</f>
        <v/>
      </c>
      <c r="E66" s="458" t="str">
        <f>IF('Formulario PPGR1'!$F66="","",#REF!)</f>
        <v/>
      </c>
      <c r="F66" s="598"/>
      <c r="G66" s="599" t="str">
        <f>IFERROR(VLOOKUP($F66,Obj!$B$57:$C$76,2,FALSE),"")</f>
        <v/>
      </c>
      <c r="H66" s="598"/>
      <c r="I66" s="599" t="str">
        <f>IFERROR(VLOOKUP($H66,Obj!$D$118:$E$124,2,FALSE),"")</f>
        <v/>
      </c>
      <c r="J66" s="598"/>
      <c r="K66" s="598" t="s">
        <v>232</v>
      </c>
      <c r="L66" s="598" t="s">
        <v>233</v>
      </c>
      <c r="M66" s="598" t="s">
        <v>83</v>
      </c>
      <c r="N66" s="607"/>
      <c r="O66" s="607">
        <v>0.55000000000000004</v>
      </c>
      <c r="P66" s="605"/>
      <c r="Q66" s="605" t="s">
        <v>231</v>
      </c>
      <c r="R66" s="458"/>
      <c r="S66" s="594"/>
      <c r="T66" s="594"/>
      <c r="U66" s="594"/>
      <c r="V66" s="594"/>
      <c r="W66" s="594"/>
      <c r="X66" s="594"/>
      <c r="Y66" s="594"/>
      <c r="Z66" s="594"/>
      <c r="AA66" s="594"/>
      <c r="AB66" s="594"/>
      <c r="AC66" s="594"/>
      <c r="AD66" s="594"/>
      <c r="AE66" s="595"/>
      <c r="AF66" s="595"/>
      <c r="AG66" s="595"/>
      <c r="AH66" s="595"/>
      <c r="AI66" s="595"/>
      <c r="AJ66" s="595"/>
      <c r="AK66" s="595"/>
      <c r="AL66" s="595"/>
      <c r="AM66" s="595"/>
      <c r="AN66" s="595"/>
      <c r="AO66" s="595"/>
      <c r="AP66" s="595"/>
    </row>
    <row r="67" spans="2:42" s="591" customFormat="1" ht="38.25">
      <c r="B67" s="458" t="str">
        <f>IF('Formulario PPGR1'!$F67="","",CONCATENATE('Formulario PPGR1'!$C67,".",'Formulario PPGR1'!$D67,".",'Formulario PPGR1'!$E67,".",#REF!))</f>
        <v/>
      </c>
      <c r="C67" s="458" t="str">
        <f>IF('Formulario PPGR1'!$F67="","",#REF!)</f>
        <v/>
      </c>
      <c r="D67" s="458" t="str">
        <f>IF('Formulario PPGR1'!$F67="","",#REF!)</f>
        <v/>
      </c>
      <c r="E67" s="458" t="str">
        <f>IF('Formulario PPGR1'!$F67="","",#REF!)</f>
        <v/>
      </c>
      <c r="F67" s="598"/>
      <c r="G67" s="599" t="str">
        <f>IFERROR(VLOOKUP($F67,Obj!$B$57:$C$76,2,FALSE),"")</f>
        <v/>
      </c>
      <c r="H67" s="598"/>
      <c r="I67" s="599" t="str">
        <f>IFERROR(VLOOKUP($H67,Obj!$D$118:$E$124,2,FALSE),"")</f>
        <v/>
      </c>
      <c r="J67" s="598"/>
      <c r="K67" s="598" t="s">
        <v>234</v>
      </c>
      <c r="L67" s="598" t="s">
        <v>235</v>
      </c>
      <c r="M67" s="598" t="s">
        <v>83</v>
      </c>
      <c r="N67" s="607"/>
      <c r="O67" s="607">
        <v>0.65</v>
      </c>
      <c r="P67" s="605"/>
      <c r="Q67" s="605" t="s">
        <v>236</v>
      </c>
      <c r="R67" s="458"/>
      <c r="S67" s="594"/>
      <c r="T67" s="594"/>
      <c r="U67" s="594"/>
      <c r="V67" s="594"/>
      <c r="W67" s="594"/>
      <c r="X67" s="594"/>
      <c r="Y67" s="594"/>
      <c r="Z67" s="594"/>
      <c r="AA67" s="594"/>
      <c r="AB67" s="594"/>
      <c r="AC67" s="594"/>
      <c r="AD67" s="594"/>
      <c r="AE67" s="595"/>
      <c r="AF67" s="595"/>
      <c r="AG67" s="595"/>
      <c r="AH67" s="595"/>
      <c r="AI67" s="595"/>
      <c r="AJ67" s="595"/>
      <c r="AK67" s="595"/>
      <c r="AL67" s="595"/>
      <c r="AM67" s="595"/>
      <c r="AN67" s="595"/>
      <c r="AO67" s="595"/>
      <c r="AP67" s="595"/>
    </row>
    <row r="68" spans="2:42" s="591" customFormat="1" ht="51">
      <c r="B68" s="458" t="str">
        <f>IF('Formulario PPGR1'!$F68="","",CONCATENATE('Formulario PPGR1'!$C68,".",'Formulario PPGR1'!$D68,".",'Formulario PPGR1'!$E68,".",#REF!))</f>
        <v/>
      </c>
      <c r="C68" s="458" t="str">
        <f>IF('Formulario PPGR1'!$F68="","",#REF!)</f>
        <v/>
      </c>
      <c r="D68" s="458" t="str">
        <f>IF('Formulario PPGR1'!$F68="","",#REF!)</f>
        <v/>
      </c>
      <c r="E68" s="458" t="str">
        <f>IF('Formulario PPGR1'!$F68="","",#REF!)</f>
        <v/>
      </c>
      <c r="F68" s="598"/>
      <c r="G68" s="599" t="str">
        <f>IFERROR(VLOOKUP($F68,Obj!$B$57:$C$76,2,FALSE),"")</f>
        <v/>
      </c>
      <c r="H68" s="598"/>
      <c r="I68" s="599" t="str">
        <f>IFERROR(VLOOKUP($H68,Obj!$D$118:$E$124,2,FALSE),"")</f>
        <v/>
      </c>
      <c r="J68" s="598"/>
      <c r="K68" s="598" t="s">
        <v>237</v>
      </c>
      <c r="L68" s="598" t="s">
        <v>238</v>
      </c>
      <c r="M68" s="598" t="s">
        <v>83</v>
      </c>
      <c r="N68" s="607"/>
      <c r="O68" s="607">
        <v>0.7</v>
      </c>
      <c r="P68" s="605"/>
      <c r="Q68" s="605" t="s">
        <v>239</v>
      </c>
      <c r="R68" s="458"/>
      <c r="S68" s="594"/>
      <c r="T68" s="594"/>
      <c r="U68" s="594"/>
      <c r="V68" s="594"/>
      <c r="W68" s="594"/>
      <c r="X68" s="594"/>
      <c r="Y68" s="594"/>
      <c r="Z68" s="594"/>
      <c r="AA68" s="594"/>
      <c r="AB68" s="594"/>
      <c r="AC68" s="594"/>
      <c r="AD68" s="594"/>
      <c r="AE68" s="595"/>
      <c r="AF68" s="595"/>
      <c r="AG68" s="595"/>
      <c r="AH68" s="595"/>
      <c r="AI68" s="595"/>
      <c r="AJ68" s="595"/>
      <c r="AK68" s="595"/>
      <c r="AL68" s="595"/>
      <c r="AM68" s="595"/>
      <c r="AN68" s="595"/>
      <c r="AO68" s="595"/>
      <c r="AP68" s="595"/>
    </row>
    <row r="69" spans="2:42" s="591" customFormat="1" ht="38.25">
      <c r="B69" s="458" t="str">
        <f>IF('Formulario PPGR1'!$F69="","",CONCATENATE('Formulario PPGR1'!$C69,".",'Formulario PPGR1'!$D69,".",'Formulario PPGR1'!$E69,".",#REF!))</f>
        <v/>
      </c>
      <c r="C69" s="458" t="str">
        <f>IF('Formulario PPGR1'!$F69="","",#REF!)</f>
        <v/>
      </c>
      <c r="D69" s="458" t="str">
        <f>IF('Formulario PPGR1'!$F69="","",#REF!)</f>
        <v/>
      </c>
      <c r="E69" s="458" t="str">
        <f>IF('Formulario PPGR1'!$F69="","",#REF!)</f>
        <v/>
      </c>
      <c r="F69" s="600"/>
      <c r="G69" s="599"/>
      <c r="H69" s="600"/>
      <c r="I69" s="599"/>
      <c r="J69" s="600"/>
      <c r="K69" s="600"/>
      <c r="L69" s="600" t="s">
        <v>240</v>
      </c>
      <c r="M69" s="598" t="s">
        <v>83</v>
      </c>
      <c r="N69" s="608"/>
      <c r="O69" s="608">
        <v>0.9</v>
      </c>
      <c r="P69" s="458"/>
      <c r="Q69" s="605" t="s">
        <v>231</v>
      </c>
      <c r="R69" s="458"/>
      <c r="S69" s="594"/>
      <c r="T69" s="594"/>
      <c r="U69" s="594"/>
      <c r="V69" s="594"/>
      <c r="W69" s="594"/>
      <c r="X69" s="594"/>
      <c r="Y69" s="594"/>
      <c r="Z69" s="594"/>
      <c r="AA69" s="594"/>
      <c r="AB69" s="594"/>
      <c r="AC69" s="594"/>
      <c r="AD69" s="594"/>
      <c r="AE69" s="595"/>
      <c r="AF69" s="595"/>
      <c r="AG69" s="595"/>
      <c r="AH69" s="595"/>
      <c r="AI69" s="595"/>
      <c r="AJ69" s="595"/>
      <c r="AK69" s="595"/>
      <c r="AL69" s="595"/>
      <c r="AM69" s="595"/>
      <c r="AN69" s="595"/>
      <c r="AO69" s="595"/>
      <c r="AP69" s="595"/>
    </row>
    <row r="70" spans="2:42" s="591" customFormat="1" ht="63.75">
      <c r="B70" s="458" t="str">
        <f>IF('Formulario PPGR1'!$F70="","",CONCATENATE('Formulario PPGR1'!$C70,".",'Formulario PPGR1'!$D70,".",'Formulario PPGR1'!$E70,".",#REF!))</f>
        <v/>
      </c>
      <c r="C70" s="458" t="str">
        <f>IF('Formulario PPGR1'!$F70="","",#REF!)</f>
        <v/>
      </c>
      <c r="D70" s="458" t="str">
        <f>IF('Formulario PPGR1'!$F70="","",#REF!)</f>
        <v/>
      </c>
      <c r="E70" s="458" t="str">
        <f>IF('Formulario PPGR1'!$F70="","",#REF!)</f>
        <v/>
      </c>
      <c r="F70" s="598"/>
      <c r="G70" s="599" t="str">
        <f>IFERROR(VLOOKUP($F70,Obj!$B$57:$C$76,2,FALSE),"")</f>
        <v/>
      </c>
      <c r="H70" s="598"/>
      <c r="I70" s="599" t="str">
        <f>IFERROR(VLOOKUP($H70,Obj!$D$118:$E$124,2,FALSE),"")</f>
        <v/>
      </c>
      <c r="J70" s="598"/>
      <c r="K70" s="598" t="s">
        <v>241</v>
      </c>
      <c r="L70" s="598" t="s">
        <v>242</v>
      </c>
      <c r="M70" s="598" t="s">
        <v>83</v>
      </c>
      <c r="N70" s="607"/>
      <c r="O70" s="607">
        <v>0.6</v>
      </c>
      <c r="P70" s="605"/>
      <c r="Q70" s="605" t="s">
        <v>239</v>
      </c>
      <c r="R70" s="458"/>
      <c r="S70" s="594"/>
      <c r="T70" s="594"/>
      <c r="U70" s="594"/>
      <c r="V70" s="594"/>
      <c r="W70" s="594"/>
      <c r="X70" s="594"/>
      <c r="Y70" s="594"/>
      <c r="Z70" s="594"/>
      <c r="AA70" s="594"/>
      <c r="AB70" s="594"/>
      <c r="AC70" s="594"/>
      <c r="AD70" s="594"/>
      <c r="AE70" s="595"/>
      <c r="AF70" s="595"/>
      <c r="AG70" s="595"/>
      <c r="AH70" s="595"/>
      <c r="AI70" s="595"/>
      <c r="AJ70" s="595"/>
      <c r="AK70" s="595"/>
      <c r="AL70" s="595"/>
      <c r="AM70" s="595"/>
      <c r="AN70" s="595"/>
      <c r="AO70" s="595"/>
      <c r="AP70" s="595"/>
    </row>
    <row r="71" spans="2:42" s="591" customFormat="1" ht="51">
      <c r="B71" s="458" t="str">
        <f>IF('Formulario PPGR1'!$F71="","",CONCATENATE('Formulario PPGR1'!$C71,".",'Formulario PPGR1'!$D71,".",'Formulario PPGR1'!$E71,".",#REF!))</f>
        <v/>
      </c>
      <c r="C71" s="458" t="str">
        <f>IF('Formulario PPGR1'!$F71="","",#REF!)</f>
        <v/>
      </c>
      <c r="D71" s="458" t="str">
        <f>IF('Formulario PPGR1'!$F71="","",#REF!)</f>
        <v/>
      </c>
      <c r="E71" s="458" t="str">
        <f>IF('Formulario PPGR1'!$F71="","",#REF!)</f>
        <v/>
      </c>
      <c r="F71" s="598"/>
      <c r="G71" s="599" t="str">
        <f>IFERROR(VLOOKUP($F71,Obj!$B$57:$C$76,2,FALSE),"")</f>
        <v/>
      </c>
      <c r="H71" s="598"/>
      <c r="I71" s="599" t="str">
        <f>IFERROR(VLOOKUP($H71,Obj!$D$118:$E$124,2,FALSE),"")</f>
        <v/>
      </c>
      <c r="J71" s="598"/>
      <c r="K71" s="605" t="s">
        <v>243</v>
      </c>
      <c r="L71" s="598" t="s">
        <v>244</v>
      </c>
      <c r="M71" s="598" t="s">
        <v>83</v>
      </c>
      <c r="N71" s="607"/>
      <c r="O71" s="607">
        <v>0.85</v>
      </c>
      <c r="P71" s="456"/>
      <c r="Q71" s="605" t="s">
        <v>2958</v>
      </c>
      <c r="R71" s="458"/>
      <c r="S71" s="594"/>
      <c r="T71" s="594"/>
      <c r="U71" s="594"/>
      <c r="V71" s="594"/>
      <c r="W71" s="594"/>
      <c r="X71" s="594"/>
      <c r="Y71" s="594"/>
      <c r="Z71" s="594"/>
      <c r="AA71" s="594"/>
      <c r="AB71" s="594"/>
      <c r="AC71" s="594"/>
      <c r="AD71" s="594"/>
      <c r="AE71" s="595"/>
      <c r="AF71" s="595"/>
      <c r="AG71" s="595"/>
      <c r="AH71" s="595"/>
      <c r="AI71" s="595"/>
      <c r="AJ71" s="595"/>
      <c r="AK71" s="595"/>
      <c r="AL71" s="595"/>
      <c r="AM71" s="595"/>
      <c r="AN71" s="595"/>
      <c r="AO71" s="595"/>
      <c r="AP71" s="595"/>
    </row>
    <row r="72" spans="2:42" s="591" customFormat="1" ht="51">
      <c r="B72" s="458" t="str">
        <f>IF('Formulario PPGR1'!$F72="","",CONCATENATE('Formulario PPGR1'!$C72,".",'Formulario PPGR1'!$D72,".",'Formulario PPGR1'!$E72,".",#REF!))</f>
        <v/>
      </c>
      <c r="C72" s="458" t="str">
        <f>IF('Formulario PPGR1'!$F72="","",#REF!)</f>
        <v/>
      </c>
      <c r="D72" s="458" t="str">
        <f>IF('Formulario PPGR1'!$F72="","",#REF!)</f>
        <v/>
      </c>
      <c r="E72" s="458" t="str">
        <f>IF('Formulario PPGR1'!$F72="","",#REF!)</f>
        <v/>
      </c>
      <c r="F72" s="598"/>
      <c r="G72" s="599" t="str">
        <f>IFERROR(VLOOKUP($F72,Obj!$B$57:$C$76,2,FALSE),"")</f>
        <v/>
      </c>
      <c r="H72" s="598"/>
      <c r="I72" s="599" t="str">
        <f>IFERROR(VLOOKUP($H72,Obj!$D$118:$E$124,2,FALSE),"")</f>
        <v/>
      </c>
      <c r="J72" s="598"/>
      <c r="K72" s="598" t="s">
        <v>245</v>
      </c>
      <c r="L72" s="598" t="s">
        <v>246</v>
      </c>
      <c r="M72" s="598" t="s">
        <v>83</v>
      </c>
      <c r="N72" s="609"/>
      <c r="O72" s="604">
        <v>0.7</v>
      </c>
      <c r="P72" s="598"/>
      <c r="Q72" s="605" t="s">
        <v>870</v>
      </c>
      <c r="R72" s="458"/>
      <c r="S72" s="594"/>
      <c r="T72" s="594"/>
      <c r="U72" s="594"/>
      <c r="V72" s="594"/>
      <c r="W72" s="594"/>
      <c r="X72" s="594"/>
      <c r="Y72" s="594"/>
      <c r="Z72" s="594"/>
      <c r="AA72" s="594"/>
      <c r="AB72" s="594"/>
      <c r="AC72" s="594"/>
      <c r="AD72" s="594"/>
      <c r="AE72" s="595"/>
      <c r="AF72" s="595"/>
      <c r="AG72" s="595"/>
      <c r="AH72" s="595"/>
      <c r="AI72" s="595"/>
      <c r="AJ72" s="595"/>
      <c r="AK72" s="595"/>
      <c r="AL72" s="595"/>
      <c r="AM72" s="595"/>
      <c r="AN72" s="595"/>
      <c r="AO72" s="595"/>
      <c r="AP72" s="595"/>
    </row>
    <row r="73" spans="2:42" s="591" customFormat="1" ht="38.25">
      <c r="B73" s="458" t="str">
        <f>IF('Formulario PPGR1'!$F73="","",CONCATENATE('Formulario PPGR1'!$C73,".",'Formulario PPGR1'!$D73,".",'Formulario PPGR1'!$E73,".",#REF!))</f>
        <v/>
      </c>
      <c r="C73" s="458" t="str">
        <f>IF('Formulario PPGR1'!$F73="","",#REF!)</f>
        <v/>
      </c>
      <c r="D73" s="458" t="str">
        <f>IF('Formulario PPGR1'!$F73="","",#REF!)</f>
        <v/>
      </c>
      <c r="E73" s="458" t="str">
        <f>IF('Formulario PPGR1'!$F73="","",#REF!)</f>
        <v/>
      </c>
      <c r="F73" s="598"/>
      <c r="G73" s="599" t="str">
        <f>IFERROR(VLOOKUP($F73,Obj!$B$57:$C$76,2,FALSE),"")</f>
        <v/>
      </c>
      <c r="H73" s="598"/>
      <c r="I73" s="599" t="str">
        <f>IFERROR(VLOOKUP($H73,Obj!$D$118:$E$124,2,FALSE),"")</f>
        <v/>
      </c>
      <c r="J73" s="598"/>
      <c r="K73" s="598" t="s">
        <v>247</v>
      </c>
      <c r="L73" s="598" t="s">
        <v>248</v>
      </c>
      <c r="M73" s="598" t="s">
        <v>83</v>
      </c>
      <c r="N73" s="609"/>
      <c r="O73" s="604">
        <v>0.8</v>
      </c>
      <c r="P73" s="598"/>
      <c r="Q73" s="605" t="s">
        <v>870</v>
      </c>
      <c r="R73" s="458"/>
      <c r="S73" s="594"/>
      <c r="T73" s="594"/>
      <c r="U73" s="594"/>
      <c r="V73" s="594"/>
      <c r="W73" s="594"/>
      <c r="X73" s="594"/>
      <c r="Y73" s="594"/>
      <c r="Z73" s="594"/>
      <c r="AA73" s="594"/>
      <c r="AB73" s="594"/>
      <c r="AC73" s="594"/>
      <c r="AD73" s="594"/>
      <c r="AE73" s="595"/>
      <c r="AF73" s="595"/>
      <c r="AG73" s="595"/>
      <c r="AH73" s="595"/>
      <c r="AI73" s="595"/>
      <c r="AJ73" s="595"/>
      <c r="AK73" s="595"/>
      <c r="AL73" s="595"/>
      <c r="AM73" s="595"/>
      <c r="AN73" s="595"/>
      <c r="AO73" s="595"/>
      <c r="AP73" s="595"/>
    </row>
    <row r="74" spans="2:42" s="591" customFormat="1" ht="38.25">
      <c r="B74" s="458" t="str">
        <f>IF('Formulario PPGR1'!$F74="","",CONCATENATE('Formulario PPGR1'!$C74,".",'Formulario PPGR1'!$D74,".",'Formulario PPGR1'!$E74,".",#REF!))</f>
        <v/>
      </c>
      <c r="C74" s="458" t="str">
        <f>IF('Formulario PPGR1'!$F74="","",#REF!)</f>
        <v/>
      </c>
      <c r="D74" s="458" t="str">
        <f>IF('Formulario PPGR1'!$F74="","",#REF!)</f>
        <v/>
      </c>
      <c r="E74" s="458" t="str">
        <f>IF('Formulario PPGR1'!$F74="","",#REF!)</f>
        <v/>
      </c>
      <c r="F74" s="600"/>
      <c r="G74" s="599"/>
      <c r="H74" s="600"/>
      <c r="I74" s="599"/>
      <c r="J74" s="600"/>
      <c r="K74" s="600"/>
      <c r="L74" s="598" t="s">
        <v>249</v>
      </c>
      <c r="M74" s="598" t="s">
        <v>83</v>
      </c>
      <c r="N74" s="599"/>
      <c r="O74" s="604">
        <v>0.8</v>
      </c>
      <c r="P74" s="458"/>
      <c r="Q74" s="605" t="s">
        <v>2958</v>
      </c>
      <c r="R74" s="458"/>
      <c r="S74" s="594"/>
      <c r="T74" s="594"/>
      <c r="U74" s="594"/>
      <c r="V74" s="594"/>
      <c r="W74" s="594"/>
      <c r="X74" s="594"/>
      <c r="Y74" s="594"/>
      <c r="Z74" s="594"/>
      <c r="AA74" s="594"/>
      <c r="AB74" s="594"/>
      <c r="AC74" s="594"/>
      <c r="AD74" s="594"/>
      <c r="AE74" s="595"/>
      <c r="AF74" s="595"/>
      <c r="AG74" s="595"/>
      <c r="AH74" s="595"/>
      <c r="AI74" s="595"/>
      <c r="AJ74" s="595"/>
      <c r="AK74" s="595"/>
      <c r="AL74" s="595"/>
      <c r="AM74" s="595"/>
      <c r="AN74" s="595"/>
      <c r="AO74" s="595"/>
      <c r="AP74" s="595"/>
    </row>
    <row r="75" spans="2:42" s="591" customFormat="1" ht="38.25">
      <c r="B75" s="458" t="str">
        <f>IF('Formulario PPGR1'!$F75="","",CONCATENATE('Formulario PPGR1'!$C75,".",'Formulario PPGR1'!$D75,".",'Formulario PPGR1'!$E75,".",#REF!))</f>
        <v/>
      </c>
      <c r="C75" s="458" t="str">
        <f>IF('Formulario PPGR1'!$F75="","",#REF!)</f>
        <v/>
      </c>
      <c r="D75" s="458" t="str">
        <f>IF('Formulario PPGR1'!$F75="","",#REF!)</f>
        <v/>
      </c>
      <c r="E75" s="458" t="str">
        <f>IF('Formulario PPGR1'!$F75="","",#REF!)</f>
        <v/>
      </c>
      <c r="F75" s="598"/>
      <c r="G75" s="599" t="str">
        <f>IFERROR(VLOOKUP($F75,Obj!$B$57:$C$76,2,FALSE),"")</f>
        <v/>
      </c>
      <c r="H75" s="598"/>
      <c r="I75" s="599" t="str">
        <f>IFERROR(VLOOKUP($H75,Obj!$D$118:$E$124,2,FALSE),"")</f>
        <v/>
      </c>
      <c r="J75" s="598"/>
      <c r="K75" s="598" t="s">
        <v>250</v>
      </c>
      <c r="L75" s="598" t="s">
        <v>251</v>
      </c>
      <c r="M75" s="598" t="s">
        <v>83</v>
      </c>
      <c r="N75" s="609"/>
      <c r="O75" s="604">
        <v>0.9</v>
      </c>
      <c r="P75" s="598"/>
      <c r="Q75" s="605" t="s">
        <v>870</v>
      </c>
      <c r="R75" s="458"/>
      <c r="S75" s="594"/>
      <c r="T75" s="594"/>
      <c r="U75" s="594"/>
      <c r="V75" s="594"/>
      <c r="W75" s="594"/>
      <c r="X75" s="594"/>
      <c r="Y75" s="594"/>
      <c r="Z75" s="594"/>
      <c r="AA75" s="594"/>
      <c r="AB75" s="594"/>
      <c r="AC75" s="594"/>
      <c r="AD75" s="594"/>
      <c r="AE75" s="595"/>
      <c r="AF75" s="595"/>
      <c r="AG75" s="595"/>
      <c r="AH75" s="595"/>
      <c r="AI75" s="595"/>
      <c r="AJ75" s="595"/>
      <c r="AK75" s="595"/>
      <c r="AL75" s="595"/>
      <c r="AM75" s="595"/>
      <c r="AN75" s="595"/>
      <c r="AO75" s="595"/>
      <c r="AP75" s="595"/>
    </row>
    <row r="76" spans="2:42" s="591" customFormat="1" ht="51">
      <c r="B76" s="458" t="str">
        <f>IF('Formulario PPGR1'!$F76="","",CONCATENATE('Formulario PPGR1'!$C76,".",'Formulario PPGR1'!$D76,".",'Formulario PPGR1'!$E76,".",#REF!))</f>
        <v/>
      </c>
      <c r="C76" s="458" t="str">
        <f>IF('Formulario PPGR1'!$F76="","",#REF!)</f>
        <v/>
      </c>
      <c r="D76" s="458" t="str">
        <f>IF('Formulario PPGR1'!$F76="","",#REF!)</f>
        <v/>
      </c>
      <c r="E76" s="458" t="str">
        <f>IF('Formulario PPGR1'!$F76="","",#REF!)</f>
        <v/>
      </c>
      <c r="F76" s="598"/>
      <c r="G76" s="599" t="str">
        <f>IFERROR(VLOOKUP($F76,Obj!$B$57:$C$76,2,FALSE),"")</f>
        <v/>
      </c>
      <c r="H76" s="598"/>
      <c r="I76" s="599" t="str">
        <f>IFERROR(VLOOKUP($H76,Obj!$D$118:$E$124,2,FALSE),"")</f>
        <v/>
      </c>
      <c r="J76" s="598"/>
      <c r="K76" s="598" t="s">
        <v>252</v>
      </c>
      <c r="L76" s="598" t="s">
        <v>253</v>
      </c>
      <c r="M76" s="598" t="s">
        <v>83</v>
      </c>
      <c r="N76" s="609"/>
      <c r="O76" s="607">
        <v>0.85</v>
      </c>
      <c r="P76" s="598"/>
      <c r="Q76" s="605" t="s">
        <v>2958</v>
      </c>
      <c r="R76" s="458"/>
      <c r="S76" s="594"/>
      <c r="T76" s="594"/>
      <c r="U76" s="594"/>
      <c r="V76" s="594"/>
      <c r="W76" s="594"/>
      <c r="X76" s="594"/>
      <c r="Y76" s="594"/>
      <c r="Z76" s="594"/>
      <c r="AA76" s="594"/>
      <c r="AB76" s="594"/>
      <c r="AC76" s="594"/>
      <c r="AD76" s="594"/>
      <c r="AE76" s="595"/>
      <c r="AF76" s="595"/>
      <c r="AG76" s="595"/>
      <c r="AH76" s="595"/>
      <c r="AI76" s="595"/>
      <c r="AJ76" s="595"/>
      <c r="AK76" s="595"/>
      <c r="AL76" s="595"/>
      <c r="AM76" s="595"/>
      <c r="AN76" s="595"/>
      <c r="AO76" s="595"/>
      <c r="AP76" s="595"/>
    </row>
    <row r="77" spans="2:42" s="591" customFormat="1" ht="38.25">
      <c r="B77" s="458" t="str">
        <f>IF('Formulario PPGR1'!$F77="","",CONCATENATE('Formulario PPGR1'!$C77,".",'Formulario PPGR1'!$D77,".",'Formulario PPGR1'!$E77,".",#REF!))</f>
        <v/>
      </c>
      <c r="C77" s="458" t="str">
        <f>IF('Formulario PPGR1'!$F77="","",#REF!)</f>
        <v/>
      </c>
      <c r="D77" s="458" t="str">
        <f>IF('Formulario PPGR1'!$F77="","",#REF!)</f>
        <v/>
      </c>
      <c r="E77" s="458" t="str">
        <f>IF('Formulario PPGR1'!$F77="","",#REF!)</f>
        <v/>
      </c>
      <c r="F77" s="598"/>
      <c r="G77" s="599" t="str">
        <f>IFERROR(VLOOKUP($F77,Obj!$B$57:$C$76,2,FALSE),"")</f>
        <v/>
      </c>
      <c r="H77" s="598"/>
      <c r="I77" s="599" t="str">
        <f>IFERROR(VLOOKUP($H77,Obj!$D$118:$E$124,2,FALSE),"")</f>
        <v/>
      </c>
      <c r="J77" s="598"/>
      <c r="K77" s="598" t="s">
        <v>254</v>
      </c>
      <c r="L77" s="598" t="s">
        <v>255</v>
      </c>
      <c r="M77" s="598" t="s">
        <v>83</v>
      </c>
      <c r="N77" s="607"/>
      <c r="O77" s="607">
        <v>0.9</v>
      </c>
      <c r="P77" s="605"/>
      <c r="Q77" s="605" t="s">
        <v>870</v>
      </c>
      <c r="R77" s="458"/>
      <c r="S77" s="594"/>
      <c r="T77" s="594"/>
      <c r="U77" s="594"/>
      <c r="V77" s="594"/>
      <c r="W77" s="594"/>
      <c r="X77" s="594"/>
      <c r="Y77" s="594"/>
      <c r="Z77" s="594"/>
      <c r="AA77" s="594"/>
      <c r="AB77" s="594"/>
      <c r="AC77" s="594"/>
      <c r="AD77" s="594"/>
      <c r="AE77" s="595"/>
      <c r="AF77" s="595"/>
      <c r="AG77" s="595"/>
      <c r="AH77" s="595"/>
      <c r="AI77" s="595"/>
      <c r="AJ77" s="595"/>
      <c r="AK77" s="595"/>
      <c r="AL77" s="595"/>
      <c r="AM77" s="595"/>
      <c r="AN77" s="595"/>
      <c r="AO77" s="595"/>
      <c r="AP77" s="595"/>
    </row>
    <row r="78" spans="2:42" s="591" customFormat="1" ht="51">
      <c r="B78" s="458" t="str">
        <f>IF('Formulario PPGR1'!$F78="","",CONCATENATE('Formulario PPGR1'!$C78,".",'Formulario PPGR1'!$D78,".",'Formulario PPGR1'!$E78,".",#REF!))</f>
        <v/>
      </c>
      <c r="C78" s="458" t="str">
        <f>IF('Formulario PPGR1'!$F78="","",#REF!)</f>
        <v/>
      </c>
      <c r="D78" s="458" t="str">
        <f>IF('Formulario PPGR1'!$F78="","",#REF!)</f>
        <v/>
      </c>
      <c r="E78" s="458" t="str">
        <f>IF('Formulario PPGR1'!$F78="","",#REF!)</f>
        <v/>
      </c>
      <c r="F78" s="598"/>
      <c r="G78" s="599" t="str">
        <f>IFERROR(VLOOKUP($F78,Obj!$B$57:$C$76,2,FALSE),"")</f>
        <v/>
      </c>
      <c r="H78" s="598"/>
      <c r="I78" s="599" t="str">
        <f>IFERROR(VLOOKUP($H78,Obj!$D$118:$E$124,2,FALSE),"")</f>
        <v/>
      </c>
      <c r="J78" s="598"/>
      <c r="K78" s="598" t="s">
        <v>256</v>
      </c>
      <c r="L78" s="598" t="s">
        <v>257</v>
      </c>
      <c r="M78" s="598" t="s">
        <v>83</v>
      </c>
      <c r="N78" s="609"/>
      <c r="O78" s="607">
        <v>1</v>
      </c>
      <c r="P78" s="605"/>
      <c r="Q78" s="605" t="s">
        <v>258</v>
      </c>
      <c r="R78" s="458"/>
      <c r="S78" s="600"/>
      <c r="T78" s="600"/>
      <c r="U78" s="599"/>
      <c r="V78" s="635"/>
      <c r="W78" s="600"/>
      <c r="X78" s="620"/>
      <c r="Y78" s="594"/>
      <c r="Z78" s="594"/>
      <c r="AA78" s="594"/>
      <c r="AB78" s="594"/>
      <c r="AC78" s="594"/>
      <c r="AD78" s="594"/>
      <c r="AE78" s="595"/>
      <c r="AF78" s="595"/>
      <c r="AG78" s="595"/>
      <c r="AH78" s="595"/>
      <c r="AI78" s="595"/>
      <c r="AJ78" s="595"/>
      <c r="AK78" s="595"/>
      <c r="AL78" s="595"/>
      <c r="AM78" s="595"/>
      <c r="AN78" s="595"/>
      <c r="AO78" s="595"/>
      <c r="AP78" s="595"/>
    </row>
    <row r="79" spans="2:42" s="591" customFormat="1" ht="51">
      <c r="B79" s="458" t="str">
        <f>IF('Formulario PPGR1'!$F79="","",CONCATENATE('Formulario PPGR1'!$C79,".",'Formulario PPGR1'!$D79,".",'Formulario PPGR1'!$E79,".",#REF!))</f>
        <v/>
      </c>
      <c r="C79" s="458" t="str">
        <f>IF('Formulario PPGR1'!$F79="","",#REF!)</f>
        <v/>
      </c>
      <c r="D79" s="458" t="str">
        <f>IF('Formulario PPGR1'!$F79="","",#REF!)</f>
        <v/>
      </c>
      <c r="E79" s="458" t="str">
        <f>IF('Formulario PPGR1'!$F79="","",#REF!)</f>
        <v/>
      </c>
      <c r="F79" s="598"/>
      <c r="G79" s="599" t="str">
        <f>IFERROR(VLOOKUP($F79,Obj!$B$57:$C$76,2,FALSE),"")</f>
        <v/>
      </c>
      <c r="H79" s="598"/>
      <c r="I79" s="599" t="str">
        <f>IFERROR(VLOOKUP($H79,Obj!$D$118:$E$124,2,FALSE),"")</f>
        <v/>
      </c>
      <c r="J79" s="598"/>
      <c r="K79" s="598" t="s">
        <v>259</v>
      </c>
      <c r="L79" s="598" t="s">
        <v>260</v>
      </c>
      <c r="M79" s="598" t="s">
        <v>83</v>
      </c>
      <c r="N79" s="609"/>
      <c r="O79" s="607">
        <v>1</v>
      </c>
      <c r="P79" s="598"/>
      <c r="Q79" s="605" t="s">
        <v>870</v>
      </c>
      <c r="R79" s="458"/>
      <c r="S79" s="594"/>
      <c r="T79" s="594"/>
      <c r="U79" s="594"/>
      <c r="V79" s="594"/>
      <c r="W79" s="594"/>
      <c r="X79" s="594"/>
      <c r="Y79" s="594"/>
      <c r="Z79" s="594"/>
      <c r="AA79" s="594"/>
      <c r="AB79" s="594"/>
      <c r="AC79" s="594"/>
      <c r="AD79" s="594"/>
      <c r="AE79" s="595"/>
      <c r="AF79" s="595"/>
      <c r="AG79" s="595"/>
      <c r="AH79" s="595"/>
      <c r="AI79" s="595"/>
      <c r="AJ79" s="595"/>
      <c r="AK79" s="595"/>
      <c r="AL79" s="595"/>
      <c r="AM79" s="595"/>
      <c r="AN79" s="595"/>
      <c r="AO79" s="595"/>
      <c r="AP79" s="595"/>
    </row>
    <row r="80" spans="2:42" s="591" customFormat="1" ht="51">
      <c r="B80" s="458" t="str">
        <f>IF('Formulario PPGR1'!$F80="","",CONCATENATE('Formulario PPGR1'!$C80,".",'Formulario PPGR1'!$D80,".",'Formulario PPGR1'!$E80,".",#REF!))</f>
        <v/>
      </c>
      <c r="C80" s="458" t="str">
        <f>IF('Formulario PPGR1'!$F80="","",#REF!)</f>
        <v/>
      </c>
      <c r="D80" s="458" t="str">
        <f>IF('Formulario PPGR1'!$F80="","",#REF!)</f>
        <v/>
      </c>
      <c r="E80" s="458" t="str">
        <f>IF('Formulario PPGR1'!$F80="","",#REF!)</f>
        <v/>
      </c>
      <c r="F80" s="598"/>
      <c r="G80" s="599"/>
      <c r="H80" s="598"/>
      <c r="I80" s="599"/>
      <c r="J80" s="598"/>
      <c r="K80" s="598" t="s">
        <v>261</v>
      </c>
      <c r="L80" s="625" t="s">
        <v>262</v>
      </c>
      <c r="M80" s="625" t="s">
        <v>83</v>
      </c>
      <c r="N80" s="626">
        <v>0.8</v>
      </c>
      <c r="O80" s="627">
        <v>1</v>
      </c>
      <c r="P80" s="625"/>
      <c r="Q80" s="605" t="s">
        <v>2958</v>
      </c>
      <c r="R80" s="458"/>
      <c r="S80" s="594"/>
      <c r="T80" s="594"/>
      <c r="U80" s="594"/>
      <c r="V80" s="594"/>
      <c r="W80" s="594"/>
      <c r="X80" s="594"/>
      <c r="Y80" s="594"/>
      <c r="Z80" s="594"/>
      <c r="AA80" s="594"/>
      <c r="AB80" s="594"/>
      <c r="AC80" s="594"/>
      <c r="AD80" s="594"/>
      <c r="AE80" s="595"/>
      <c r="AF80" s="595"/>
      <c r="AG80" s="595"/>
      <c r="AH80" s="595"/>
      <c r="AI80" s="595"/>
      <c r="AJ80" s="595"/>
      <c r="AK80" s="595"/>
      <c r="AL80" s="595"/>
      <c r="AM80" s="595"/>
      <c r="AN80" s="595"/>
      <c r="AO80" s="595"/>
      <c r="AP80" s="595"/>
    </row>
    <row r="81" spans="2:42" s="591" customFormat="1" ht="51">
      <c r="B81" s="458" t="str">
        <f>IF('Formulario PPGR1'!$F81="","",CONCATENATE('Formulario PPGR1'!$C81,".",'Formulario PPGR1'!$D81,".",'Formulario PPGR1'!$E81,".",#REF!))</f>
        <v/>
      </c>
      <c r="C81" s="458" t="str">
        <f>IF('Formulario PPGR1'!$F81="","",#REF!)</f>
        <v/>
      </c>
      <c r="D81" s="458" t="str">
        <f>IF('Formulario PPGR1'!$F81="","",#REF!)</f>
        <v/>
      </c>
      <c r="E81" s="458" t="str">
        <f>IF('Formulario PPGR1'!$F81="","",#REF!)</f>
        <v/>
      </c>
      <c r="F81" s="598"/>
      <c r="G81" s="599"/>
      <c r="H81" s="598"/>
      <c r="I81" s="599"/>
      <c r="J81" s="598"/>
      <c r="K81" s="628" t="s">
        <v>264</v>
      </c>
      <c r="L81" s="600"/>
      <c r="M81" s="598" t="s">
        <v>83</v>
      </c>
      <c r="N81" s="608"/>
      <c r="O81" s="608">
        <v>0.85</v>
      </c>
      <c r="P81" s="629"/>
      <c r="Q81" s="636" t="s">
        <v>265</v>
      </c>
      <c r="R81" s="458"/>
      <c r="S81" s="594"/>
      <c r="T81" s="594"/>
      <c r="U81" s="594"/>
      <c r="V81" s="594"/>
      <c r="W81" s="594"/>
      <c r="X81" s="594"/>
      <c r="Y81" s="594"/>
      <c r="Z81" s="594"/>
      <c r="AA81" s="594"/>
      <c r="AB81" s="594"/>
      <c r="AC81" s="594"/>
      <c r="AD81" s="594"/>
      <c r="AE81" s="595"/>
      <c r="AF81" s="595"/>
      <c r="AG81" s="595"/>
      <c r="AH81" s="595"/>
      <c r="AI81" s="595"/>
      <c r="AJ81" s="595"/>
      <c r="AK81" s="595"/>
      <c r="AL81" s="595"/>
      <c r="AM81" s="595"/>
      <c r="AN81" s="595"/>
      <c r="AO81" s="595"/>
      <c r="AP81" s="595"/>
    </row>
    <row r="82" spans="2:42" s="591" customFormat="1" ht="76.5">
      <c r="B82" s="458" t="e">
        <f>IF('Formulario PPGR1'!$F82="","",CONCATENATE('Formulario PPGR1'!$C82,".",'Formulario PPGR1'!$D82,".",'Formulario PPGR1'!$E82,".",#REF!))</f>
        <v>#REF!</v>
      </c>
      <c r="C82" s="458" t="e">
        <f>IF('Formulario PPGR1'!$F82="","",#REF!)</f>
        <v>#REF!</v>
      </c>
      <c r="D82" s="458" t="e">
        <f>IF('Formulario PPGR1'!$F82="","",#REF!)</f>
        <v>#REF!</v>
      </c>
      <c r="E82" s="458" t="e">
        <f>IF('Formulario PPGR1'!$F82="","",#REF!)</f>
        <v>#REF!</v>
      </c>
      <c r="F82" s="598" t="s">
        <v>226</v>
      </c>
      <c r="G82" s="599" t="str">
        <f>IFERROR(VLOOKUP($F82,Obj!$B$57:$C$76,2,FALSE),"")</f>
        <v>LE.4</v>
      </c>
      <c r="H82" s="598" t="s">
        <v>227</v>
      </c>
      <c r="I82" s="599" t="str">
        <f>IFERROR(VLOOKUP($H82,Obj!$D$118:$E$124,2,FALSE),"")</f>
        <v>Obj4.1</v>
      </c>
      <c r="J82" s="598" t="s">
        <v>266</v>
      </c>
      <c r="K82" s="598" t="s">
        <v>267</v>
      </c>
      <c r="L82" s="598" t="s">
        <v>268</v>
      </c>
      <c r="M82" s="598" t="s">
        <v>83</v>
      </c>
      <c r="N82" s="609"/>
      <c r="O82" s="604">
        <v>0.85</v>
      </c>
      <c r="P82" s="598"/>
      <c r="Q82" s="598" t="s">
        <v>231</v>
      </c>
      <c r="R82" s="458"/>
      <c r="S82" s="594"/>
      <c r="T82" s="594"/>
      <c r="U82" s="594"/>
      <c r="V82" s="594"/>
      <c r="W82" s="594"/>
      <c r="X82" s="594"/>
      <c r="Y82" s="594"/>
      <c r="Z82" s="594"/>
      <c r="AA82" s="594"/>
      <c r="AB82" s="594"/>
      <c r="AC82" s="594"/>
      <c r="AD82" s="594"/>
      <c r="AE82" s="595"/>
      <c r="AF82" s="595"/>
      <c r="AG82" s="595"/>
      <c r="AH82" s="595"/>
      <c r="AI82" s="595"/>
      <c r="AJ82" s="595"/>
      <c r="AK82" s="595"/>
      <c r="AL82" s="595"/>
      <c r="AM82" s="595"/>
      <c r="AN82" s="595"/>
      <c r="AO82" s="595"/>
      <c r="AP82" s="595"/>
    </row>
    <row r="83" spans="2:42" s="591" customFormat="1" ht="38.25">
      <c r="B83" s="458" t="str">
        <f>IF('Formulario PPGR1'!$F83="","",CONCATENATE('Formulario PPGR1'!$C83,".",'Formulario PPGR1'!$D83,".",'Formulario PPGR1'!$E83,".",#REF!))</f>
        <v/>
      </c>
      <c r="C83" s="458" t="str">
        <f>IF('Formulario PPGR1'!$F83="","",#REF!)</f>
        <v/>
      </c>
      <c r="D83" s="458" t="str">
        <f>IF('Formulario PPGR1'!$F83="","",#REF!)</f>
        <v/>
      </c>
      <c r="E83" s="458" t="str">
        <f>IF('Formulario PPGR1'!$F83="","",#REF!)</f>
        <v/>
      </c>
      <c r="F83" s="598"/>
      <c r="G83" s="599" t="str">
        <f>IFERROR(VLOOKUP($F83,Obj!$B$57:$C$76,2,FALSE),"")</f>
        <v/>
      </c>
      <c r="H83" s="598"/>
      <c r="I83" s="599" t="str">
        <f>IFERROR(VLOOKUP($H83,Obj!$D$118:$E$124,2,FALSE),"")</f>
        <v/>
      </c>
      <c r="J83" s="598"/>
      <c r="K83" s="598" t="s">
        <v>269</v>
      </c>
      <c r="L83" s="598" t="s">
        <v>270</v>
      </c>
      <c r="M83" s="598" t="s">
        <v>83</v>
      </c>
      <c r="N83" s="607"/>
      <c r="O83" s="604">
        <v>0.9</v>
      </c>
      <c r="P83" s="456"/>
      <c r="Q83" s="605" t="s">
        <v>271</v>
      </c>
      <c r="R83" s="458"/>
      <c r="S83" s="594"/>
      <c r="T83" s="594"/>
      <c r="U83" s="594"/>
      <c r="V83" s="594"/>
      <c r="W83" s="594"/>
      <c r="X83" s="594"/>
      <c r="Y83" s="594"/>
      <c r="Z83" s="594"/>
      <c r="AA83" s="594"/>
      <c r="AB83" s="594"/>
      <c r="AC83" s="594"/>
      <c r="AD83" s="594"/>
      <c r="AE83" s="595"/>
      <c r="AF83" s="595"/>
      <c r="AG83" s="595"/>
      <c r="AH83" s="595"/>
      <c r="AI83" s="595"/>
      <c r="AJ83" s="595"/>
      <c r="AK83" s="595"/>
      <c r="AL83" s="595"/>
      <c r="AM83" s="595"/>
      <c r="AN83" s="595"/>
      <c r="AO83" s="595"/>
      <c r="AP83" s="595"/>
    </row>
    <row r="84" spans="2:42" s="591" customFormat="1" ht="38.25">
      <c r="B84" s="458" t="str">
        <f>IF('Formulario PPGR1'!$F84="","",CONCATENATE('Formulario PPGR1'!$C84,".",'Formulario PPGR1'!$D84,".",'Formulario PPGR1'!$E84,".",#REF!))</f>
        <v/>
      </c>
      <c r="C84" s="458" t="str">
        <f>IF('Formulario PPGR1'!$F84="","",#REF!)</f>
        <v/>
      </c>
      <c r="D84" s="458" t="str">
        <f>IF('Formulario PPGR1'!$F84="","",#REF!)</f>
        <v/>
      </c>
      <c r="E84" s="458" t="str">
        <f>IF('Formulario PPGR1'!$F84="","",#REF!)</f>
        <v/>
      </c>
      <c r="F84" s="598"/>
      <c r="G84" s="599" t="str">
        <f>IFERROR(VLOOKUP($F84,Obj!$B$57:$C$76,2,FALSE),"")</f>
        <v/>
      </c>
      <c r="H84" s="598"/>
      <c r="I84" s="599" t="str">
        <f>IFERROR(VLOOKUP($H84,Obj!$D$118:$E$124,2,FALSE),"")</f>
        <v/>
      </c>
      <c r="J84" s="598"/>
      <c r="K84" s="598" t="s">
        <v>272</v>
      </c>
      <c r="L84" s="598" t="s">
        <v>273</v>
      </c>
      <c r="M84" s="598" t="s">
        <v>83</v>
      </c>
      <c r="N84" s="607"/>
      <c r="O84" s="604">
        <v>0.95</v>
      </c>
      <c r="P84" s="456"/>
      <c r="Q84" s="605" t="s">
        <v>274</v>
      </c>
      <c r="R84" s="458"/>
      <c r="S84" s="594"/>
      <c r="T84" s="594"/>
      <c r="U84" s="594"/>
      <c r="V84" s="594"/>
      <c r="W84" s="594"/>
      <c r="X84" s="594"/>
      <c r="Y84" s="594"/>
      <c r="Z84" s="594"/>
      <c r="AA84" s="594"/>
      <c r="AB84" s="594"/>
      <c r="AC84" s="594"/>
      <c r="AD84" s="594"/>
      <c r="AE84" s="595"/>
      <c r="AF84" s="595"/>
      <c r="AG84" s="595"/>
      <c r="AH84" s="595"/>
      <c r="AI84" s="595"/>
      <c r="AJ84" s="595"/>
      <c r="AK84" s="595"/>
      <c r="AL84" s="595"/>
      <c r="AM84" s="595"/>
      <c r="AN84" s="595"/>
      <c r="AO84" s="595"/>
      <c r="AP84" s="595"/>
    </row>
    <row r="85" spans="2:42" s="591" customFormat="1" ht="38.25">
      <c r="B85" s="458" t="str">
        <f>IF('Formulario PPGR1'!$F85="","",CONCATENATE('Formulario PPGR1'!$C85,".",'Formulario PPGR1'!$D85,".",'Formulario PPGR1'!$E85,".",#REF!))</f>
        <v/>
      </c>
      <c r="C85" s="458" t="str">
        <f>IF('Formulario PPGR1'!$F85="","",#REF!)</f>
        <v/>
      </c>
      <c r="D85" s="458" t="str">
        <f>IF('Formulario PPGR1'!$F85="","",#REF!)</f>
        <v/>
      </c>
      <c r="E85" s="458" t="str">
        <f>IF('Formulario PPGR1'!$F85="","",#REF!)</f>
        <v/>
      </c>
      <c r="F85" s="598"/>
      <c r="G85" s="599" t="str">
        <f>IFERROR(VLOOKUP($F85,Obj!$B$57:$C$76,2,FALSE),"")</f>
        <v/>
      </c>
      <c r="H85" s="598"/>
      <c r="I85" s="599" t="str">
        <f>IFERROR(VLOOKUP($H85,Obj!$D$118:$E$124,2,FALSE),"")</f>
        <v/>
      </c>
      <c r="J85" s="598"/>
      <c r="K85" s="598" t="s">
        <v>275</v>
      </c>
      <c r="L85" s="598" t="s">
        <v>276</v>
      </c>
      <c r="M85" s="598" t="s">
        <v>83</v>
      </c>
      <c r="N85" s="607"/>
      <c r="O85" s="630">
        <v>0.25</v>
      </c>
      <c r="P85" s="456"/>
      <c r="Q85" s="605" t="s">
        <v>145</v>
      </c>
      <c r="R85" s="458"/>
      <c r="S85" s="594"/>
      <c r="T85" s="594"/>
      <c r="U85" s="594"/>
      <c r="V85" s="594"/>
      <c r="W85" s="594"/>
      <c r="X85" s="594"/>
      <c r="Y85" s="594"/>
      <c r="Z85" s="594"/>
      <c r="AA85" s="594"/>
      <c r="AB85" s="594"/>
      <c r="AC85" s="594"/>
      <c r="AD85" s="594"/>
      <c r="AE85" s="595"/>
      <c r="AF85" s="595"/>
      <c r="AG85" s="595"/>
      <c r="AH85" s="595"/>
      <c r="AI85" s="595"/>
      <c r="AJ85" s="595"/>
      <c r="AK85" s="595"/>
      <c r="AL85" s="595"/>
      <c r="AM85" s="595"/>
      <c r="AN85" s="595"/>
      <c r="AO85" s="595"/>
      <c r="AP85" s="595"/>
    </row>
    <row r="86" spans="2:42" s="591" customFormat="1" ht="25.5">
      <c r="B86" s="458" t="str">
        <f>IF('Formulario PPGR1'!$F86="","",CONCATENATE('Formulario PPGR1'!$C86,".",'Formulario PPGR1'!$D86,".",'Formulario PPGR1'!$E86,".",#REF!))</f>
        <v/>
      </c>
      <c r="C86" s="458" t="str">
        <f>IF('Formulario PPGR1'!$F86="","",#REF!)</f>
        <v/>
      </c>
      <c r="D86" s="458" t="str">
        <f>IF('Formulario PPGR1'!$F86="","",#REF!)</f>
        <v/>
      </c>
      <c r="E86" s="458" t="str">
        <f>IF('Formulario PPGR1'!$F86="","",#REF!)</f>
        <v/>
      </c>
      <c r="F86" s="600"/>
      <c r="G86" s="599"/>
      <c r="H86" s="600"/>
      <c r="I86" s="599"/>
      <c r="J86" s="600"/>
      <c r="K86" s="600"/>
      <c r="L86" s="600" t="s">
        <v>277</v>
      </c>
      <c r="M86" s="600" t="s">
        <v>83</v>
      </c>
      <c r="N86" s="608"/>
      <c r="O86" s="631">
        <v>0.05</v>
      </c>
      <c r="P86" s="458"/>
      <c r="Q86" s="605" t="s">
        <v>145</v>
      </c>
      <c r="R86" s="458"/>
      <c r="S86" s="594"/>
      <c r="T86" s="594"/>
      <c r="U86" s="594"/>
      <c r="V86" s="594"/>
      <c r="W86" s="594"/>
      <c r="X86" s="594"/>
      <c r="Y86" s="594"/>
      <c r="Z86" s="594"/>
      <c r="AA86" s="594"/>
      <c r="AB86" s="594"/>
      <c r="AC86" s="594"/>
      <c r="AD86" s="594"/>
      <c r="AE86" s="595"/>
      <c r="AF86" s="595"/>
      <c r="AG86" s="595"/>
      <c r="AH86" s="595"/>
      <c r="AI86" s="595"/>
      <c r="AJ86" s="595"/>
      <c r="AK86" s="595"/>
      <c r="AL86" s="595"/>
      <c r="AM86" s="595"/>
      <c r="AN86" s="595"/>
      <c r="AO86" s="595"/>
      <c r="AP86" s="595"/>
    </row>
    <row r="87" spans="2:42" s="591" customFormat="1" ht="25.5">
      <c r="B87" s="458" t="str">
        <f>IF('Formulario PPGR1'!$F87="","",CONCATENATE('Formulario PPGR1'!$C87,".",'Formulario PPGR1'!$D87,".",'Formulario PPGR1'!$E87,".",#REF!))</f>
        <v/>
      </c>
      <c r="C87" s="458" t="str">
        <f>IF('Formulario PPGR1'!$F87="","",#REF!)</f>
        <v/>
      </c>
      <c r="D87" s="458" t="str">
        <f>IF('Formulario PPGR1'!$F87="","",#REF!)</f>
        <v/>
      </c>
      <c r="E87" s="458" t="str">
        <f>IF('Formulario PPGR1'!$F87="","",#REF!)</f>
        <v/>
      </c>
      <c r="F87" s="598"/>
      <c r="G87" s="599" t="str">
        <f>IFERROR(VLOOKUP($F87,Obj!$B$57:$C$76,2,FALSE),"")</f>
        <v/>
      </c>
      <c r="H87" s="598"/>
      <c r="I87" s="599" t="str">
        <f>IFERROR(VLOOKUP($H87,Obj!$D$118:$E$124,2,FALSE),"")</f>
        <v/>
      </c>
      <c r="J87" s="598"/>
      <c r="K87" s="598" t="s">
        <v>278</v>
      </c>
      <c r="L87" s="598" t="s">
        <v>279</v>
      </c>
      <c r="M87" s="598" t="s">
        <v>83</v>
      </c>
      <c r="N87" s="607"/>
      <c r="O87" s="609"/>
      <c r="P87" s="456"/>
      <c r="Q87" s="605"/>
      <c r="R87" s="458"/>
      <c r="S87" s="594"/>
      <c r="T87" s="594"/>
      <c r="U87" s="594"/>
      <c r="V87" s="594"/>
      <c r="W87" s="594"/>
      <c r="X87" s="594"/>
      <c r="Y87" s="594"/>
      <c r="Z87" s="594"/>
      <c r="AA87" s="594"/>
      <c r="AB87" s="594"/>
      <c r="AC87" s="594"/>
      <c r="AD87" s="594"/>
      <c r="AE87" s="595"/>
      <c r="AF87" s="595"/>
      <c r="AG87" s="595"/>
      <c r="AH87" s="595"/>
      <c r="AI87" s="595"/>
      <c r="AJ87" s="595"/>
      <c r="AK87" s="595"/>
      <c r="AL87" s="595"/>
      <c r="AM87" s="595"/>
      <c r="AN87" s="595"/>
      <c r="AO87" s="595"/>
      <c r="AP87" s="595"/>
    </row>
    <row r="88" spans="2:42" s="591" customFormat="1" ht="89.25">
      <c r="B88" s="458" t="e">
        <f>IF('Formulario PPGR1'!$F88="","",CONCATENATE('Formulario PPGR1'!$C88,".",'Formulario PPGR1'!$D88,".",'Formulario PPGR1'!$E88,".",#REF!))</f>
        <v>#REF!</v>
      </c>
      <c r="C88" s="458" t="e">
        <f>IF('Formulario PPGR1'!$F88="","",#REF!)</f>
        <v>#REF!</v>
      </c>
      <c r="D88" s="458" t="e">
        <f>IF('Formulario PPGR1'!$F88="","",#REF!)</f>
        <v>#REF!</v>
      </c>
      <c r="E88" s="458" t="e">
        <f>IF('Formulario PPGR1'!$F88="","",#REF!)</f>
        <v>#REF!</v>
      </c>
      <c r="F88" s="598" t="s">
        <v>226</v>
      </c>
      <c r="G88" s="599" t="str">
        <f>IFERROR(VLOOKUP($F88,Obj!$B$57:$C$76,2,FALSE),"")</f>
        <v>LE.4</v>
      </c>
      <c r="H88" s="598" t="s">
        <v>227</v>
      </c>
      <c r="I88" s="599" t="str">
        <f>IFERROR(VLOOKUP($H88,Obj!$D$118:$E$124,2,FALSE),"")</f>
        <v>Obj4.1</v>
      </c>
      <c r="J88" s="598" t="s">
        <v>280</v>
      </c>
      <c r="K88" s="598" t="s">
        <v>281</v>
      </c>
      <c r="L88" s="598" t="s">
        <v>282</v>
      </c>
      <c r="M88" s="598" t="s">
        <v>283</v>
      </c>
      <c r="N88" s="609"/>
      <c r="O88" s="632">
        <v>0.7</v>
      </c>
      <c r="P88" s="605"/>
      <c r="Q88" s="605" t="s">
        <v>284</v>
      </c>
      <c r="R88" s="458"/>
      <c r="S88" s="594"/>
      <c r="T88" s="594"/>
      <c r="U88" s="594"/>
      <c r="V88" s="594"/>
      <c r="W88" s="594"/>
      <c r="X88" s="594"/>
      <c r="Y88" s="594"/>
      <c r="Z88" s="594"/>
      <c r="AA88" s="594"/>
      <c r="AB88" s="594"/>
      <c r="AC88" s="594"/>
      <c r="AD88" s="594"/>
      <c r="AE88" s="595"/>
      <c r="AF88" s="595"/>
      <c r="AG88" s="595"/>
      <c r="AH88" s="595"/>
      <c r="AI88" s="595"/>
      <c r="AJ88" s="595"/>
      <c r="AK88" s="595"/>
      <c r="AL88" s="595"/>
      <c r="AM88" s="595"/>
      <c r="AN88" s="595"/>
      <c r="AO88" s="595"/>
      <c r="AP88" s="595"/>
    </row>
    <row r="89" spans="2:42" s="591" customFormat="1" ht="25.5">
      <c r="B89" s="458" t="str">
        <f>IF('Formulario PPGR1'!$F89="","",CONCATENATE('Formulario PPGR1'!$C89,".",'Formulario PPGR1'!$D89,".",'Formulario PPGR1'!$E89,".",#REF!))</f>
        <v/>
      </c>
      <c r="C89" s="458" t="str">
        <f>IF('Formulario PPGR1'!$F89="","",#REF!)</f>
        <v/>
      </c>
      <c r="D89" s="458" t="str">
        <f>IF('Formulario PPGR1'!$F89="","",#REF!)</f>
        <v/>
      </c>
      <c r="E89" s="458" t="str">
        <f>IF('Formulario PPGR1'!$F89="","",#REF!)</f>
        <v/>
      </c>
      <c r="F89" s="598"/>
      <c r="G89" s="599" t="str">
        <f>IFERROR(VLOOKUP($F89,Obj!$B$57:$C$76,2,FALSE),"")</f>
        <v/>
      </c>
      <c r="H89" s="598"/>
      <c r="I89" s="599" t="str">
        <f>IFERROR(VLOOKUP($H89,Obj!$D$118:$E$124,2,FALSE),"")</f>
        <v/>
      </c>
      <c r="J89" s="598"/>
      <c r="K89" s="598" t="s">
        <v>285</v>
      </c>
      <c r="L89" s="598" t="s">
        <v>286</v>
      </c>
      <c r="M89" s="598" t="s">
        <v>283</v>
      </c>
      <c r="N89" s="609"/>
      <c r="O89" s="607">
        <v>0.85</v>
      </c>
      <c r="P89" s="605"/>
      <c r="Q89" s="605" t="s">
        <v>287</v>
      </c>
      <c r="R89" s="458"/>
      <c r="S89" s="594"/>
      <c r="T89" s="594"/>
      <c r="U89" s="594"/>
      <c r="V89" s="594"/>
      <c r="W89" s="594"/>
      <c r="X89" s="594"/>
      <c r="Y89" s="594"/>
      <c r="Z89" s="594"/>
      <c r="AA89" s="594"/>
      <c r="AB89" s="594"/>
      <c r="AC89" s="594"/>
      <c r="AD89" s="594"/>
      <c r="AE89" s="595"/>
      <c r="AF89" s="595"/>
      <c r="AG89" s="595"/>
      <c r="AH89" s="595"/>
      <c r="AI89" s="595"/>
      <c r="AJ89" s="595"/>
      <c r="AK89" s="595"/>
      <c r="AL89" s="595"/>
      <c r="AM89" s="595"/>
      <c r="AN89" s="595"/>
      <c r="AO89" s="595"/>
      <c r="AP89" s="595"/>
    </row>
    <row r="90" spans="2:42" s="591" customFormat="1" ht="38.25">
      <c r="B90" s="458" t="str">
        <f>IF('Formulario PPGR1'!$F90="","",CONCATENATE('Formulario PPGR1'!$C90,".",'Formulario PPGR1'!$D90,".",'Formulario PPGR1'!$E90,".",#REF!))</f>
        <v/>
      </c>
      <c r="C90" s="458" t="str">
        <f>IF('Formulario PPGR1'!$F90="","",#REF!)</f>
        <v/>
      </c>
      <c r="D90" s="458" t="str">
        <f>IF('Formulario PPGR1'!$F90="","",#REF!)</f>
        <v/>
      </c>
      <c r="E90" s="458" t="str">
        <f>IF('Formulario PPGR1'!$F90="","",#REF!)</f>
        <v/>
      </c>
      <c r="F90" s="598"/>
      <c r="G90" s="599" t="str">
        <f>IFERROR(VLOOKUP($F90,Obj!$B$57:$C$76,2,FALSE),"")</f>
        <v/>
      </c>
      <c r="H90" s="598"/>
      <c r="I90" s="599" t="str">
        <f>IFERROR(VLOOKUP($H90,Obj!$D$118:$E$124,2,FALSE),"")</f>
        <v/>
      </c>
      <c r="J90" s="598"/>
      <c r="K90" s="598" t="s">
        <v>288</v>
      </c>
      <c r="L90" s="598" t="s">
        <v>289</v>
      </c>
      <c r="M90" s="598" t="s">
        <v>283</v>
      </c>
      <c r="N90" s="607"/>
      <c r="O90" s="607">
        <v>0.25</v>
      </c>
      <c r="P90" s="456"/>
      <c r="Q90" s="605" t="s">
        <v>284</v>
      </c>
      <c r="R90" s="458"/>
      <c r="S90" s="594"/>
      <c r="T90" s="594"/>
      <c r="U90" s="594"/>
      <c r="V90" s="594"/>
      <c r="W90" s="594"/>
      <c r="X90" s="594"/>
      <c r="Y90" s="594"/>
      <c r="Z90" s="594"/>
      <c r="AA90" s="594"/>
      <c r="AB90" s="594"/>
      <c r="AC90" s="594"/>
      <c r="AD90" s="594"/>
      <c r="AE90" s="595"/>
      <c r="AF90" s="595"/>
      <c r="AG90" s="595"/>
      <c r="AH90" s="595"/>
      <c r="AI90" s="595"/>
      <c r="AJ90" s="595"/>
      <c r="AK90" s="595"/>
      <c r="AL90" s="595"/>
      <c r="AM90" s="595"/>
      <c r="AN90" s="595"/>
      <c r="AO90" s="595"/>
      <c r="AP90" s="595"/>
    </row>
    <row r="91" spans="2:42" s="591" customFormat="1" ht="38.25">
      <c r="B91" s="458" t="str">
        <f>IF('Formulario PPGR1'!$F91="","",CONCATENATE('Formulario PPGR1'!$C91,".",'Formulario PPGR1'!$D91,".",'Formulario PPGR1'!$E91,".",#REF!))</f>
        <v/>
      </c>
      <c r="C91" s="458" t="str">
        <f>IF('Formulario PPGR1'!$F91="","",#REF!)</f>
        <v/>
      </c>
      <c r="D91" s="458" t="str">
        <f>IF('Formulario PPGR1'!$F91="","",#REF!)</f>
        <v/>
      </c>
      <c r="E91" s="458" t="str">
        <f>IF('Formulario PPGR1'!$F91="","",#REF!)</f>
        <v/>
      </c>
      <c r="F91" s="598"/>
      <c r="G91" s="599" t="str">
        <f>IFERROR(VLOOKUP($F91,Obj!$B$57:$C$76,2,FALSE),"")</f>
        <v/>
      </c>
      <c r="H91" s="598"/>
      <c r="I91" s="599" t="str">
        <f>IFERROR(VLOOKUP($H91,Obj!$D$118:$E$124,2,FALSE),"")</f>
        <v/>
      </c>
      <c r="J91" s="598"/>
      <c r="K91" s="598" t="s">
        <v>290</v>
      </c>
      <c r="L91" s="598" t="s">
        <v>291</v>
      </c>
      <c r="M91" s="598" t="s">
        <v>283</v>
      </c>
      <c r="N91" s="607"/>
      <c r="O91" s="607">
        <v>0.9</v>
      </c>
      <c r="P91" s="456"/>
      <c r="Q91" s="605" t="s">
        <v>284</v>
      </c>
      <c r="R91" s="458"/>
      <c r="S91" s="594"/>
      <c r="T91" s="594"/>
      <c r="U91" s="594"/>
      <c r="V91" s="594"/>
      <c r="W91" s="594"/>
      <c r="X91" s="594"/>
      <c r="Y91" s="594"/>
      <c r="Z91" s="594"/>
      <c r="AA91" s="594"/>
      <c r="AB91" s="594"/>
      <c r="AC91" s="594"/>
      <c r="AD91" s="594"/>
      <c r="AE91" s="595"/>
      <c r="AF91" s="595"/>
      <c r="AG91" s="595"/>
      <c r="AH91" s="595"/>
      <c r="AI91" s="595"/>
      <c r="AJ91" s="595"/>
      <c r="AK91" s="595"/>
      <c r="AL91" s="595"/>
      <c r="AM91" s="595"/>
      <c r="AN91" s="595"/>
      <c r="AO91" s="595"/>
      <c r="AP91" s="595"/>
    </row>
    <row r="92" spans="2:42" s="591" customFormat="1">
      <c r="B92" s="458" t="str">
        <f>IF('Formulario PPGR1'!$F92="","",CONCATENATE('Formulario PPGR1'!$C92,".",'Formulario PPGR1'!$D92,".",'Formulario PPGR1'!$E92,".",#REF!))</f>
        <v/>
      </c>
      <c r="C92" s="458" t="str">
        <f>IF('Formulario PPGR1'!$F92="","",#REF!)</f>
        <v/>
      </c>
      <c r="D92" s="458" t="str">
        <f>IF('Formulario PPGR1'!$F92="","",#REF!)</f>
        <v/>
      </c>
      <c r="E92" s="458" t="str">
        <f>IF('Formulario PPGR1'!$F92="","",#REF!)</f>
        <v/>
      </c>
      <c r="F92" s="598"/>
      <c r="G92" s="599" t="str">
        <f>IFERROR(VLOOKUP($F92,Obj!$B$57:$C$76,2,FALSE),"")</f>
        <v/>
      </c>
      <c r="H92" s="598"/>
      <c r="I92" s="599" t="str">
        <f>IFERROR(VLOOKUP($H92,Obj!$D$118:$E$124,2,FALSE),"")</f>
        <v/>
      </c>
      <c r="J92" s="598"/>
      <c r="K92" s="628"/>
      <c r="L92" s="598"/>
      <c r="M92" s="598"/>
      <c r="N92" s="607"/>
      <c r="O92" s="604"/>
      <c r="P92" s="605"/>
      <c r="Q92" s="605"/>
      <c r="R92" s="458"/>
      <c r="S92" s="594"/>
      <c r="T92" s="594"/>
      <c r="U92" s="594"/>
      <c r="V92" s="594"/>
      <c r="W92" s="594"/>
      <c r="X92" s="594"/>
      <c r="Y92" s="594"/>
      <c r="Z92" s="594"/>
      <c r="AA92" s="594"/>
      <c r="AB92" s="594"/>
      <c r="AC92" s="594"/>
      <c r="AD92" s="594"/>
      <c r="AE92" s="595"/>
      <c r="AF92" s="595"/>
      <c r="AG92" s="595"/>
      <c r="AH92" s="595"/>
      <c r="AI92" s="595"/>
      <c r="AJ92" s="595"/>
      <c r="AK92" s="595"/>
      <c r="AL92" s="595"/>
      <c r="AM92" s="595"/>
      <c r="AN92" s="595"/>
      <c r="AO92" s="595"/>
      <c r="AP92" s="595"/>
    </row>
    <row r="93" spans="2:42" s="591" customFormat="1">
      <c r="B93" s="458" t="str">
        <f>IF('Formulario PPGR1'!$F93="","",CONCATENATE('Formulario PPGR1'!$C93,".",'Formulario PPGR1'!$D93,".",'Formulario PPGR1'!$E93,".",#REF!))</f>
        <v/>
      </c>
      <c r="C93" s="458" t="str">
        <f>IF('Formulario PPGR1'!$F93="","",#REF!)</f>
        <v/>
      </c>
      <c r="D93" s="458" t="str">
        <f>IF('Formulario PPGR1'!$F93="","",#REF!)</f>
        <v/>
      </c>
      <c r="E93" s="458" t="str">
        <f>IF('Formulario PPGR1'!$F93="","",#REF!)</f>
        <v/>
      </c>
      <c r="F93" s="600"/>
      <c r="G93" s="599" t="str">
        <f>IFERROR(VLOOKUP(#REF!,[2]Obj!$B$57:$C$90,2,FALSE),"")</f>
        <v/>
      </c>
      <c r="H93" s="600"/>
      <c r="I93" s="599"/>
      <c r="J93" s="598"/>
      <c r="K93" s="633"/>
      <c r="L93" s="600"/>
      <c r="M93" s="600"/>
      <c r="N93" s="599"/>
      <c r="O93" s="608"/>
      <c r="P93" s="458"/>
      <c r="Q93" s="620"/>
      <c r="R93" s="458"/>
      <c r="S93" s="594"/>
      <c r="T93" s="594"/>
      <c r="U93" s="594"/>
      <c r="V93" s="594"/>
      <c r="W93" s="594"/>
      <c r="X93" s="594"/>
      <c r="Y93" s="594"/>
      <c r="Z93" s="594"/>
      <c r="AA93" s="594"/>
      <c r="AB93" s="594"/>
      <c r="AC93" s="594"/>
      <c r="AD93" s="594"/>
      <c r="AE93" s="595"/>
      <c r="AF93" s="595"/>
      <c r="AG93" s="595"/>
      <c r="AH93" s="595"/>
      <c r="AI93" s="595"/>
      <c r="AJ93" s="595"/>
      <c r="AK93" s="595"/>
      <c r="AL93" s="595"/>
      <c r="AM93" s="595"/>
      <c r="AN93" s="595"/>
      <c r="AO93" s="595"/>
      <c r="AP93" s="595"/>
    </row>
    <row r="94" spans="2:42" s="591" customFormat="1">
      <c r="F94" s="624"/>
      <c r="G94" s="624"/>
      <c r="H94" s="624"/>
      <c r="I94" s="624"/>
      <c r="J94" s="624"/>
      <c r="K94" s="624"/>
      <c r="L94" s="624"/>
      <c r="M94" s="624"/>
      <c r="N94" s="634"/>
      <c r="O94" s="624"/>
      <c r="P94" s="594"/>
      <c r="Q94" s="594"/>
      <c r="R94" s="594"/>
      <c r="S94" s="594"/>
      <c r="T94" s="594"/>
      <c r="U94" s="594"/>
      <c r="V94" s="594"/>
      <c r="W94" s="594"/>
      <c r="X94" s="594"/>
      <c r="Y94" s="594"/>
      <c r="Z94" s="594"/>
      <c r="AA94" s="594"/>
      <c r="AB94" s="594"/>
      <c r="AC94" s="594"/>
      <c r="AD94" s="594"/>
      <c r="AE94" s="595"/>
      <c r="AF94" s="595"/>
      <c r="AG94" s="595"/>
      <c r="AH94" s="595"/>
      <c r="AI94" s="595"/>
      <c r="AJ94" s="595"/>
      <c r="AK94" s="595"/>
      <c r="AL94" s="595"/>
      <c r="AM94" s="595"/>
      <c r="AN94" s="595"/>
      <c r="AO94" s="595"/>
      <c r="AP94" s="595"/>
    </row>
    <row r="95" spans="2:42" s="591" customFormat="1">
      <c r="F95" s="624"/>
      <c r="G95" s="624"/>
      <c r="H95" s="624"/>
      <c r="I95" s="624"/>
      <c r="J95" s="624"/>
      <c r="K95" s="624"/>
      <c r="L95" s="624"/>
      <c r="M95" s="624"/>
      <c r="N95" s="634"/>
      <c r="O95" s="624"/>
      <c r="P95" s="594"/>
      <c r="Q95" s="594"/>
      <c r="R95" s="594"/>
      <c r="S95" s="594"/>
      <c r="T95" s="594"/>
      <c r="U95" s="594"/>
      <c r="V95" s="594"/>
      <c r="W95" s="594"/>
      <c r="X95" s="594"/>
      <c r="Y95" s="594"/>
      <c r="Z95" s="594"/>
      <c r="AA95" s="594"/>
      <c r="AB95" s="594"/>
      <c r="AC95" s="594"/>
      <c r="AD95" s="594"/>
      <c r="AE95" s="595"/>
      <c r="AF95" s="595"/>
      <c r="AG95" s="595"/>
      <c r="AH95" s="595"/>
      <c r="AI95" s="595"/>
      <c r="AJ95" s="595"/>
      <c r="AK95" s="595"/>
      <c r="AL95" s="595"/>
      <c r="AM95" s="595"/>
      <c r="AN95" s="595"/>
      <c r="AO95" s="595"/>
      <c r="AP95" s="595"/>
    </row>
  </sheetData>
  <mergeCells count="4">
    <mergeCell ref="M2:O2"/>
    <mergeCell ref="M3:O3"/>
    <mergeCell ref="M4:O4"/>
    <mergeCell ref="M5:O5"/>
  </mergeCells>
  <dataValidations count="7">
    <dataValidation type="list" allowBlank="1" showInputMessage="1" showErrorMessage="1" sqref="M2:N2" xr:uid="{00000000-0002-0000-0100-000000000000}">
      <formula1>Periodo_POA</formula1>
    </dataValidation>
    <dataValidation type="list" allowBlank="1" showInputMessage="1" showErrorMessage="1" sqref="M3:N3" xr:uid="{00000000-0002-0000-0100-000001000000}">
      <formula1>ls_Regiones</formula1>
    </dataValidation>
    <dataValidation type="list" allowBlank="1" showInputMessage="1" showErrorMessage="1" sqref="M4:N4" xr:uid="{00000000-0002-0000-0100-000002000000}">
      <formula1>INDIRECT($Q$3)</formula1>
    </dataValidation>
    <dataValidation type="list" allowBlank="1" showInputMessage="1" showErrorMessage="1" sqref="M5:N5" xr:uid="{00000000-0002-0000-0100-000003000000}">
      <formula1>INDIRECT($Q$4)</formula1>
    </dataValidation>
    <dataValidation type="list" allowBlank="1" showInputMessage="1" showErrorMessage="1" sqref="F9:F93" xr:uid="{00000000-0002-0000-0100-000004000000}">
      <formula1>Ls_LinesEstategica</formula1>
    </dataValidation>
    <dataValidation type="list" allowBlank="1" showInputMessage="1" showErrorMessage="1" sqref="H9:H93" xr:uid="{00000000-0002-0000-0100-000005000000}">
      <formula1>INDIRECT($G9)</formula1>
    </dataValidation>
    <dataValidation type="list" allowBlank="1" showInputMessage="1" showErrorMessage="1" sqref="J9:J93" xr:uid="{00000000-0002-0000-0100-000006000000}">
      <formula1>INDIRECT($I9)</formula1>
    </dataValidation>
  </dataValidations>
  <pageMargins left="0.734251969" right="0.15748031496063" top="0.616141732" bottom="0.49803149600000002" header="0.511811023622047" footer="0.31496062992126"/>
  <pageSetup paperSize="5" scale="58" orientation="landscape"/>
  <colBreaks count="1" manualBreakCount="1">
    <brk id="17" max="77" man="1"/>
  </colBreaks>
  <ignoredErrors>
    <ignoredError sqref="P64" listDataValidation="1"/>
    <ignoredError sqref="A36:E36 R36:IV36 P36 P34 R34:IV34 A34:E34" unlockedFormula="1"/>
    <ignoredError sqref="G87:G92 G26:G28 G9:G10 G12 G14:G15 G17:G21 G23 G30:G32 G36:G40 G44:G54 G58:G68 G70:G73 G82:G85 G75:G79 G34" calculatedColumn="1"/>
  </ignoredErrors>
  <drawing r:id="rId1"/>
  <legacyDrawing r:id="rId2"/>
  <controls>
    <mc:AlternateContent xmlns:mc="http://schemas.openxmlformats.org/markup-compatibility/2006">
      <mc:Choice Requires="x14">
        <control shapeId="2055" r:id="rId3" name="CommandButton1">
          <controlPr defaultSize="0" altText="" r:id="rId4">
            <anchor moveWithCells="1">
              <from>
                <xdr:col>5</xdr:col>
                <xdr:colOff>266700</xdr:colOff>
                <xdr:row>5</xdr:row>
                <xdr:rowOff>47625</xdr:rowOff>
              </from>
              <to>
                <xdr:col>5</xdr:col>
                <xdr:colOff>1647825</xdr:colOff>
                <xdr:row>7</xdr:row>
                <xdr:rowOff>0</xdr:rowOff>
              </to>
            </anchor>
          </controlPr>
        </control>
      </mc:Choice>
      <mc:Fallback>
        <control shapeId="2055" r:id="rId3" name="CommandButton1"/>
      </mc:Fallback>
    </mc:AlternateContent>
  </controls>
  <tableParts count="1">
    <tablePart r:id="rId5"/>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2:AA306"/>
  <sheetViews>
    <sheetView showGridLines="0" tabSelected="1" topLeftCell="H1" workbookViewId="0">
      <pane ySplit="1" topLeftCell="A2" activePane="bottomLeft" state="frozen"/>
      <selection pane="bottomLeft" activeCell="I300" sqref="I300"/>
    </sheetView>
  </sheetViews>
  <sheetFormatPr baseColWidth="10" defaultColWidth="9.140625" defaultRowHeight="12"/>
  <cols>
    <col min="1" max="1" width="5.42578125" style="543" customWidth="1"/>
    <col min="2" max="6" width="5.42578125" style="543" hidden="1" customWidth="1"/>
    <col min="7" max="7" width="25.7109375" style="543" customWidth="1"/>
    <col min="8" max="8" width="14.5703125" style="544" customWidth="1"/>
    <col min="9" max="9" width="36" style="543" customWidth="1"/>
    <col min="10" max="10" width="4.7109375" style="544" customWidth="1"/>
    <col min="11" max="11" width="4.85546875" style="544" customWidth="1"/>
    <col min="12" max="12" width="5" style="544" customWidth="1"/>
    <col min="13" max="14" width="4.5703125" style="544" customWidth="1"/>
    <col min="15" max="15" width="4.28515625" style="544" customWidth="1"/>
    <col min="16" max="16" width="4.140625" style="544" customWidth="1"/>
    <col min="17" max="17" width="4.42578125" style="544" customWidth="1"/>
    <col min="18" max="18" width="5.42578125" style="544" customWidth="1"/>
    <col min="19" max="19" width="5" style="544" customWidth="1"/>
    <col min="20" max="20" width="5.42578125" style="544" customWidth="1"/>
    <col min="21" max="21" width="4.5703125" style="544" customWidth="1"/>
    <col min="22" max="22" width="8.42578125" style="545" customWidth="1"/>
    <col min="23" max="24" width="13.42578125" style="545" customWidth="1"/>
    <col min="25" max="25" width="15.7109375" style="546" customWidth="1"/>
    <col min="26" max="26" width="21.7109375" style="544" customWidth="1"/>
    <col min="27" max="27" width="48.42578125" style="543" customWidth="1"/>
    <col min="28" max="38" width="9.140625" style="543" customWidth="1"/>
    <col min="39" max="16384" width="9.140625" style="543"/>
  </cols>
  <sheetData>
    <row r="2" spans="2:27">
      <c r="H2" s="547" t="str">
        <f>'Formulario PPGR1'!G2</f>
        <v>Servicio Nacional de Salud</v>
      </c>
      <c r="Z2" s="562"/>
    </row>
    <row r="3" spans="2:27">
      <c r="H3" s="547" t="str">
        <f>'Formulario PPGR1'!G3</f>
        <v>Dirección de Planificación y Desarrollo</v>
      </c>
      <c r="Z3" s="544" t="str">
        <f>IF('Formulario PPGR1'!$M$3="SNS - Dirección Central","ls_Departamento","Ls_DepartamentosSRS")</f>
        <v>Ls_DepartamentosSRS</v>
      </c>
    </row>
    <row r="4" spans="2:27">
      <c r="H4" s="547" t="str">
        <f>+'Formulario PPGR1'!G4</f>
        <v xml:space="preserve">Plan Operativo Anual </v>
      </c>
    </row>
    <row r="5" spans="2:27">
      <c r="H5" s="548" t="s">
        <v>292</v>
      </c>
    </row>
    <row r="6" spans="2:27">
      <c r="H6" s="547"/>
      <c r="V6" s="543"/>
    </row>
    <row r="8" spans="2:27" s="541" customFormat="1" ht="48">
      <c r="B8" s="549" t="s">
        <v>61</v>
      </c>
      <c r="C8" s="550" t="s">
        <v>62</v>
      </c>
      <c r="D8" s="550" t="s">
        <v>63</v>
      </c>
      <c r="E8" s="550" t="s">
        <v>64</v>
      </c>
      <c r="F8" s="551" t="s">
        <v>293</v>
      </c>
      <c r="G8" s="552" t="s">
        <v>294</v>
      </c>
      <c r="H8" s="552" t="s">
        <v>295</v>
      </c>
      <c r="I8" s="552" t="s">
        <v>296</v>
      </c>
      <c r="J8" s="552" t="s">
        <v>297</v>
      </c>
      <c r="K8" s="552" t="s">
        <v>298</v>
      </c>
      <c r="L8" s="552" t="s">
        <v>299</v>
      </c>
      <c r="M8" s="552" t="s">
        <v>300</v>
      </c>
      <c r="N8" s="552" t="s">
        <v>301</v>
      </c>
      <c r="O8" s="552" t="s">
        <v>302</v>
      </c>
      <c r="P8" s="552" t="s">
        <v>303</v>
      </c>
      <c r="Q8" s="552" t="s">
        <v>304</v>
      </c>
      <c r="R8" s="552" t="s">
        <v>305</v>
      </c>
      <c r="S8" s="552" t="s">
        <v>306</v>
      </c>
      <c r="T8" s="552" t="s">
        <v>307</v>
      </c>
      <c r="U8" s="552" t="s">
        <v>308</v>
      </c>
      <c r="V8" s="552" t="s">
        <v>309</v>
      </c>
      <c r="W8" s="552" t="s">
        <v>310</v>
      </c>
      <c r="X8" s="552" t="s">
        <v>311</v>
      </c>
      <c r="Y8" s="552" t="s">
        <v>312</v>
      </c>
      <c r="Z8" s="552" t="s">
        <v>313</v>
      </c>
      <c r="AA8" s="563" t="s">
        <v>314</v>
      </c>
    </row>
    <row r="9" spans="2:27" ht="38.25">
      <c r="B9" s="553" t="e">
        <f>IF('Formulario PPGR2'!$G9="","",CONCATENATE('Formulario PPGR2'!$C9,".",'Formulario PPGR2'!$D9,".",'Formulario PPGR2'!$E9,".",'Formulario PPGR2'!$F9))</f>
        <v>#REF!</v>
      </c>
      <c r="C9" s="553" t="e">
        <f>IF('Formulario PPGR2'!$G9="","",'Formulario PPGR1'!#REF!)</f>
        <v>#REF!</v>
      </c>
      <c r="D9" s="553" t="e">
        <f>IF('Formulario PPGR2'!$G9="","",'Formulario PPGR1'!#REF!)</f>
        <v>#REF!</v>
      </c>
      <c r="E9" s="553" t="e">
        <f>IF('Formulario PPGR2'!$G9="","",'Formulario PPGR1'!#REF!)</f>
        <v>#REF!</v>
      </c>
      <c r="F9" s="553" t="e">
        <f>IF('Formulario PPGR2'!$G9="","",'Formulario PPGR1'!#REF!)</f>
        <v>#REF!</v>
      </c>
      <c r="G9" s="554" t="s">
        <v>81</v>
      </c>
      <c r="H9" s="555" t="s">
        <v>315</v>
      </c>
      <c r="I9" s="684" t="s">
        <v>316</v>
      </c>
      <c r="J9" s="556"/>
      <c r="K9" s="556"/>
      <c r="L9" s="556"/>
      <c r="M9" s="556"/>
      <c r="N9" s="556"/>
      <c r="O9" s="556">
        <v>1</v>
      </c>
      <c r="P9" s="556"/>
      <c r="Q9" s="556"/>
      <c r="R9" s="558"/>
      <c r="S9" s="558"/>
      <c r="T9" s="558"/>
      <c r="U9" s="558">
        <v>1</v>
      </c>
      <c r="V9" s="560">
        <f>SUM('Formulario PPGR2'!$J9:$U9)</f>
        <v>2</v>
      </c>
      <c r="W9" s="561" t="s">
        <v>317</v>
      </c>
      <c r="X9" s="561" t="s">
        <v>318</v>
      </c>
      <c r="Y9" s="554"/>
      <c r="Z9" s="564" t="s">
        <v>84</v>
      </c>
      <c r="AA9" s="684"/>
    </row>
    <row r="10" spans="2:27" ht="25.5">
      <c r="B10" s="553" t="str">
        <f>IF('Formulario PPGR2'!$G10="","",CONCATENATE('Formulario PPGR2'!$C10,".",'Formulario PPGR2'!$D10,".",'Formulario PPGR2'!$E10,".",'Formulario PPGR2'!$F10))</f>
        <v/>
      </c>
      <c r="C10" s="553" t="str">
        <f>IF('Formulario PPGR2'!$G10="","",'Formulario PPGR1'!#REF!)</f>
        <v/>
      </c>
      <c r="D10" s="553" t="str">
        <f>IF('Formulario PPGR2'!$G10="","",'Formulario PPGR1'!#REF!)</f>
        <v/>
      </c>
      <c r="E10" s="553" t="str">
        <f>IF('Formulario PPGR2'!$G10="","",'Formulario PPGR1'!#REF!)</f>
        <v/>
      </c>
      <c r="F10" s="553" t="str">
        <f>IF('Formulario PPGR2'!$G10="","",'Formulario PPGR1'!#REF!)</f>
        <v/>
      </c>
      <c r="G10" s="554"/>
      <c r="H10" s="555" t="s">
        <v>319</v>
      </c>
      <c r="I10" s="684" t="s">
        <v>320</v>
      </c>
      <c r="J10" s="556">
        <v>1</v>
      </c>
      <c r="K10" s="556"/>
      <c r="L10" s="556"/>
      <c r="M10" s="556">
        <v>1</v>
      </c>
      <c r="N10" s="556"/>
      <c r="O10" s="556"/>
      <c r="P10" s="556">
        <v>1</v>
      </c>
      <c r="Q10" s="556"/>
      <c r="R10" s="558"/>
      <c r="S10" s="558">
        <v>1</v>
      </c>
      <c r="T10" s="558"/>
      <c r="U10" s="558"/>
      <c r="V10" s="560">
        <f>SUM('Formulario PPGR2'!$J10:$U10)</f>
        <v>4</v>
      </c>
      <c r="W10" s="561" t="s">
        <v>318</v>
      </c>
      <c r="X10" s="561"/>
      <c r="Y10" s="554"/>
      <c r="Z10" s="564" t="s">
        <v>84</v>
      </c>
      <c r="AA10" s="684"/>
    </row>
    <row r="11" spans="2:27" ht="25.5">
      <c r="B11" s="553" t="str">
        <f>IF('Formulario PPGR2'!$G11="","",CONCATENATE('Formulario PPGR2'!$C11,".",'Formulario PPGR2'!$D11,".",'Formulario PPGR2'!$E11,".",'Formulario PPGR2'!$F11))</f>
        <v/>
      </c>
      <c r="C11" s="553" t="str">
        <f>IF('Formulario PPGR2'!$G11="","",'Formulario PPGR1'!#REF!)</f>
        <v/>
      </c>
      <c r="D11" s="553" t="str">
        <f>IF('Formulario PPGR2'!$G11="","",'Formulario PPGR1'!#REF!)</f>
        <v/>
      </c>
      <c r="E11" s="553" t="str">
        <f>IF('Formulario PPGR2'!$G11="","",'Formulario PPGR1'!#REF!)</f>
        <v/>
      </c>
      <c r="F11" s="553" t="str">
        <f>IF('Formulario PPGR2'!$G11="","",'Formulario PPGR1'!#REF!)</f>
        <v/>
      </c>
      <c r="G11" s="554"/>
      <c r="H11" s="555" t="s">
        <v>321</v>
      </c>
      <c r="I11" s="684" t="s">
        <v>322</v>
      </c>
      <c r="J11" s="556">
        <v>1</v>
      </c>
      <c r="K11" s="556"/>
      <c r="L11" s="556"/>
      <c r="M11" s="556"/>
      <c r="N11" s="556"/>
      <c r="O11" s="556"/>
      <c r="P11" s="556">
        <v>1</v>
      </c>
      <c r="Q11" s="556"/>
      <c r="R11" s="558"/>
      <c r="S11" s="558"/>
      <c r="T11" s="558"/>
      <c r="U11" s="558"/>
      <c r="V11" s="560">
        <f>SUM('Formulario PPGR2'!$J11:$U11)</f>
        <v>2</v>
      </c>
      <c r="W11" s="561" t="s">
        <v>318</v>
      </c>
      <c r="X11" s="561"/>
      <c r="Y11" s="554"/>
      <c r="Z11" s="564" t="s">
        <v>84</v>
      </c>
      <c r="AA11" s="684"/>
    </row>
    <row r="12" spans="2:27" ht="25.5">
      <c r="B12" s="553" t="str">
        <f>IF('Formulario PPGR2'!$G12="","",CONCATENATE('Formulario PPGR2'!$C12,".",'Formulario PPGR2'!$D12,".",'Formulario PPGR2'!$E12,".",'Formulario PPGR2'!$F12))</f>
        <v/>
      </c>
      <c r="C12" s="553" t="str">
        <f>IF('Formulario PPGR2'!$G12="","",'Formulario PPGR1'!#REF!)</f>
        <v/>
      </c>
      <c r="D12" s="553" t="str">
        <f>IF('Formulario PPGR2'!$G12="","",'Formulario PPGR1'!#REF!)</f>
        <v/>
      </c>
      <c r="E12" s="553" t="str">
        <f>IF('Formulario PPGR2'!$G12="","",'Formulario PPGR1'!#REF!)</f>
        <v/>
      </c>
      <c r="F12" s="553" t="str">
        <f>IF('Formulario PPGR2'!$G12="","",'Formulario PPGR1'!#REF!)</f>
        <v/>
      </c>
      <c r="G12" s="554"/>
      <c r="H12" s="555" t="s">
        <v>323</v>
      </c>
      <c r="I12" s="684" t="s">
        <v>324</v>
      </c>
      <c r="J12" s="556"/>
      <c r="K12" s="556"/>
      <c r="L12" s="556"/>
      <c r="M12" s="556"/>
      <c r="N12" s="556"/>
      <c r="O12" s="556"/>
      <c r="P12" s="556"/>
      <c r="Q12" s="556">
        <v>1</v>
      </c>
      <c r="R12" s="558"/>
      <c r="S12" s="558"/>
      <c r="T12" s="558"/>
      <c r="U12" s="558">
        <v>1</v>
      </c>
      <c r="V12" s="560">
        <f>SUM('Formulario PPGR2'!$J12:$U12)</f>
        <v>2</v>
      </c>
      <c r="W12" s="561" t="s">
        <v>318</v>
      </c>
      <c r="X12" s="561"/>
      <c r="Y12" s="554"/>
      <c r="Z12" s="564" t="s">
        <v>84</v>
      </c>
      <c r="AA12" s="684"/>
    </row>
    <row r="13" spans="2:27" ht="36" customHeight="1">
      <c r="B13" s="553"/>
      <c r="C13" s="553"/>
      <c r="D13" s="553"/>
      <c r="E13" s="553"/>
      <c r="F13" s="553"/>
      <c r="G13" s="554"/>
      <c r="H13" s="555" t="s">
        <v>325</v>
      </c>
      <c r="I13" s="684" t="s">
        <v>326</v>
      </c>
      <c r="J13" s="556">
        <v>1</v>
      </c>
      <c r="K13" s="556"/>
      <c r="L13" s="556"/>
      <c r="M13" s="556"/>
      <c r="N13" s="556">
        <v>1</v>
      </c>
      <c r="O13" s="556"/>
      <c r="P13" s="556"/>
      <c r="Q13" s="556">
        <v>1</v>
      </c>
      <c r="R13" s="558"/>
      <c r="S13" s="558"/>
      <c r="T13" s="558"/>
      <c r="U13" s="558">
        <v>1</v>
      </c>
      <c r="V13" s="560">
        <v>4</v>
      </c>
      <c r="W13" s="561" t="s">
        <v>317</v>
      </c>
      <c r="X13" s="561"/>
      <c r="Y13" s="554"/>
      <c r="Z13" s="564" t="s">
        <v>84</v>
      </c>
      <c r="AA13" s="684"/>
    </row>
    <row r="14" spans="2:27" ht="36" customHeight="1">
      <c r="B14" s="553" t="str">
        <f>IF('Formulario PPGR2'!$G14="","",CONCATENATE('Formulario PPGR2'!$C14,".",'Formulario PPGR2'!$D14,".",'Formulario PPGR2'!$E14,".",'Formulario PPGR2'!$F14))</f>
        <v/>
      </c>
      <c r="C14" s="553" t="str">
        <f>IF('Formulario PPGR2'!$G14="","",'Formulario PPGR1'!#REF!)</f>
        <v/>
      </c>
      <c r="D14" s="553" t="str">
        <f>IF('Formulario PPGR2'!$G14="","",'Formulario PPGR1'!#REF!)</f>
        <v/>
      </c>
      <c r="E14" s="553" t="str">
        <f>IF('Formulario PPGR2'!$G14="","",'Formulario PPGR1'!#REF!)</f>
        <v/>
      </c>
      <c r="F14" s="553" t="str">
        <f>IF('Formulario PPGR2'!$G14="","",'Formulario PPGR1'!#REF!)</f>
        <v/>
      </c>
      <c r="G14" s="554"/>
      <c r="H14" s="555" t="s">
        <v>2962</v>
      </c>
      <c r="I14" s="684" t="s">
        <v>2961</v>
      </c>
      <c r="J14" s="556"/>
      <c r="K14" s="556"/>
      <c r="L14" s="556">
        <v>1</v>
      </c>
      <c r="M14" s="556"/>
      <c r="N14" s="556"/>
      <c r="O14" s="556">
        <v>1</v>
      </c>
      <c r="P14" s="556"/>
      <c r="Q14" s="556"/>
      <c r="R14" s="558">
        <v>1</v>
      </c>
      <c r="S14" s="558"/>
      <c r="T14" s="558">
        <v>1</v>
      </c>
      <c r="U14" s="558"/>
      <c r="V14" s="560">
        <f>SUM('Formulario PPGR2'!$J14:$U14)</f>
        <v>4</v>
      </c>
      <c r="W14" s="561" t="s">
        <v>406</v>
      </c>
      <c r="X14" s="561"/>
      <c r="Y14" s="554"/>
      <c r="Z14" s="564" t="s">
        <v>84</v>
      </c>
      <c r="AA14" s="684"/>
    </row>
    <row r="15" spans="2:27" ht="38.25">
      <c r="B15" s="553" t="e">
        <f>IF('Formulario PPGR2'!$G15="","",CONCATENATE('Formulario PPGR2'!$C15,".",'Formulario PPGR2'!$D15,".",'Formulario PPGR2'!$E15,".",'Formulario PPGR2'!$F15))</f>
        <v>#REF!</v>
      </c>
      <c r="C15" s="553" t="e">
        <f>IF('Formulario PPGR2'!$G15="","",'Formulario PPGR1'!#REF!)</f>
        <v>#REF!</v>
      </c>
      <c r="D15" s="553" t="e">
        <f>IF('Formulario PPGR2'!$G15="","",'Formulario PPGR1'!#REF!)</f>
        <v>#REF!</v>
      </c>
      <c r="E15" s="553" t="e">
        <f>IF('Formulario PPGR2'!$G15="","",'Formulario PPGR1'!#REF!)</f>
        <v>#REF!</v>
      </c>
      <c r="F15" s="553" t="e">
        <f>IF('Formulario PPGR2'!$G15="","",'Formulario PPGR1'!#REF!)</f>
        <v>#REF!</v>
      </c>
      <c r="G15" s="554" t="s">
        <v>85</v>
      </c>
      <c r="H15" s="555" t="s">
        <v>327</v>
      </c>
      <c r="I15" s="684" t="s">
        <v>328</v>
      </c>
      <c r="J15" s="556">
        <v>1</v>
      </c>
      <c r="K15" s="556"/>
      <c r="L15" s="556"/>
      <c r="M15" s="556">
        <v>1</v>
      </c>
      <c r="N15" s="556"/>
      <c r="O15" s="556"/>
      <c r="P15" s="556">
        <v>1</v>
      </c>
      <c r="Q15" s="556"/>
      <c r="R15" s="558"/>
      <c r="S15" s="558">
        <v>1</v>
      </c>
      <c r="T15" s="558"/>
      <c r="U15" s="558"/>
      <c r="V15" s="560">
        <f>SUM('Formulario PPGR2'!$J15:$U15)</f>
        <v>4</v>
      </c>
      <c r="W15" s="561" t="s">
        <v>329</v>
      </c>
      <c r="X15" s="561"/>
      <c r="Y15" s="554" t="s">
        <v>330</v>
      </c>
      <c r="Z15" s="564" t="s">
        <v>331</v>
      </c>
      <c r="AA15" s="684"/>
    </row>
    <row r="16" spans="2:27" ht="38.25">
      <c r="B16" s="553" t="str">
        <f>IF('Formulario PPGR2'!$G16="","",CONCATENATE('Formulario PPGR2'!$C16,".",'Formulario PPGR2'!$D16,".",'Formulario PPGR2'!$E16,".",'Formulario PPGR2'!$F16))</f>
        <v/>
      </c>
      <c r="C16" s="553" t="str">
        <f>IF('Formulario PPGR2'!$G16="","",'Formulario PPGR1'!#REF!)</f>
        <v/>
      </c>
      <c r="D16" s="553" t="str">
        <f>IF('Formulario PPGR2'!$G16="","",'Formulario PPGR1'!#REF!)</f>
        <v/>
      </c>
      <c r="E16" s="553" t="str">
        <f>IF('Formulario PPGR2'!$G16="","",'Formulario PPGR1'!#REF!)</f>
        <v/>
      </c>
      <c r="F16" s="553" t="str">
        <f>IF('Formulario PPGR2'!$G16="","",'Formulario PPGR1'!#REF!)</f>
        <v/>
      </c>
      <c r="G16" s="554"/>
      <c r="H16" s="555" t="s">
        <v>332</v>
      </c>
      <c r="I16" s="684" t="s">
        <v>333</v>
      </c>
      <c r="J16" s="556"/>
      <c r="K16" s="556">
        <v>1</v>
      </c>
      <c r="L16" s="556">
        <v>1</v>
      </c>
      <c r="M16" s="556"/>
      <c r="N16" s="556"/>
      <c r="O16" s="556"/>
      <c r="P16" s="556"/>
      <c r="Q16" s="556"/>
      <c r="R16" s="558"/>
      <c r="S16" s="558"/>
      <c r="T16" s="558"/>
      <c r="U16" s="558"/>
      <c r="V16" s="560">
        <f>SUM('Formulario PPGR2'!$J16:$U16)</f>
        <v>2</v>
      </c>
      <c r="W16" s="561" t="s">
        <v>317</v>
      </c>
      <c r="X16" s="561" t="s">
        <v>334</v>
      </c>
      <c r="Y16" s="554"/>
      <c r="Z16" s="564" t="s">
        <v>331</v>
      </c>
      <c r="AA16" s="684" t="s">
        <v>335</v>
      </c>
    </row>
    <row r="17" spans="2:27" ht="38.25">
      <c r="B17" s="553" t="str">
        <f>IF('Formulario PPGR2'!$G17="","",CONCATENATE('Formulario PPGR2'!$C17,".",'Formulario PPGR2'!$D17,".",'Formulario PPGR2'!$E17,".",'Formulario PPGR2'!$F17))</f>
        <v/>
      </c>
      <c r="C17" s="553" t="str">
        <f>IF('Formulario PPGR2'!$G17="","",'Formulario PPGR1'!#REF!)</f>
        <v/>
      </c>
      <c r="D17" s="553" t="str">
        <f>IF('Formulario PPGR2'!$G17="","",'Formulario PPGR1'!#REF!)</f>
        <v/>
      </c>
      <c r="E17" s="553" t="str">
        <f>IF('Formulario PPGR2'!$G17="","",'Formulario PPGR1'!#REF!)</f>
        <v/>
      </c>
      <c r="F17" s="553" t="str">
        <f>IF('Formulario PPGR2'!$G17="","",'Formulario PPGR1'!#REF!)</f>
        <v/>
      </c>
      <c r="G17" s="554"/>
      <c r="H17" s="555" t="s">
        <v>336</v>
      </c>
      <c r="I17" s="684" t="s">
        <v>337</v>
      </c>
      <c r="J17" s="556"/>
      <c r="K17" s="556"/>
      <c r="L17" s="556"/>
      <c r="M17" s="556">
        <v>1</v>
      </c>
      <c r="N17" s="556">
        <v>1</v>
      </c>
      <c r="O17" s="556"/>
      <c r="P17" s="556"/>
      <c r="Q17" s="556"/>
      <c r="R17" s="558"/>
      <c r="S17" s="558"/>
      <c r="T17" s="558"/>
      <c r="U17" s="558"/>
      <c r="V17" s="560">
        <f>SUM('Formulario PPGR2'!$J17:$U17)</f>
        <v>2</v>
      </c>
      <c r="W17" s="561" t="s">
        <v>317</v>
      </c>
      <c r="X17" s="561" t="s">
        <v>334</v>
      </c>
      <c r="Y17" s="554"/>
      <c r="Z17" s="564" t="s">
        <v>331</v>
      </c>
      <c r="AA17" s="684" t="s">
        <v>338</v>
      </c>
    </row>
    <row r="18" spans="2:27" ht="38.25">
      <c r="B18" s="553" t="str">
        <f>IF('Formulario PPGR2'!$G18="","",CONCATENATE('Formulario PPGR2'!$C18,".",'Formulario PPGR2'!$D18,".",'Formulario PPGR2'!$E18,".",'Formulario PPGR2'!$F18))</f>
        <v/>
      </c>
      <c r="C18" s="553" t="str">
        <f>IF('Formulario PPGR2'!$G18="","",'Formulario PPGR1'!#REF!)</f>
        <v/>
      </c>
      <c r="D18" s="553" t="str">
        <f>IF('Formulario PPGR2'!$G18="","",'Formulario PPGR1'!#REF!)</f>
        <v/>
      </c>
      <c r="E18" s="553" t="str">
        <f>IF('Formulario PPGR2'!$G18="","",'Formulario PPGR1'!#REF!)</f>
        <v/>
      </c>
      <c r="F18" s="553" t="str">
        <f>IF('Formulario PPGR2'!$G18="","",'Formulario PPGR1'!#REF!)</f>
        <v/>
      </c>
      <c r="G18" s="554"/>
      <c r="H18" s="555" t="s">
        <v>339</v>
      </c>
      <c r="I18" s="554" t="s">
        <v>340</v>
      </c>
      <c r="J18" s="555">
        <v>1</v>
      </c>
      <c r="K18" s="555">
        <v>1</v>
      </c>
      <c r="L18" s="555">
        <v>1</v>
      </c>
      <c r="M18" s="555">
        <v>1</v>
      </c>
      <c r="N18" s="555">
        <v>1</v>
      </c>
      <c r="O18" s="555">
        <v>1</v>
      </c>
      <c r="P18" s="555">
        <v>1</v>
      </c>
      <c r="Q18" s="555">
        <v>1</v>
      </c>
      <c r="R18" s="555">
        <v>1</v>
      </c>
      <c r="S18" s="555">
        <v>1</v>
      </c>
      <c r="T18" s="555">
        <v>1</v>
      </c>
      <c r="U18" s="555">
        <v>1</v>
      </c>
      <c r="V18" s="560">
        <f>SUM('Formulario PPGR2'!$J18:$U18)</f>
        <v>12</v>
      </c>
      <c r="W18" s="561" t="s">
        <v>329</v>
      </c>
      <c r="X18" s="561"/>
      <c r="Y18" s="565" t="s">
        <v>341</v>
      </c>
      <c r="Z18" s="564" t="s">
        <v>331</v>
      </c>
      <c r="AA18" s="554" t="s">
        <v>342</v>
      </c>
    </row>
    <row r="19" spans="2:27" ht="38.25">
      <c r="B19" s="553" t="str">
        <f>IF('Formulario PPGR2'!$G19="","",CONCATENATE('Formulario PPGR2'!$C19,".",'Formulario PPGR2'!$D19,".",'Formulario PPGR2'!$E19,".",'Formulario PPGR2'!$F19))</f>
        <v/>
      </c>
      <c r="C19" s="553" t="str">
        <f>IF('Formulario PPGR2'!$G19="","",'Formulario PPGR1'!#REF!)</f>
        <v/>
      </c>
      <c r="D19" s="553" t="str">
        <f>IF('Formulario PPGR2'!$G19="","",'Formulario PPGR1'!#REF!)</f>
        <v/>
      </c>
      <c r="E19" s="553" t="str">
        <f>IF('Formulario PPGR2'!$G19="","",'Formulario PPGR1'!#REF!)</f>
        <v/>
      </c>
      <c r="F19" s="553" t="str">
        <f>IF('Formulario PPGR2'!$G19="","",'Formulario PPGR1'!#REF!)</f>
        <v/>
      </c>
      <c r="G19" s="554"/>
      <c r="H19" s="555" t="s">
        <v>343</v>
      </c>
      <c r="I19" s="684" t="s">
        <v>344</v>
      </c>
      <c r="J19" s="556"/>
      <c r="K19" s="556"/>
      <c r="L19" s="556">
        <v>1</v>
      </c>
      <c r="M19" s="556"/>
      <c r="N19" s="556"/>
      <c r="O19" s="556">
        <v>1</v>
      </c>
      <c r="P19" s="556"/>
      <c r="Q19" s="556"/>
      <c r="R19" s="558">
        <v>1</v>
      </c>
      <c r="S19" s="558"/>
      <c r="T19" s="558">
        <v>1</v>
      </c>
      <c r="U19" s="558"/>
      <c r="V19" s="560">
        <f>SUM('Formulario PPGR2'!$J19:$U19)</f>
        <v>4</v>
      </c>
      <c r="W19" s="561" t="s">
        <v>317</v>
      </c>
      <c r="X19" s="561" t="s">
        <v>318</v>
      </c>
      <c r="Y19" s="554"/>
      <c r="Z19" s="564" t="s">
        <v>331</v>
      </c>
      <c r="AA19" s="684" t="s">
        <v>345</v>
      </c>
    </row>
    <row r="20" spans="2:27" ht="38.25">
      <c r="B20" s="553" t="str">
        <f>IF('Formulario PPGR2'!$G20="","",CONCATENATE('Formulario PPGR2'!$C20,".",'Formulario PPGR2'!$D20,".",'Formulario PPGR2'!$E20,".",'Formulario PPGR2'!$F20))</f>
        <v/>
      </c>
      <c r="C20" s="553" t="str">
        <f>IF('Formulario PPGR2'!$G20="","",'Formulario PPGR1'!#REF!)</f>
        <v/>
      </c>
      <c r="D20" s="553" t="str">
        <f>IF('Formulario PPGR2'!$G20="","",'Formulario PPGR1'!#REF!)</f>
        <v/>
      </c>
      <c r="E20" s="553" t="str">
        <f>IF('Formulario PPGR2'!$G20="","",'Formulario PPGR1'!#REF!)</f>
        <v/>
      </c>
      <c r="F20" s="553" t="str">
        <f>IF('Formulario PPGR2'!$G20="","",'Formulario PPGR1'!#REF!)</f>
        <v/>
      </c>
      <c r="G20" s="554"/>
      <c r="H20" s="555" t="s">
        <v>346</v>
      </c>
      <c r="I20" s="684" t="s">
        <v>347</v>
      </c>
      <c r="J20" s="556"/>
      <c r="K20" s="556"/>
      <c r="L20" s="556">
        <v>1</v>
      </c>
      <c r="M20" s="556"/>
      <c r="N20" s="556"/>
      <c r="O20" s="556">
        <v>1</v>
      </c>
      <c r="P20" s="556"/>
      <c r="Q20" s="556"/>
      <c r="R20" s="556">
        <v>1</v>
      </c>
      <c r="S20" s="556"/>
      <c r="T20" s="556">
        <v>1</v>
      </c>
      <c r="U20" s="556"/>
      <c r="V20" s="560">
        <f>SUM('Formulario PPGR2'!$J20:$U20)</f>
        <v>4</v>
      </c>
      <c r="W20" s="561" t="s">
        <v>317</v>
      </c>
      <c r="X20" s="561" t="s">
        <v>318</v>
      </c>
      <c r="Y20" s="554"/>
      <c r="Z20" s="564" t="s">
        <v>331</v>
      </c>
      <c r="AA20" s="684" t="s">
        <v>345</v>
      </c>
    </row>
    <row r="21" spans="2:27" ht="25.5">
      <c r="B21" s="553" t="str">
        <f>IF('Formulario PPGR2'!$G21="","",CONCATENATE('Formulario PPGR2'!$C21,".",'Formulario PPGR2'!$D21,".",'Formulario PPGR2'!$E21,".",'Formulario PPGR2'!$F21))</f>
        <v/>
      </c>
      <c r="C21" s="553" t="str">
        <f>IF('Formulario PPGR2'!$G21="","",'Formulario PPGR1'!#REF!)</f>
        <v/>
      </c>
      <c r="D21" s="553" t="str">
        <f>IF('Formulario PPGR2'!$G21="","",'Formulario PPGR1'!#REF!)</f>
        <v/>
      </c>
      <c r="E21" s="553" t="str">
        <f>IF('Formulario PPGR2'!$G21="","",'Formulario PPGR1'!#REF!)</f>
        <v/>
      </c>
      <c r="F21" s="553" t="str">
        <f>IF('Formulario PPGR2'!$G21="","",'Formulario PPGR1'!#REF!)</f>
        <v/>
      </c>
      <c r="G21" s="554"/>
      <c r="H21" s="555" t="s">
        <v>348</v>
      </c>
      <c r="I21" s="685" t="s">
        <v>349</v>
      </c>
      <c r="J21" s="557">
        <v>1</v>
      </c>
      <c r="K21" s="557"/>
      <c r="L21" s="557"/>
      <c r="M21" s="557"/>
      <c r="N21" s="557"/>
      <c r="O21" s="557"/>
      <c r="P21" s="557">
        <v>1</v>
      </c>
      <c r="Q21" s="557"/>
      <c r="R21" s="557"/>
      <c r="S21" s="557"/>
      <c r="T21" s="557">
        <v>1</v>
      </c>
      <c r="U21" s="556"/>
      <c r="V21" s="560">
        <f>SUM('Formulario PPGR2'!$J21:$U21)</f>
        <v>3</v>
      </c>
      <c r="W21" s="561" t="s">
        <v>317</v>
      </c>
      <c r="X21" s="561" t="s">
        <v>334</v>
      </c>
      <c r="Y21" s="554"/>
      <c r="Z21" s="564" t="s">
        <v>331</v>
      </c>
      <c r="AA21" s="561" t="s">
        <v>350</v>
      </c>
    </row>
    <row r="22" spans="2:27" ht="38.25">
      <c r="B22" s="553" t="str">
        <f>IF('Formulario PPGR2'!$G22="","",CONCATENATE('Formulario PPGR2'!$C22,".",'Formulario PPGR2'!$D22,".",'Formulario PPGR2'!$E22,".",'Formulario PPGR2'!$F22))</f>
        <v/>
      </c>
      <c r="C22" s="553" t="str">
        <f>IF('Formulario PPGR2'!$G22="","",'Formulario PPGR1'!#REF!)</f>
        <v/>
      </c>
      <c r="D22" s="553" t="str">
        <f>IF('Formulario PPGR2'!$G22="","",'Formulario PPGR1'!#REF!)</f>
        <v/>
      </c>
      <c r="E22" s="553" t="str">
        <f>IF('Formulario PPGR2'!$G22="","",'Formulario PPGR1'!#REF!)</f>
        <v/>
      </c>
      <c r="F22" s="553" t="str">
        <f>IF('Formulario PPGR2'!$G22="","",'Formulario PPGR1'!#REF!)</f>
        <v/>
      </c>
      <c r="G22" s="554"/>
      <c r="H22" s="555" t="s">
        <v>351</v>
      </c>
      <c r="I22" s="684" t="s">
        <v>352</v>
      </c>
      <c r="J22" s="556"/>
      <c r="K22" s="556"/>
      <c r="L22" s="556"/>
      <c r="M22" s="556"/>
      <c r="N22" s="556"/>
      <c r="O22" s="556">
        <v>1</v>
      </c>
      <c r="P22" s="556"/>
      <c r="Q22" s="556"/>
      <c r="R22" s="556"/>
      <c r="S22" s="556"/>
      <c r="T22" s="556"/>
      <c r="U22" s="556">
        <v>1</v>
      </c>
      <c r="V22" s="560">
        <f>SUM('Formulario PPGR2'!$J22:$U22)</f>
        <v>2</v>
      </c>
      <c r="W22" s="561" t="s">
        <v>318</v>
      </c>
      <c r="X22" s="561"/>
      <c r="Y22" s="554"/>
      <c r="Z22" s="564" t="s">
        <v>331</v>
      </c>
      <c r="AA22" s="684" t="s">
        <v>353</v>
      </c>
    </row>
    <row r="23" spans="2:27" ht="38.25">
      <c r="B23" s="553" t="str">
        <f>IF('Formulario PPGR2'!$G23="","",CONCATENATE('Formulario PPGR2'!$C23,".",'Formulario PPGR2'!$D23,".",'Formulario PPGR2'!$E23,".",'Formulario PPGR2'!$F23))</f>
        <v/>
      </c>
      <c r="C23" s="553" t="str">
        <f>IF('Formulario PPGR2'!$G23="","",'Formulario PPGR1'!#REF!)</f>
        <v/>
      </c>
      <c r="D23" s="553" t="str">
        <f>IF('Formulario PPGR2'!$G23="","",'Formulario PPGR1'!#REF!)</f>
        <v/>
      </c>
      <c r="E23" s="553" t="str">
        <f>IF('Formulario PPGR2'!$G23="","",'Formulario PPGR1'!#REF!)</f>
        <v/>
      </c>
      <c r="F23" s="553" t="str">
        <f>IF('Formulario PPGR2'!$G23="","",'Formulario PPGR1'!#REF!)</f>
        <v/>
      </c>
      <c r="G23" s="554"/>
      <c r="H23" s="555" t="s">
        <v>354</v>
      </c>
      <c r="I23" s="684" t="s">
        <v>355</v>
      </c>
      <c r="J23" s="556"/>
      <c r="K23" s="556">
        <v>1</v>
      </c>
      <c r="L23" s="556"/>
      <c r="M23" s="556"/>
      <c r="N23" s="556"/>
      <c r="O23" s="556"/>
      <c r="P23" s="556">
        <v>1</v>
      </c>
      <c r="Q23" s="556"/>
      <c r="R23" s="558"/>
      <c r="S23" s="558"/>
      <c r="T23" s="558">
        <v>1</v>
      </c>
      <c r="U23" s="558"/>
      <c r="V23" s="560">
        <f>SUM('Formulario PPGR2'!$J23:$U23)</f>
        <v>3</v>
      </c>
      <c r="W23" s="561" t="s">
        <v>317</v>
      </c>
      <c r="X23" s="561" t="s">
        <v>356</v>
      </c>
      <c r="Y23" s="554"/>
      <c r="Z23" s="564" t="s">
        <v>331</v>
      </c>
      <c r="AA23" s="684" t="s">
        <v>357</v>
      </c>
    </row>
    <row r="24" spans="2:27" ht="51">
      <c r="B24" s="553" t="e">
        <f>IF('Formulario PPGR2'!$G24="","",CONCATENATE('Formulario PPGR2'!$C24,".",'Formulario PPGR2'!$D24,".",'Formulario PPGR2'!$E24,".",'Formulario PPGR2'!$F24))</f>
        <v>#REF!</v>
      </c>
      <c r="C24" s="553" t="e">
        <f>IF('Formulario PPGR2'!$G24="","",'Formulario PPGR1'!#REF!)</f>
        <v>#REF!</v>
      </c>
      <c r="D24" s="553" t="e">
        <f>IF('Formulario PPGR2'!$G24="","",'Formulario PPGR1'!#REF!)</f>
        <v>#REF!</v>
      </c>
      <c r="E24" s="553" t="e">
        <f>IF('Formulario PPGR2'!$G24="","",'Formulario PPGR1'!#REF!)</f>
        <v>#REF!</v>
      </c>
      <c r="F24" s="553" t="e">
        <f>IF('Formulario PPGR2'!$G24="","",'Formulario PPGR1'!#REF!)</f>
        <v>#REF!</v>
      </c>
      <c r="G24" s="554" t="s">
        <v>89</v>
      </c>
      <c r="H24" s="555" t="s">
        <v>358</v>
      </c>
      <c r="I24" s="684" t="s">
        <v>359</v>
      </c>
      <c r="J24" s="556"/>
      <c r="K24" s="556"/>
      <c r="L24" s="556">
        <v>1</v>
      </c>
      <c r="M24" s="556"/>
      <c r="N24" s="556"/>
      <c r="O24" s="556">
        <v>1</v>
      </c>
      <c r="P24" s="556"/>
      <c r="Q24" s="556"/>
      <c r="R24" s="558">
        <v>1</v>
      </c>
      <c r="S24" s="558"/>
      <c r="T24" s="558"/>
      <c r="U24" s="558">
        <v>1</v>
      </c>
      <c r="V24" s="560">
        <f>SUM('Formulario PPGR2'!$J24:$U24)</f>
        <v>4</v>
      </c>
      <c r="W24" s="561" t="s">
        <v>317</v>
      </c>
      <c r="X24" s="561" t="s">
        <v>318</v>
      </c>
      <c r="Y24" s="554"/>
      <c r="Z24" s="564" t="s">
        <v>360</v>
      </c>
      <c r="AA24" s="684"/>
    </row>
    <row r="25" spans="2:27" ht="63.75">
      <c r="B25" s="553" t="str">
        <f>IF('Formulario PPGR2'!$G25="","",CONCATENATE('Formulario PPGR2'!$C25,".",'Formulario PPGR2'!$D25,".",'Formulario PPGR2'!$E25,".",'Formulario PPGR2'!$F25))</f>
        <v/>
      </c>
      <c r="C25" s="553" t="str">
        <f>IF('Formulario PPGR2'!$G25="","",'Formulario PPGR1'!#REF!)</f>
        <v/>
      </c>
      <c r="D25" s="553" t="str">
        <f>IF('Formulario PPGR2'!$G25="","",'Formulario PPGR1'!#REF!)</f>
        <v/>
      </c>
      <c r="E25" s="553" t="str">
        <f>IF('Formulario PPGR2'!$G25="","",'Formulario PPGR1'!#REF!)</f>
        <v/>
      </c>
      <c r="F25" s="553" t="str">
        <f>IF('Formulario PPGR2'!$G25="","",'Formulario PPGR1'!#REF!)</f>
        <v/>
      </c>
      <c r="G25" s="554"/>
      <c r="H25" s="555" t="s">
        <v>361</v>
      </c>
      <c r="I25" s="684" t="s">
        <v>362</v>
      </c>
      <c r="J25" s="556"/>
      <c r="K25" s="556"/>
      <c r="L25" s="556"/>
      <c r="M25" s="556"/>
      <c r="N25" s="556">
        <v>1</v>
      </c>
      <c r="O25" s="556"/>
      <c r="P25" s="556"/>
      <c r="Q25" s="556"/>
      <c r="R25" s="558"/>
      <c r="S25" s="558"/>
      <c r="T25" s="558">
        <v>1</v>
      </c>
      <c r="U25" s="558"/>
      <c r="V25" s="560">
        <f>SUM('Formulario PPGR2'!$J25:$U25)</f>
        <v>2</v>
      </c>
      <c r="W25" s="561" t="s">
        <v>317</v>
      </c>
      <c r="X25" s="561" t="s">
        <v>329</v>
      </c>
      <c r="Y25" s="554" t="s">
        <v>363</v>
      </c>
      <c r="Z25" s="564" t="s">
        <v>360</v>
      </c>
      <c r="AA25" s="684"/>
    </row>
    <row r="26" spans="2:27" ht="38.25">
      <c r="B26" s="553" t="str">
        <f>IF('Formulario PPGR2'!$G26="","",CONCATENATE('Formulario PPGR2'!$C26,".",'Formulario PPGR2'!$D26,".",'Formulario PPGR2'!$E26,".",'Formulario PPGR2'!$F26))</f>
        <v/>
      </c>
      <c r="C26" s="553" t="str">
        <f>IF('Formulario PPGR2'!$G26="","",'Formulario PPGR1'!#REF!)</f>
        <v/>
      </c>
      <c r="D26" s="553" t="str">
        <f>IF('Formulario PPGR2'!$G26="","",'Formulario PPGR1'!#REF!)</f>
        <v/>
      </c>
      <c r="E26" s="553" t="str">
        <f>IF('Formulario PPGR2'!$G26="","",'Formulario PPGR1'!#REF!)</f>
        <v/>
      </c>
      <c r="F26" s="553" t="str">
        <f>IF('Formulario PPGR2'!$G26="","",'Formulario PPGR1'!#REF!)</f>
        <v/>
      </c>
      <c r="G26" s="554"/>
      <c r="H26" s="555" t="s">
        <v>364</v>
      </c>
      <c r="I26" s="684" t="s">
        <v>365</v>
      </c>
      <c r="J26" s="556"/>
      <c r="K26" s="556"/>
      <c r="L26" s="556"/>
      <c r="M26" s="556">
        <v>1</v>
      </c>
      <c r="N26" s="556"/>
      <c r="O26" s="556"/>
      <c r="P26" s="556"/>
      <c r="Q26" s="556">
        <v>1</v>
      </c>
      <c r="R26" s="558"/>
      <c r="S26" s="558"/>
      <c r="T26" s="558">
        <v>1</v>
      </c>
      <c r="U26" s="558"/>
      <c r="V26" s="560">
        <f>SUM('Formulario PPGR2'!$J26:$U26)</f>
        <v>3</v>
      </c>
      <c r="W26" s="561" t="s">
        <v>366</v>
      </c>
      <c r="X26" s="561" t="s">
        <v>329</v>
      </c>
      <c r="Y26" s="554" t="s">
        <v>367</v>
      </c>
      <c r="Z26" s="564" t="s">
        <v>360</v>
      </c>
      <c r="AA26" s="684" t="s">
        <v>368</v>
      </c>
    </row>
    <row r="27" spans="2:27" ht="25.5">
      <c r="B27" s="553" t="str">
        <f>IF('Formulario PPGR2'!$G27="","",CONCATENATE('Formulario PPGR2'!$C27,".",'Formulario PPGR2'!$D27,".",'Formulario PPGR2'!$E27,".",'Formulario PPGR2'!$F27))</f>
        <v/>
      </c>
      <c r="C27" s="553" t="str">
        <f>IF('Formulario PPGR2'!$G27="","",'Formulario PPGR1'!#REF!)</f>
        <v/>
      </c>
      <c r="D27" s="553" t="str">
        <f>IF('Formulario PPGR2'!$G27="","",'Formulario PPGR1'!#REF!)</f>
        <v/>
      </c>
      <c r="E27" s="553" t="str">
        <f>IF('Formulario PPGR2'!$G27="","",'Formulario PPGR1'!#REF!)</f>
        <v/>
      </c>
      <c r="F27" s="553" t="str">
        <f>IF('Formulario PPGR2'!$G27="","",'Formulario PPGR1'!#REF!)</f>
        <v/>
      </c>
      <c r="G27" s="554"/>
      <c r="H27" s="555" t="s">
        <v>369</v>
      </c>
      <c r="I27" s="684" t="s">
        <v>370</v>
      </c>
      <c r="J27" s="556"/>
      <c r="K27" s="556"/>
      <c r="L27" s="556"/>
      <c r="M27" s="556">
        <v>1</v>
      </c>
      <c r="N27" s="556"/>
      <c r="O27" s="556"/>
      <c r="P27" s="556">
        <v>1</v>
      </c>
      <c r="Q27" s="556"/>
      <c r="R27" s="558"/>
      <c r="S27" s="558">
        <v>1</v>
      </c>
      <c r="T27" s="558"/>
      <c r="U27" s="558"/>
      <c r="V27" s="560">
        <f>SUM('Formulario PPGR2'!$J27:$U27)</f>
        <v>3</v>
      </c>
      <c r="W27" s="561" t="s">
        <v>317</v>
      </c>
      <c r="X27" s="561" t="s">
        <v>318</v>
      </c>
      <c r="Y27" s="554"/>
      <c r="Z27" s="564" t="s">
        <v>360</v>
      </c>
      <c r="AA27" s="684" t="s">
        <v>371</v>
      </c>
    </row>
    <row r="28" spans="2:27" ht="38.25">
      <c r="B28" s="553" t="str">
        <f>IF('Formulario PPGR2'!$G28="","",CONCATENATE('Formulario PPGR2'!$C28,".",'Formulario PPGR2'!$D28,".",'Formulario PPGR2'!$E28,".",'Formulario PPGR2'!$F28))</f>
        <v/>
      </c>
      <c r="C28" s="553" t="str">
        <f>IF('Formulario PPGR2'!$G28="","",'Formulario PPGR1'!#REF!)</f>
        <v/>
      </c>
      <c r="D28" s="553" t="str">
        <f>IF('Formulario PPGR2'!$G28="","",'Formulario PPGR1'!#REF!)</f>
        <v/>
      </c>
      <c r="E28" s="553" t="str">
        <f>IF('Formulario PPGR2'!$G28="","",'Formulario PPGR1'!#REF!)</f>
        <v/>
      </c>
      <c r="F28" s="553" t="str">
        <f>IF('Formulario PPGR2'!$G28="","",'Formulario PPGR1'!#REF!)</f>
        <v/>
      </c>
      <c r="G28" s="554"/>
      <c r="H28" s="555" t="s">
        <v>372</v>
      </c>
      <c r="I28" s="684" t="s">
        <v>373</v>
      </c>
      <c r="J28" s="556"/>
      <c r="K28" s="556"/>
      <c r="L28" s="556"/>
      <c r="M28" s="556"/>
      <c r="N28" s="556">
        <v>1</v>
      </c>
      <c r="O28" s="556"/>
      <c r="P28" s="556"/>
      <c r="Q28" s="556"/>
      <c r="R28" s="558"/>
      <c r="S28" s="558"/>
      <c r="T28" s="558">
        <v>1</v>
      </c>
      <c r="U28" s="558"/>
      <c r="V28" s="560">
        <f>SUM('Formulario PPGR2'!$J28:$U28)</f>
        <v>2</v>
      </c>
      <c r="W28" s="561" t="s">
        <v>317</v>
      </c>
      <c r="X28" s="561" t="s">
        <v>329</v>
      </c>
      <c r="Y28" s="554" t="s">
        <v>374</v>
      </c>
      <c r="Z28" s="564" t="s">
        <v>360</v>
      </c>
      <c r="AA28" s="684"/>
    </row>
    <row r="29" spans="2:27" ht="38.25">
      <c r="B29" s="553" t="str">
        <f>IF('Formulario PPGR2'!$G29="","",CONCATENATE('Formulario PPGR2'!$C29,".",'Formulario PPGR2'!$D29,".",'Formulario PPGR2'!$E29,".",'Formulario PPGR2'!$F29))</f>
        <v/>
      </c>
      <c r="C29" s="553" t="str">
        <f>IF('Formulario PPGR2'!$G29="","",'Formulario PPGR1'!#REF!)</f>
        <v/>
      </c>
      <c r="D29" s="553" t="str">
        <f>IF('Formulario PPGR2'!$G29="","",'Formulario PPGR1'!#REF!)</f>
        <v/>
      </c>
      <c r="E29" s="553" t="str">
        <f>IF('Formulario PPGR2'!$G29="","",'Formulario PPGR1'!#REF!)</f>
        <v/>
      </c>
      <c r="F29" s="553" t="str">
        <f>IF('Formulario PPGR2'!$G29="","",'Formulario PPGR1'!#REF!)</f>
        <v/>
      </c>
      <c r="G29" s="554"/>
      <c r="H29" s="555" t="s">
        <v>375</v>
      </c>
      <c r="I29" s="684" t="s">
        <v>376</v>
      </c>
      <c r="J29" s="556"/>
      <c r="K29" s="556"/>
      <c r="L29" s="556"/>
      <c r="M29" s="556"/>
      <c r="N29" s="556"/>
      <c r="O29" s="556">
        <v>1</v>
      </c>
      <c r="P29" s="556"/>
      <c r="Q29" s="556"/>
      <c r="R29" s="558"/>
      <c r="S29" s="558"/>
      <c r="T29" s="558">
        <v>1</v>
      </c>
      <c r="U29" s="558"/>
      <c r="V29" s="560">
        <f>SUM('Formulario PPGR2'!$J29:$U29)</f>
        <v>2</v>
      </c>
      <c r="W29" s="561" t="s">
        <v>318</v>
      </c>
      <c r="X29" s="561" t="s">
        <v>317</v>
      </c>
      <c r="Y29" s="554" t="s">
        <v>377</v>
      </c>
      <c r="Z29" s="564" t="s">
        <v>360</v>
      </c>
      <c r="AA29" s="684"/>
    </row>
    <row r="30" spans="2:27" ht="63.75">
      <c r="B30" s="553" t="str">
        <f>IF('Formulario PPGR2'!$G30="","",CONCATENATE('Formulario PPGR2'!$C30,".",'Formulario PPGR2'!$D30,".",'Formulario PPGR2'!$E30,".",'Formulario PPGR2'!$F30))</f>
        <v/>
      </c>
      <c r="C30" s="553" t="str">
        <f>IF('Formulario PPGR2'!$G30="","",'Formulario PPGR1'!#REF!)</f>
        <v/>
      </c>
      <c r="D30" s="553" t="str">
        <f>IF('Formulario PPGR2'!$G30="","",'Formulario PPGR1'!#REF!)</f>
        <v/>
      </c>
      <c r="E30" s="553" t="str">
        <f>IF('Formulario PPGR2'!$G30="","",'Formulario PPGR1'!#REF!)</f>
        <v/>
      </c>
      <c r="F30" s="553" t="str">
        <f>IF('Formulario PPGR2'!$G30="","",'Formulario PPGR1'!#REF!)</f>
        <v/>
      </c>
      <c r="G30" s="554"/>
      <c r="H30" s="555" t="s">
        <v>378</v>
      </c>
      <c r="I30" s="684" t="s">
        <v>379</v>
      </c>
      <c r="J30" s="556"/>
      <c r="K30" s="556"/>
      <c r="L30" s="556">
        <v>1</v>
      </c>
      <c r="M30" s="556"/>
      <c r="N30" s="556"/>
      <c r="O30" s="556"/>
      <c r="P30" s="556">
        <v>1</v>
      </c>
      <c r="Q30" s="556"/>
      <c r="R30" s="558"/>
      <c r="S30" s="558">
        <v>1</v>
      </c>
      <c r="T30" s="558"/>
      <c r="U30" s="558"/>
      <c r="V30" s="560">
        <f>SUM('Formulario PPGR2'!$J30:$U30)</f>
        <v>3</v>
      </c>
      <c r="W30" s="561" t="s">
        <v>318</v>
      </c>
      <c r="X30" s="561" t="s">
        <v>317</v>
      </c>
      <c r="Y30" s="554" t="s">
        <v>377</v>
      </c>
      <c r="Z30" s="564" t="s">
        <v>360</v>
      </c>
      <c r="AA30" s="684"/>
    </row>
    <row r="31" spans="2:27" ht="38.25">
      <c r="B31" s="553" t="str">
        <f>IF('Formulario PPGR2'!$G31="","",CONCATENATE('Formulario PPGR2'!$C31,".",'Formulario PPGR2'!$D31,".",'Formulario PPGR2'!$E31,".",'Formulario PPGR2'!$F31))</f>
        <v/>
      </c>
      <c r="C31" s="553" t="str">
        <f>IF('Formulario PPGR2'!$G31="","",'Formulario PPGR1'!#REF!)</f>
        <v/>
      </c>
      <c r="D31" s="553" t="str">
        <f>IF('Formulario PPGR2'!$G31="","",'Formulario PPGR1'!#REF!)</f>
        <v/>
      </c>
      <c r="E31" s="553" t="str">
        <f>IF('Formulario PPGR2'!$G31="","",'Formulario PPGR1'!#REF!)</f>
        <v/>
      </c>
      <c r="F31" s="553" t="str">
        <f>IF('Formulario PPGR2'!$G31="","",'Formulario PPGR1'!#REF!)</f>
        <v/>
      </c>
      <c r="G31" s="554"/>
      <c r="H31" s="555" t="s">
        <v>380</v>
      </c>
      <c r="I31" s="684" t="s">
        <v>381</v>
      </c>
      <c r="J31" s="556"/>
      <c r="K31" s="556">
        <v>1</v>
      </c>
      <c r="L31" s="556"/>
      <c r="M31" s="556">
        <v>1</v>
      </c>
      <c r="N31" s="556"/>
      <c r="O31" s="556">
        <v>1</v>
      </c>
      <c r="P31" s="556"/>
      <c r="Q31" s="556">
        <v>1</v>
      </c>
      <c r="R31" s="558"/>
      <c r="S31" s="558">
        <v>1</v>
      </c>
      <c r="T31" s="558"/>
      <c r="U31" s="558"/>
      <c r="V31" s="560">
        <f>SUM('Formulario PPGR2'!$J31:$U31)</f>
        <v>5</v>
      </c>
      <c r="W31" s="561" t="s">
        <v>318</v>
      </c>
      <c r="X31" s="561" t="s">
        <v>317</v>
      </c>
      <c r="Y31" s="554" t="s">
        <v>377</v>
      </c>
      <c r="Z31" s="564" t="s">
        <v>360</v>
      </c>
      <c r="AA31" s="684"/>
    </row>
    <row r="32" spans="2:27" ht="51">
      <c r="B32" s="553" t="str">
        <f>IF('Formulario PPGR2'!$G32="","",CONCATENATE('Formulario PPGR2'!$C32,".",'Formulario PPGR2'!$D32,".",'Formulario PPGR2'!$E32,".",'Formulario PPGR2'!$F32))</f>
        <v/>
      </c>
      <c r="C32" s="553" t="str">
        <f>IF('Formulario PPGR2'!$G32="","",'Formulario PPGR1'!#REF!)</f>
        <v/>
      </c>
      <c r="D32" s="553" t="str">
        <f>IF('Formulario PPGR2'!$G32="","",'Formulario PPGR1'!#REF!)</f>
        <v/>
      </c>
      <c r="E32" s="553" t="str">
        <f>IF('Formulario PPGR2'!$G32="","",'Formulario PPGR1'!#REF!)</f>
        <v/>
      </c>
      <c r="F32" s="553" t="str">
        <f>IF('Formulario PPGR2'!$G32="","",'Formulario PPGR1'!#REF!)</f>
        <v/>
      </c>
      <c r="G32" s="554"/>
      <c r="H32" s="555" t="s">
        <v>382</v>
      </c>
      <c r="I32" s="684" t="s">
        <v>383</v>
      </c>
      <c r="J32" s="556"/>
      <c r="K32" s="556">
        <v>1</v>
      </c>
      <c r="L32" s="556"/>
      <c r="M32" s="556">
        <v>1</v>
      </c>
      <c r="N32" s="556"/>
      <c r="O32" s="556">
        <v>1</v>
      </c>
      <c r="P32" s="556"/>
      <c r="Q32" s="556">
        <v>1</v>
      </c>
      <c r="R32" s="558"/>
      <c r="S32" s="558">
        <v>1</v>
      </c>
      <c r="T32" s="558"/>
      <c r="U32" s="558"/>
      <c r="V32" s="560">
        <f>SUM('Formulario PPGR2'!$J32:$U32)</f>
        <v>5</v>
      </c>
      <c r="W32" s="561" t="s">
        <v>317</v>
      </c>
      <c r="X32" s="561" t="s">
        <v>329</v>
      </c>
      <c r="Y32" s="554" t="s">
        <v>384</v>
      </c>
      <c r="Z32" s="564" t="s">
        <v>360</v>
      </c>
      <c r="AA32" s="684"/>
    </row>
    <row r="33" spans="2:27" ht="38.25">
      <c r="B33" s="553" t="str">
        <f>IF('Formulario PPGR2'!$G33="","",CONCATENATE('Formulario PPGR2'!$C33,".",'Formulario PPGR2'!$D33,".",'Formulario PPGR2'!$E33,".",'Formulario PPGR2'!$F33))</f>
        <v/>
      </c>
      <c r="C33" s="553" t="str">
        <f>IF('Formulario PPGR2'!$G33="","",'Formulario PPGR1'!#REF!)</f>
        <v/>
      </c>
      <c r="D33" s="553" t="str">
        <f>IF('Formulario PPGR2'!$G33="","",'Formulario PPGR1'!#REF!)</f>
        <v/>
      </c>
      <c r="E33" s="553" t="str">
        <f>IF('Formulario PPGR2'!$G33="","",'Formulario PPGR1'!#REF!)</f>
        <v/>
      </c>
      <c r="F33" s="553" t="str">
        <f>IF('Formulario PPGR2'!$G33="","",'Formulario PPGR1'!#REF!)</f>
        <v/>
      </c>
      <c r="G33" s="554"/>
      <c r="H33" s="555" t="s">
        <v>385</v>
      </c>
      <c r="I33" s="684" t="s">
        <v>386</v>
      </c>
      <c r="J33" s="556"/>
      <c r="K33" s="556"/>
      <c r="L33" s="556"/>
      <c r="M33" s="556">
        <v>1</v>
      </c>
      <c r="N33" s="556"/>
      <c r="O33" s="556"/>
      <c r="P33" s="556"/>
      <c r="Q33" s="556">
        <v>1</v>
      </c>
      <c r="R33" s="558"/>
      <c r="S33" s="558"/>
      <c r="T33" s="558"/>
      <c r="U33" s="558"/>
      <c r="V33" s="560">
        <f>SUM('Formulario PPGR2'!$J33:$U33)</f>
        <v>2</v>
      </c>
      <c r="W33" s="561" t="s">
        <v>318</v>
      </c>
      <c r="X33" s="561" t="s">
        <v>317</v>
      </c>
      <c r="Y33" s="554" t="s">
        <v>377</v>
      </c>
      <c r="Z33" s="564" t="s">
        <v>360</v>
      </c>
      <c r="AA33" s="684"/>
    </row>
    <row r="34" spans="2:27" ht="51">
      <c r="B34" s="553" t="str">
        <f>IF('Formulario PPGR2'!$G34="","",CONCATENATE('Formulario PPGR2'!$C34,".",'Formulario PPGR2'!$D34,".",'Formulario PPGR2'!$E34,".",'Formulario PPGR2'!$F34))</f>
        <v/>
      </c>
      <c r="C34" s="553" t="str">
        <f>IF('Formulario PPGR2'!$G34="","",'Formulario PPGR1'!#REF!)</f>
        <v/>
      </c>
      <c r="D34" s="553" t="str">
        <f>IF('Formulario PPGR2'!$G34="","",'Formulario PPGR1'!#REF!)</f>
        <v/>
      </c>
      <c r="E34" s="553" t="str">
        <f>IF('Formulario PPGR2'!$G34="","",'Formulario PPGR1'!#REF!)</f>
        <v/>
      </c>
      <c r="F34" s="553" t="str">
        <f>IF('Formulario PPGR2'!$G34="","",'Formulario PPGR1'!#REF!)</f>
        <v/>
      </c>
      <c r="G34" s="554"/>
      <c r="H34" s="555" t="s">
        <v>387</v>
      </c>
      <c r="I34" s="684" t="s">
        <v>388</v>
      </c>
      <c r="J34" s="556"/>
      <c r="K34" s="556"/>
      <c r="L34" s="556">
        <v>1</v>
      </c>
      <c r="M34" s="556"/>
      <c r="N34" s="556">
        <v>1</v>
      </c>
      <c r="O34" s="556"/>
      <c r="P34" s="556">
        <v>1</v>
      </c>
      <c r="Q34" s="556"/>
      <c r="R34" s="558">
        <v>1</v>
      </c>
      <c r="S34" s="558"/>
      <c r="T34" s="558"/>
      <c r="U34" s="558"/>
      <c r="V34" s="560">
        <f>SUM('Formulario PPGR2'!$J34:$U34)</f>
        <v>4</v>
      </c>
      <c r="W34" s="561" t="s">
        <v>334</v>
      </c>
      <c r="X34" s="561" t="s">
        <v>317</v>
      </c>
      <c r="Y34" s="554" t="s">
        <v>377</v>
      </c>
      <c r="Z34" s="564" t="s">
        <v>360</v>
      </c>
      <c r="AA34" s="684"/>
    </row>
    <row r="35" spans="2:27" ht="25.5">
      <c r="B35" s="553" t="str">
        <f>IF('Formulario PPGR2'!$G35="","",CONCATENATE('Formulario PPGR2'!$C35,".",'Formulario PPGR2'!$D35,".",'Formulario PPGR2'!$E35,".",'Formulario PPGR2'!$F35))</f>
        <v/>
      </c>
      <c r="C35" s="553" t="str">
        <f>IF('Formulario PPGR2'!$G35="","",'Formulario PPGR1'!#REF!)</f>
        <v/>
      </c>
      <c r="D35" s="553" t="str">
        <f>IF('Formulario PPGR2'!$G35="","",'Formulario PPGR1'!#REF!)</f>
        <v/>
      </c>
      <c r="E35" s="553" t="str">
        <f>IF('Formulario PPGR2'!$G35="","",'Formulario PPGR1'!#REF!)</f>
        <v/>
      </c>
      <c r="F35" s="553" t="str">
        <f>IF('Formulario PPGR2'!$G35="","",'Formulario PPGR1'!#REF!)</f>
        <v/>
      </c>
      <c r="G35" s="554"/>
      <c r="H35" s="555" t="s">
        <v>389</v>
      </c>
      <c r="I35" s="684" t="s">
        <v>390</v>
      </c>
      <c r="J35" s="556">
        <v>1</v>
      </c>
      <c r="K35" s="556">
        <v>1</v>
      </c>
      <c r="L35" s="556">
        <v>1</v>
      </c>
      <c r="M35" s="556">
        <v>1</v>
      </c>
      <c r="N35" s="556">
        <v>1</v>
      </c>
      <c r="O35" s="556">
        <v>1</v>
      </c>
      <c r="P35" s="556">
        <v>1</v>
      </c>
      <c r="Q35" s="556">
        <v>1</v>
      </c>
      <c r="R35" s="558">
        <v>1</v>
      </c>
      <c r="S35" s="558">
        <v>1</v>
      </c>
      <c r="T35" s="558">
        <v>1</v>
      </c>
      <c r="U35" s="558">
        <v>1</v>
      </c>
      <c r="V35" s="560">
        <f>SUM('Formulario PPGR2'!$J35:$U35)</f>
        <v>12</v>
      </c>
      <c r="W35" s="561" t="s">
        <v>366</v>
      </c>
      <c r="X35" s="561" t="s">
        <v>329</v>
      </c>
      <c r="Y35" s="554" t="s">
        <v>391</v>
      </c>
      <c r="Z35" s="564" t="s">
        <v>360</v>
      </c>
      <c r="AA35" s="684" t="s">
        <v>392</v>
      </c>
    </row>
    <row r="36" spans="2:27" ht="25.5">
      <c r="B36" s="553"/>
      <c r="C36" s="553"/>
      <c r="D36" s="553"/>
      <c r="E36" s="553"/>
      <c r="F36" s="553"/>
      <c r="G36" s="554"/>
      <c r="H36" s="555" t="s">
        <v>393</v>
      </c>
      <c r="I36" s="684" t="s">
        <v>394</v>
      </c>
      <c r="J36" s="556"/>
      <c r="K36" s="556">
        <v>1</v>
      </c>
      <c r="L36" s="556"/>
      <c r="M36" s="556"/>
      <c r="N36" s="556"/>
      <c r="O36" s="556"/>
      <c r="P36" s="556"/>
      <c r="Q36" s="556"/>
      <c r="R36" s="558"/>
      <c r="S36" s="558"/>
      <c r="T36" s="558"/>
      <c r="U36" s="558"/>
      <c r="V36" s="560">
        <v>1</v>
      </c>
      <c r="W36" s="561" t="s">
        <v>317</v>
      </c>
      <c r="X36" s="561" t="s">
        <v>334</v>
      </c>
      <c r="Y36" s="554"/>
      <c r="Z36" s="564" t="s">
        <v>360</v>
      </c>
      <c r="AA36" s="684"/>
    </row>
    <row r="37" spans="2:27" ht="25.5">
      <c r="B37" s="553"/>
      <c r="C37" s="553"/>
      <c r="D37" s="553"/>
      <c r="E37" s="553"/>
      <c r="F37" s="553"/>
      <c r="G37" s="554"/>
      <c r="H37" s="555" t="s">
        <v>395</v>
      </c>
      <c r="I37" s="684" t="s">
        <v>396</v>
      </c>
      <c r="J37" s="556"/>
      <c r="K37" s="556"/>
      <c r="L37" s="556">
        <v>1</v>
      </c>
      <c r="M37" s="556"/>
      <c r="N37" s="556"/>
      <c r="O37" s="556"/>
      <c r="P37" s="556"/>
      <c r="Q37" s="556"/>
      <c r="R37" s="558"/>
      <c r="S37" s="558"/>
      <c r="T37" s="558"/>
      <c r="U37" s="558"/>
      <c r="V37" s="560"/>
      <c r="W37" s="561" t="s">
        <v>317</v>
      </c>
      <c r="X37" s="561" t="s">
        <v>334</v>
      </c>
      <c r="Y37" s="554"/>
      <c r="Z37" s="564" t="s">
        <v>360</v>
      </c>
      <c r="AA37" s="684"/>
    </row>
    <row r="38" spans="2:27" ht="50.25" customHeight="1">
      <c r="B38" s="553" t="str">
        <f>IF('Formulario PPGR2'!$G38="","",CONCATENATE('Formulario PPGR2'!$C38,".",'Formulario PPGR2'!$D38,".",'Formulario PPGR2'!$E38,".",'Formulario PPGR2'!$F38))</f>
        <v/>
      </c>
      <c r="C38" s="553" t="str">
        <f>IF('Formulario PPGR2'!$G38="","",'Formulario PPGR1'!#REF!)</f>
        <v/>
      </c>
      <c r="D38" s="553" t="str">
        <f>IF('Formulario PPGR2'!$G38="","",'Formulario PPGR1'!#REF!)</f>
        <v/>
      </c>
      <c r="E38" s="553" t="str">
        <f>IF('Formulario PPGR2'!$G38="","",'Formulario PPGR1'!#REF!)</f>
        <v/>
      </c>
      <c r="F38" s="553" t="str">
        <f>IF('Formulario PPGR2'!$G38="","",'Formulario PPGR1'!#REF!)</f>
        <v/>
      </c>
      <c r="G38" s="554"/>
      <c r="H38" s="555" t="s">
        <v>2959</v>
      </c>
      <c r="I38" s="684" t="s">
        <v>2960</v>
      </c>
      <c r="J38" s="556"/>
      <c r="K38" s="556"/>
      <c r="L38" s="556">
        <v>2</v>
      </c>
      <c r="M38" s="556">
        <v>2</v>
      </c>
      <c r="N38" s="556">
        <v>2</v>
      </c>
      <c r="O38" s="556"/>
      <c r="P38" s="556">
        <v>2</v>
      </c>
      <c r="Q38" s="556">
        <v>2</v>
      </c>
      <c r="R38" s="558">
        <v>2</v>
      </c>
      <c r="S38" s="558"/>
      <c r="T38" s="558"/>
      <c r="U38" s="558"/>
      <c r="V38" s="560">
        <f>SUM('Formulario PPGR2'!$J38:$U38)</f>
        <v>12</v>
      </c>
      <c r="W38" s="561" t="s">
        <v>317</v>
      </c>
      <c r="X38" s="561" t="s">
        <v>318</v>
      </c>
      <c r="Y38" s="554"/>
      <c r="Z38" s="564" t="s">
        <v>360</v>
      </c>
      <c r="AA38" s="684"/>
    </row>
    <row r="39" spans="2:27" ht="51">
      <c r="B39" s="553" t="e">
        <f>IF('Formulario PPGR2'!$G39="","",CONCATENATE('Formulario PPGR2'!$C39,".",'Formulario PPGR2'!$D39,".",'Formulario PPGR2'!$E39,".",'Formulario PPGR2'!$F39))</f>
        <v>#REF!</v>
      </c>
      <c r="C39" s="553" t="e">
        <f>IF('Formulario PPGR2'!$G39="","",'Formulario PPGR1'!#REF!)</f>
        <v>#REF!</v>
      </c>
      <c r="D39" s="553" t="e">
        <f>IF('Formulario PPGR2'!$G39="","",'Formulario PPGR1'!#REF!)</f>
        <v>#REF!</v>
      </c>
      <c r="E39" s="553" t="e">
        <f>IF('Formulario PPGR2'!$G39="","",'Formulario PPGR1'!#REF!)</f>
        <v>#REF!</v>
      </c>
      <c r="F39" s="553" t="e">
        <f>IF('Formulario PPGR2'!$G39="","",'Formulario PPGR1'!#REF!)</f>
        <v>#REF!</v>
      </c>
      <c r="G39" s="554" t="s">
        <v>94</v>
      </c>
      <c r="H39" s="555" t="s">
        <v>397</v>
      </c>
      <c r="I39" s="684" t="s">
        <v>398</v>
      </c>
      <c r="J39" s="558">
        <v>1</v>
      </c>
      <c r="K39" s="558">
        <v>1</v>
      </c>
      <c r="L39" s="558">
        <v>1</v>
      </c>
      <c r="M39" s="558">
        <v>1</v>
      </c>
      <c r="N39" s="558">
        <v>1</v>
      </c>
      <c r="O39" s="558">
        <v>1</v>
      </c>
      <c r="P39" s="558">
        <v>1</v>
      </c>
      <c r="Q39" s="558">
        <v>1</v>
      </c>
      <c r="R39" s="558">
        <v>1</v>
      </c>
      <c r="S39" s="558">
        <v>1</v>
      </c>
      <c r="T39" s="558">
        <v>1</v>
      </c>
      <c r="U39" s="558">
        <v>1</v>
      </c>
      <c r="V39" s="560">
        <f>SUM('Formulario PPGR2'!$J39:$U39)</f>
        <v>12</v>
      </c>
      <c r="W39" s="561" t="s">
        <v>318</v>
      </c>
      <c r="X39" s="561"/>
      <c r="Y39" s="554"/>
      <c r="Z39" s="555" t="s">
        <v>96</v>
      </c>
      <c r="AA39" s="684"/>
    </row>
    <row r="40" spans="2:27" ht="25.5">
      <c r="B40" s="553" t="str">
        <f>IF('Formulario PPGR2'!$G40="","",CONCATENATE('Formulario PPGR2'!$C40,".",'Formulario PPGR2'!$D40,".",'Formulario PPGR2'!$E40,".",'Formulario PPGR2'!$F40))</f>
        <v/>
      </c>
      <c r="C40" s="553" t="str">
        <f>IF('Formulario PPGR2'!$G40="","",'Formulario PPGR1'!#REF!)</f>
        <v/>
      </c>
      <c r="D40" s="553" t="str">
        <f>IF('Formulario PPGR2'!$G40="","",'Formulario PPGR1'!#REF!)</f>
        <v/>
      </c>
      <c r="E40" s="553" t="str">
        <f>IF('Formulario PPGR2'!$G40="","",'Formulario PPGR1'!#REF!)</f>
        <v/>
      </c>
      <c r="F40" s="553" t="str">
        <f>IF('Formulario PPGR2'!$G40="","",'Formulario PPGR1'!#REF!)</f>
        <v/>
      </c>
      <c r="G40" s="554"/>
      <c r="H40" s="555" t="s">
        <v>399</v>
      </c>
      <c r="I40" s="684" t="s">
        <v>400</v>
      </c>
      <c r="J40" s="558">
        <v>1</v>
      </c>
      <c r="K40" s="558">
        <v>1</v>
      </c>
      <c r="L40" s="558">
        <v>1</v>
      </c>
      <c r="M40" s="558">
        <v>1</v>
      </c>
      <c r="N40" s="558">
        <v>1</v>
      </c>
      <c r="O40" s="558">
        <v>1</v>
      </c>
      <c r="P40" s="558">
        <v>1</v>
      </c>
      <c r="Q40" s="558">
        <v>1</v>
      </c>
      <c r="R40" s="558">
        <v>1</v>
      </c>
      <c r="S40" s="558">
        <v>1</v>
      </c>
      <c r="T40" s="558">
        <v>1</v>
      </c>
      <c r="U40" s="558">
        <v>1</v>
      </c>
      <c r="V40" s="560">
        <f>SUM('Formulario PPGR2'!$J40:$U40)</f>
        <v>12</v>
      </c>
      <c r="W40" s="561" t="s">
        <v>366</v>
      </c>
      <c r="X40" s="561"/>
      <c r="Y40" s="554" t="s">
        <v>401</v>
      </c>
      <c r="Z40" s="555" t="s">
        <v>96</v>
      </c>
      <c r="AA40" s="684"/>
    </row>
    <row r="41" spans="2:27" ht="51">
      <c r="B41" s="553" t="str">
        <f>IF('Formulario PPGR2'!$G41="","",CONCATENATE('Formulario PPGR2'!$C41,".",'Formulario PPGR2'!$D41,".",'Formulario PPGR2'!$E41,".",'Formulario PPGR2'!$F41))</f>
        <v/>
      </c>
      <c r="C41" s="553" t="str">
        <f>IF('Formulario PPGR2'!$G41="","",'Formulario PPGR1'!#REF!)</f>
        <v/>
      </c>
      <c r="D41" s="553" t="str">
        <f>IF('Formulario PPGR2'!$G41="","",'Formulario PPGR1'!#REF!)</f>
        <v/>
      </c>
      <c r="E41" s="553" t="str">
        <f>IF('Formulario PPGR2'!$G41="","",'Formulario PPGR1'!#REF!)</f>
        <v/>
      </c>
      <c r="F41" s="553" t="str">
        <f>IF('Formulario PPGR2'!$G41="","",'Formulario PPGR1'!#REF!)</f>
        <v/>
      </c>
      <c r="G41" s="554"/>
      <c r="H41" s="555" t="s">
        <v>402</v>
      </c>
      <c r="I41" s="684" t="s">
        <v>403</v>
      </c>
      <c r="J41" s="558"/>
      <c r="K41" s="558">
        <v>1</v>
      </c>
      <c r="L41" s="558"/>
      <c r="M41" s="558"/>
      <c r="N41" s="558"/>
      <c r="O41" s="558">
        <v>1</v>
      </c>
      <c r="P41" s="558"/>
      <c r="Q41" s="558"/>
      <c r="R41" s="558"/>
      <c r="S41" s="558"/>
      <c r="T41" s="558">
        <v>1</v>
      </c>
      <c r="U41" s="558"/>
      <c r="V41" s="560">
        <f>SUM('Formulario PPGR2'!$J41:$U41)</f>
        <v>3</v>
      </c>
      <c r="W41" s="561" t="s">
        <v>356</v>
      </c>
      <c r="X41" s="561" t="s">
        <v>317</v>
      </c>
      <c r="Y41" s="554"/>
      <c r="Z41" s="555" t="s">
        <v>96</v>
      </c>
      <c r="AA41" s="684"/>
    </row>
    <row r="42" spans="2:27" ht="63.75">
      <c r="B42" s="553" t="e">
        <f>IF('Formulario PPGR2'!$G42="","",CONCATENATE('Formulario PPGR2'!$C42,".",'Formulario PPGR2'!$D42,".",'Formulario PPGR2'!$E42,".",'Formulario PPGR2'!$F42))</f>
        <v>#REF!</v>
      </c>
      <c r="C42" s="553" t="e">
        <f>IF('Formulario PPGR2'!$G42="","",'Formulario PPGR1'!#REF!)</f>
        <v>#REF!</v>
      </c>
      <c r="D42" s="553" t="e">
        <f>IF('Formulario PPGR2'!$G42="","",'Formulario PPGR1'!#REF!)</f>
        <v>#REF!</v>
      </c>
      <c r="E42" s="553" t="e">
        <f>IF('Formulario PPGR2'!$G42="","",'Formulario PPGR1'!#REF!)</f>
        <v>#REF!</v>
      </c>
      <c r="F42" s="553" t="e">
        <f>IF('Formulario PPGR2'!$G42="","",'Formulario PPGR1'!#REF!)</f>
        <v>#REF!</v>
      </c>
      <c r="G42" s="554" t="s">
        <v>98</v>
      </c>
      <c r="H42" s="555" t="s">
        <v>404</v>
      </c>
      <c r="I42" s="684" t="s">
        <v>405</v>
      </c>
      <c r="J42" s="558"/>
      <c r="K42" s="558"/>
      <c r="L42" s="558"/>
      <c r="M42" s="558">
        <v>1</v>
      </c>
      <c r="N42" s="558"/>
      <c r="O42" s="558"/>
      <c r="P42" s="558"/>
      <c r="Q42" s="558"/>
      <c r="R42" s="558">
        <v>1</v>
      </c>
      <c r="S42" s="558"/>
      <c r="T42" s="558"/>
      <c r="U42" s="558"/>
      <c r="V42" s="560">
        <f>SUM('Formulario PPGR2'!$J42:$U42)</f>
        <v>2</v>
      </c>
      <c r="W42" s="561" t="s">
        <v>406</v>
      </c>
      <c r="X42" s="561"/>
      <c r="Y42" s="554"/>
      <c r="Z42" s="555" t="s">
        <v>96</v>
      </c>
      <c r="AA42" s="684"/>
    </row>
    <row r="43" spans="2:27" ht="38.25">
      <c r="B43" s="553" t="str">
        <f>IF('Formulario PPGR2'!$G43="","",CONCATENATE('Formulario PPGR2'!$C43,".",'Formulario PPGR2'!$D43,".",'Formulario PPGR2'!$E43,".",'Formulario PPGR2'!$F43))</f>
        <v/>
      </c>
      <c r="C43" s="553" t="str">
        <f>IF('Formulario PPGR2'!$G43="","",'Formulario PPGR1'!#REF!)</f>
        <v/>
      </c>
      <c r="D43" s="553" t="str">
        <f>IF('Formulario PPGR2'!$G43="","",'Formulario PPGR1'!#REF!)</f>
        <v/>
      </c>
      <c r="E43" s="553" t="str">
        <f>IF('Formulario PPGR2'!$G43="","",'Formulario PPGR1'!#REF!)</f>
        <v/>
      </c>
      <c r="F43" s="553" t="str">
        <f>IF('Formulario PPGR2'!$G43="","",'Formulario PPGR1'!#REF!)</f>
        <v/>
      </c>
      <c r="G43" s="554"/>
      <c r="H43" s="555" t="s">
        <v>407</v>
      </c>
      <c r="I43" s="684" t="s">
        <v>408</v>
      </c>
      <c r="J43" s="558"/>
      <c r="K43" s="558"/>
      <c r="L43" s="558">
        <v>1</v>
      </c>
      <c r="M43" s="558"/>
      <c r="N43" s="558"/>
      <c r="O43" s="558">
        <v>1</v>
      </c>
      <c r="P43" s="558"/>
      <c r="Q43" s="558"/>
      <c r="R43" s="558">
        <v>1</v>
      </c>
      <c r="S43" s="558"/>
      <c r="T43" s="558"/>
      <c r="U43" s="558">
        <v>1</v>
      </c>
      <c r="V43" s="560">
        <f>SUM('Formulario PPGR2'!$J43:$U43)</f>
        <v>4</v>
      </c>
      <c r="W43" s="561" t="s">
        <v>318</v>
      </c>
      <c r="X43" s="561"/>
      <c r="Y43" s="554"/>
      <c r="Z43" s="555" t="s">
        <v>96</v>
      </c>
      <c r="AA43" s="684"/>
    </row>
    <row r="44" spans="2:27" ht="38.25">
      <c r="B44" s="553" t="str">
        <f>IF('Formulario PPGR2'!$G44="","",CONCATENATE('Formulario PPGR2'!$C44,".",'Formulario PPGR2'!$D44,".",'Formulario PPGR2'!$E44,".",'Formulario PPGR2'!$F44))</f>
        <v/>
      </c>
      <c r="C44" s="553" t="str">
        <f>IF('Formulario PPGR2'!$G44="","",'Formulario PPGR1'!#REF!)</f>
        <v/>
      </c>
      <c r="D44" s="553" t="str">
        <f>IF('Formulario PPGR2'!$G44="","",'Formulario PPGR1'!#REF!)</f>
        <v/>
      </c>
      <c r="E44" s="553" t="str">
        <f>IF('Formulario PPGR2'!$G44="","",'Formulario PPGR1'!#REF!)</f>
        <v/>
      </c>
      <c r="F44" s="553" t="str">
        <f>IF('Formulario PPGR2'!$G44="","",'Formulario PPGR1'!#REF!)</f>
        <v/>
      </c>
      <c r="G44" s="554"/>
      <c r="H44" s="555" t="s">
        <v>409</v>
      </c>
      <c r="I44" s="684" t="s">
        <v>410</v>
      </c>
      <c r="J44" s="558"/>
      <c r="K44" s="558"/>
      <c r="L44" s="558"/>
      <c r="M44" s="558">
        <v>1</v>
      </c>
      <c r="N44" s="558"/>
      <c r="O44" s="558"/>
      <c r="P44" s="558">
        <v>1</v>
      </c>
      <c r="Q44" s="558"/>
      <c r="R44" s="558"/>
      <c r="S44" s="558">
        <v>1</v>
      </c>
      <c r="T44" s="558"/>
      <c r="U44" s="558"/>
      <c r="V44" s="560">
        <f>SUM('Formulario PPGR2'!$J44:$U44)</f>
        <v>3</v>
      </c>
      <c r="W44" s="561" t="s">
        <v>318</v>
      </c>
      <c r="X44" s="561"/>
      <c r="Y44" s="554"/>
      <c r="Z44" s="555" t="s">
        <v>96</v>
      </c>
      <c r="AA44" s="684"/>
    </row>
    <row r="45" spans="2:27" ht="38.25">
      <c r="B45" s="553" t="str">
        <f>IF('Formulario PPGR2'!$G45="","",CONCATENATE('Formulario PPGR2'!$C45,".",'Formulario PPGR2'!$D45,".",'Formulario PPGR2'!$E45,".",'Formulario PPGR2'!$F45))</f>
        <v/>
      </c>
      <c r="C45" s="553" t="str">
        <f>IF('Formulario PPGR2'!$G45="","",'Formulario PPGR1'!#REF!)</f>
        <v/>
      </c>
      <c r="D45" s="553" t="str">
        <f>IF('Formulario PPGR2'!$G45="","",'Formulario PPGR1'!#REF!)</f>
        <v/>
      </c>
      <c r="E45" s="553" t="str">
        <f>IF('Formulario PPGR2'!$G45="","",'Formulario PPGR1'!#REF!)</f>
        <v/>
      </c>
      <c r="F45" s="553" t="str">
        <f>IF('Formulario PPGR2'!$G45="","",'Formulario PPGR1'!#REF!)</f>
        <v/>
      </c>
      <c r="G45" s="554"/>
      <c r="H45" s="555" t="s">
        <v>411</v>
      </c>
      <c r="I45" s="684" t="s">
        <v>412</v>
      </c>
      <c r="J45" s="558"/>
      <c r="K45" s="558"/>
      <c r="L45" s="558">
        <v>1</v>
      </c>
      <c r="M45" s="558"/>
      <c r="N45" s="558"/>
      <c r="O45" s="558">
        <v>1</v>
      </c>
      <c r="P45" s="558"/>
      <c r="Q45" s="558"/>
      <c r="R45" s="558"/>
      <c r="S45" s="558">
        <v>1</v>
      </c>
      <c r="T45" s="558"/>
      <c r="U45" s="558"/>
      <c r="V45" s="560">
        <f>SUM('Formulario PPGR2'!$J45:$U45)</f>
        <v>3</v>
      </c>
      <c r="W45" s="561" t="s">
        <v>318</v>
      </c>
      <c r="X45" s="561"/>
      <c r="Y45" s="554"/>
      <c r="Z45" s="555" t="s">
        <v>96</v>
      </c>
      <c r="AA45" s="684"/>
    </row>
    <row r="46" spans="2:27" ht="38.25">
      <c r="B46" s="553" t="str">
        <f>IF('Formulario PPGR2'!$G46="","",CONCATENATE('Formulario PPGR2'!$C46,".",'Formulario PPGR2'!$D46,".",'Formulario PPGR2'!$E46,".",'Formulario PPGR2'!$F46))</f>
        <v/>
      </c>
      <c r="C46" s="553" t="str">
        <f>IF('Formulario PPGR2'!$G46="","",'Formulario PPGR1'!#REF!)</f>
        <v/>
      </c>
      <c r="D46" s="553" t="str">
        <f>IF('Formulario PPGR2'!$G46="","",'Formulario PPGR1'!#REF!)</f>
        <v/>
      </c>
      <c r="E46" s="553" t="str">
        <f>IF('Formulario PPGR2'!$G46="","",'Formulario PPGR1'!#REF!)</f>
        <v/>
      </c>
      <c r="F46" s="553" t="str">
        <f>IF('Formulario PPGR2'!$G46="","",'Formulario PPGR1'!#REF!)</f>
        <v/>
      </c>
      <c r="G46" s="554"/>
      <c r="H46" s="555" t="s">
        <v>413</v>
      </c>
      <c r="I46" s="684" t="s">
        <v>414</v>
      </c>
      <c r="J46" s="558"/>
      <c r="K46" s="558"/>
      <c r="L46" s="558">
        <v>1</v>
      </c>
      <c r="M46" s="558"/>
      <c r="N46" s="558"/>
      <c r="O46" s="558">
        <v>1</v>
      </c>
      <c r="P46" s="558"/>
      <c r="Q46" s="558"/>
      <c r="R46" s="558">
        <v>1</v>
      </c>
      <c r="S46" s="558"/>
      <c r="T46" s="558">
        <v>1</v>
      </c>
      <c r="U46" s="558"/>
      <c r="V46" s="560">
        <f>SUM('Formulario PPGR2'!$J46:$U46)</f>
        <v>4</v>
      </c>
      <c r="W46" s="561" t="s">
        <v>318</v>
      </c>
      <c r="X46" s="561"/>
      <c r="Y46" s="554"/>
      <c r="Z46" s="555" t="s">
        <v>96</v>
      </c>
      <c r="AA46" s="684"/>
    </row>
    <row r="47" spans="2:27" ht="38.25">
      <c r="B47" s="553" t="str">
        <f>IF('Formulario PPGR2'!$G47="","",CONCATENATE('Formulario PPGR2'!$C47,".",'Formulario PPGR2'!$D47,".",'Formulario PPGR2'!$E47,".",'Formulario PPGR2'!$F47))</f>
        <v/>
      </c>
      <c r="C47" s="553" t="str">
        <f>IF('Formulario PPGR2'!$G47="","",'Formulario PPGR1'!#REF!)</f>
        <v/>
      </c>
      <c r="D47" s="553" t="str">
        <f>IF('Formulario PPGR2'!$G47="","",'Formulario PPGR1'!#REF!)</f>
        <v/>
      </c>
      <c r="E47" s="553" t="str">
        <f>IF('Formulario PPGR2'!$G47="","",'Formulario PPGR1'!#REF!)</f>
        <v/>
      </c>
      <c r="F47" s="553" t="str">
        <f>IF('Formulario PPGR2'!$G47="","",'Formulario PPGR1'!#REF!)</f>
        <v/>
      </c>
      <c r="G47" s="554"/>
      <c r="H47" s="555" t="s">
        <v>415</v>
      </c>
      <c r="I47" s="684" t="s">
        <v>416</v>
      </c>
      <c r="J47" s="558"/>
      <c r="K47" s="558">
        <v>1</v>
      </c>
      <c r="L47" s="558"/>
      <c r="M47" s="558"/>
      <c r="N47" s="558">
        <v>1</v>
      </c>
      <c r="O47" s="558"/>
      <c r="P47" s="558"/>
      <c r="Q47" s="558">
        <v>1</v>
      </c>
      <c r="R47" s="558"/>
      <c r="S47" s="558"/>
      <c r="T47" s="558"/>
      <c r="U47" s="558"/>
      <c r="V47" s="560">
        <f>SUM('Formulario PPGR2'!$J47:$U47)</f>
        <v>3</v>
      </c>
      <c r="W47" s="561" t="s">
        <v>334</v>
      </c>
      <c r="X47" s="561" t="s">
        <v>317</v>
      </c>
      <c r="Y47" s="554"/>
      <c r="Z47" s="555" t="s">
        <v>96</v>
      </c>
      <c r="AA47" s="684"/>
    </row>
    <row r="48" spans="2:27" ht="25.5">
      <c r="B48" s="553" t="str">
        <f>IF('Formulario PPGR2'!$G48="","",CONCATENATE('Formulario PPGR2'!$C48,".",'Formulario PPGR2'!$D48,".",'Formulario PPGR2'!$E48,".",'Formulario PPGR2'!$F48))</f>
        <v/>
      </c>
      <c r="C48" s="553" t="str">
        <f>IF('Formulario PPGR2'!$G48="","",'Formulario PPGR1'!#REF!)</f>
        <v/>
      </c>
      <c r="D48" s="553" t="str">
        <f>IF('Formulario PPGR2'!$G48="","",'Formulario PPGR1'!#REF!)</f>
        <v/>
      </c>
      <c r="E48" s="553" t="str">
        <f>IF('Formulario PPGR2'!$G48="","",'Formulario PPGR1'!#REF!)</f>
        <v/>
      </c>
      <c r="F48" s="553" t="str">
        <f>IF('Formulario PPGR2'!$G48="","",'Formulario PPGR1'!#REF!)</f>
        <v/>
      </c>
      <c r="G48" s="554"/>
      <c r="H48" s="555" t="s">
        <v>417</v>
      </c>
      <c r="I48" s="684" t="s">
        <v>418</v>
      </c>
      <c r="J48" s="558"/>
      <c r="K48" s="558"/>
      <c r="L48" s="558">
        <v>1</v>
      </c>
      <c r="M48" s="558"/>
      <c r="N48" s="558"/>
      <c r="O48" s="558"/>
      <c r="P48" s="558">
        <v>1</v>
      </c>
      <c r="Q48" s="558"/>
      <c r="R48" s="558">
        <v>1</v>
      </c>
      <c r="S48" s="558"/>
      <c r="T48" s="558"/>
      <c r="U48" s="558"/>
      <c r="V48" s="560">
        <f>SUM('Formulario PPGR2'!$J48:$U48)</f>
        <v>3</v>
      </c>
      <c r="W48" s="561" t="s">
        <v>318</v>
      </c>
      <c r="X48" s="561" t="s">
        <v>317</v>
      </c>
      <c r="Y48" s="554"/>
      <c r="Z48" s="555" t="s">
        <v>96</v>
      </c>
      <c r="AA48" s="684"/>
    </row>
    <row r="49" spans="2:27" ht="38.25">
      <c r="B49" s="553" t="str">
        <f>IF('Formulario PPGR2'!$G49="","",CONCATENATE('Formulario PPGR2'!$C49,".",'Formulario PPGR2'!$D49,".",'Formulario PPGR2'!$E49,".",'Formulario PPGR2'!$F49))</f>
        <v/>
      </c>
      <c r="C49" s="553" t="str">
        <f>IF('Formulario PPGR2'!$G49="","",'Formulario PPGR1'!#REF!)</f>
        <v/>
      </c>
      <c r="D49" s="553" t="str">
        <f>IF('Formulario PPGR2'!$G49="","",'Formulario PPGR1'!#REF!)</f>
        <v/>
      </c>
      <c r="E49" s="553" t="str">
        <f>IF('Formulario PPGR2'!$G49="","",'Formulario PPGR1'!#REF!)</f>
        <v/>
      </c>
      <c r="F49" s="553" t="str">
        <f>IF('Formulario PPGR2'!$G49="","",'Formulario PPGR1'!#REF!)</f>
        <v/>
      </c>
      <c r="G49" s="554"/>
      <c r="H49" s="555" t="s">
        <v>419</v>
      </c>
      <c r="I49" s="684" t="s">
        <v>420</v>
      </c>
      <c r="J49" s="558"/>
      <c r="K49" s="558"/>
      <c r="L49" s="558"/>
      <c r="M49" s="558">
        <v>1</v>
      </c>
      <c r="N49" s="558"/>
      <c r="O49" s="558"/>
      <c r="P49" s="558"/>
      <c r="Q49" s="558">
        <v>1</v>
      </c>
      <c r="R49" s="558"/>
      <c r="S49" s="558"/>
      <c r="T49" s="558"/>
      <c r="U49" s="558">
        <v>1</v>
      </c>
      <c r="V49" s="560">
        <f>SUM('Formulario PPGR2'!$J49:$U49)</f>
        <v>3</v>
      </c>
      <c r="W49" s="561" t="s">
        <v>318</v>
      </c>
      <c r="X49" s="561" t="s">
        <v>317</v>
      </c>
      <c r="Y49" s="554"/>
      <c r="Z49" s="555" t="s">
        <v>96</v>
      </c>
      <c r="AA49" s="684"/>
    </row>
    <row r="50" spans="2:27" ht="25.5">
      <c r="B50" s="553" t="str">
        <f>IF('Formulario PPGR2'!$G50="","",CONCATENATE('Formulario PPGR2'!$C50,".",'Formulario PPGR2'!$D50,".",'Formulario PPGR2'!$E50,".",'Formulario PPGR2'!$F50))</f>
        <v/>
      </c>
      <c r="C50" s="553" t="str">
        <f>IF('Formulario PPGR2'!$G50="","",'Formulario PPGR1'!#REF!)</f>
        <v/>
      </c>
      <c r="D50" s="553" t="str">
        <f>IF('Formulario PPGR2'!$G50="","",'Formulario PPGR1'!#REF!)</f>
        <v/>
      </c>
      <c r="E50" s="553" t="str">
        <f>IF('Formulario PPGR2'!$G50="","",'Formulario PPGR1'!#REF!)</f>
        <v/>
      </c>
      <c r="F50" s="553" t="str">
        <f>IF('Formulario PPGR2'!$G50="","",'Formulario PPGR1'!#REF!)</f>
        <v/>
      </c>
      <c r="G50" s="554"/>
      <c r="H50" s="555" t="s">
        <v>421</v>
      </c>
      <c r="I50" s="684" t="s">
        <v>2978</v>
      </c>
      <c r="J50" s="558"/>
      <c r="K50" s="558"/>
      <c r="L50" s="558">
        <v>1</v>
      </c>
      <c r="M50" s="558"/>
      <c r="N50" s="558">
        <v>1</v>
      </c>
      <c r="O50" s="558"/>
      <c r="P50" s="558"/>
      <c r="Q50" s="558">
        <v>1</v>
      </c>
      <c r="R50" s="558"/>
      <c r="S50" s="558">
        <v>1</v>
      </c>
      <c r="T50" s="558"/>
      <c r="U50" s="558"/>
      <c r="V50" s="560">
        <f>SUM('Formulario PPGR2'!$J50:$U50)</f>
        <v>4</v>
      </c>
      <c r="W50" s="561" t="s">
        <v>317</v>
      </c>
      <c r="X50" s="561" t="s">
        <v>334</v>
      </c>
      <c r="Y50" s="554"/>
      <c r="Z50" s="555" t="s">
        <v>96</v>
      </c>
      <c r="AA50" s="684"/>
    </row>
    <row r="51" spans="2:27" ht="25.5">
      <c r="B51" s="553" t="str">
        <f>IF('Formulario PPGR2'!$G51="","",CONCATENATE('Formulario PPGR2'!$C51,".",'Formulario PPGR2'!$D51,".",'Formulario PPGR2'!$E51,".",'Formulario PPGR2'!$F51))</f>
        <v/>
      </c>
      <c r="C51" s="553" t="str">
        <f>IF('Formulario PPGR2'!$G51="","",'Formulario PPGR1'!#REF!)</f>
        <v/>
      </c>
      <c r="D51" s="553" t="str">
        <f>IF('Formulario PPGR2'!$G51="","",'Formulario PPGR1'!#REF!)</f>
        <v/>
      </c>
      <c r="E51" s="553" t="str">
        <f>IF('Formulario PPGR2'!$G51="","",'Formulario PPGR1'!#REF!)</f>
        <v/>
      </c>
      <c r="F51" s="553" t="str">
        <f>IF('Formulario PPGR2'!$G51="","",'Formulario PPGR1'!#REF!)</f>
        <v/>
      </c>
      <c r="G51" s="554"/>
      <c r="H51" s="555" t="s">
        <v>423</v>
      </c>
      <c r="I51" s="684" t="s">
        <v>424</v>
      </c>
      <c r="J51" s="558"/>
      <c r="K51" s="558">
        <v>1</v>
      </c>
      <c r="L51" s="558"/>
      <c r="M51" s="558"/>
      <c r="N51" s="558">
        <v>1</v>
      </c>
      <c r="O51" s="558"/>
      <c r="P51" s="558"/>
      <c r="Q51" s="558">
        <v>1</v>
      </c>
      <c r="R51" s="558"/>
      <c r="S51" s="558"/>
      <c r="T51" s="558"/>
      <c r="U51" s="558"/>
      <c r="V51" s="560">
        <f>SUM('Formulario PPGR2'!$J51:$U51)</f>
        <v>3</v>
      </c>
      <c r="W51" s="561" t="s">
        <v>318</v>
      </c>
      <c r="X51" s="561"/>
      <c r="Y51" s="554"/>
      <c r="Z51" s="555" t="s">
        <v>96</v>
      </c>
      <c r="AA51" s="684"/>
    </row>
    <row r="52" spans="2:27" ht="25.5">
      <c r="B52" s="553" t="str">
        <f>IF('Formulario PPGR2'!$G52="","",CONCATENATE('Formulario PPGR2'!$C52,".",'Formulario PPGR2'!$D52,".",'Formulario PPGR2'!$E52,".",'Formulario PPGR2'!$F52))</f>
        <v/>
      </c>
      <c r="C52" s="553" t="str">
        <f>IF('Formulario PPGR2'!$G52="","",'Formulario PPGR1'!#REF!)</f>
        <v/>
      </c>
      <c r="D52" s="553" t="str">
        <f>IF('Formulario PPGR2'!$G52="","",'Formulario PPGR1'!#REF!)</f>
        <v/>
      </c>
      <c r="E52" s="553" t="str">
        <f>IF('Formulario PPGR2'!$G52="","",'Formulario PPGR1'!#REF!)</f>
        <v/>
      </c>
      <c r="F52" s="553" t="str">
        <f>IF('Formulario PPGR2'!$G52="","",'Formulario PPGR1'!#REF!)</f>
        <v/>
      </c>
      <c r="G52" s="554"/>
      <c r="H52" s="555" t="s">
        <v>425</v>
      </c>
      <c r="I52" s="684" t="s">
        <v>426</v>
      </c>
      <c r="J52" s="558"/>
      <c r="K52" s="558">
        <v>1</v>
      </c>
      <c r="L52" s="558"/>
      <c r="M52" s="558"/>
      <c r="N52" s="558"/>
      <c r="O52" s="558">
        <v>1</v>
      </c>
      <c r="P52" s="558"/>
      <c r="Q52" s="558"/>
      <c r="R52" s="558"/>
      <c r="S52" s="558">
        <v>1</v>
      </c>
      <c r="T52" s="558"/>
      <c r="U52" s="558"/>
      <c r="V52" s="560">
        <f>SUM('Formulario PPGR2'!$J52:$U52)</f>
        <v>3</v>
      </c>
      <c r="W52" s="561" t="s">
        <v>318</v>
      </c>
      <c r="X52" s="561"/>
      <c r="Y52" s="554" t="s">
        <v>427</v>
      </c>
      <c r="Z52" s="555" t="s">
        <v>96</v>
      </c>
      <c r="AA52" s="684"/>
    </row>
    <row r="53" spans="2:27" ht="25.5">
      <c r="B53" s="553" t="str">
        <f>IF('Formulario PPGR2'!$G53="","",CONCATENATE('Formulario PPGR2'!$C53,".",'Formulario PPGR2'!$D53,".",'Formulario PPGR2'!$E53,".",'Formulario PPGR2'!$F53))</f>
        <v/>
      </c>
      <c r="C53" s="553" t="str">
        <f>IF('Formulario PPGR2'!$G53="","",'Formulario PPGR1'!#REF!)</f>
        <v/>
      </c>
      <c r="D53" s="553" t="str">
        <f>IF('Formulario PPGR2'!$G53="","",'Formulario PPGR1'!#REF!)</f>
        <v/>
      </c>
      <c r="E53" s="553" t="str">
        <f>IF('Formulario PPGR2'!$G53="","",'Formulario PPGR1'!#REF!)</f>
        <v/>
      </c>
      <c r="F53" s="553" t="str">
        <f>IF('Formulario PPGR2'!$G53="","",'Formulario PPGR1'!#REF!)</f>
        <v/>
      </c>
      <c r="G53" s="554"/>
      <c r="H53" s="555" t="s">
        <v>428</v>
      </c>
      <c r="I53" s="684" t="s">
        <v>429</v>
      </c>
      <c r="J53" s="558"/>
      <c r="K53" s="558"/>
      <c r="L53" s="558">
        <v>1</v>
      </c>
      <c r="M53" s="558"/>
      <c r="N53" s="558"/>
      <c r="O53" s="558">
        <v>1</v>
      </c>
      <c r="P53" s="558"/>
      <c r="Q53" s="558"/>
      <c r="R53" s="558">
        <v>1</v>
      </c>
      <c r="S53" s="558"/>
      <c r="T53" s="558"/>
      <c r="U53" s="558"/>
      <c r="V53" s="560">
        <f>SUM('Formulario PPGR2'!$J53:$U53)</f>
        <v>3</v>
      </c>
      <c r="W53" s="561" t="s">
        <v>317</v>
      </c>
      <c r="X53" s="561" t="s">
        <v>334</v>
      </c>
      <c r="Y53" s="554"/>
      <c r="Z53" s="555" t="s">
        <v>96</v>
      </c>
      <c r="AA53" s="684"/>
    </row>
    <row r="54" spans="2:27" ht="53.25" customHeight="1">
      <c r="B54" s="553" t="str">
        <f>IF('Formulario PPGR2'!$G54="","",CONCATENATE('Formulario PPGR2'!$C54,".",'Formulario PPGR2'!$D54,".",'Formulario PPGR2'!$E54,".",'Formulario PPGR2'!$F54))</f>
        <v/>
      </c>
      <c r="C54" s="553" t="str">
        <f>IF('Formulario PPGR2'!$G54="","",'Formulario PPGR1'!#REF!)</f>
        <v/>
      </c>
      <c r="D54" s="553" t="str">
        <f>IF('Formulario PPGR2'!$G54="","",'Formulario PPGR1'!#REF!)</f>
        <v/>
      </c>
      <c r="E54" s="553" t="str">
        <f>IF('Formulario PPGR2'!$G54="","",'Formulario PPGR1'!#REF!)</f>
        <v/>
      </c>
      <c r="F54" s="553" t="str">
        <f>IF('Formulario PPGR2'!$G54="","",'Formulario PPGR1'!#REF!)</f>
        <v/>
      </c>
      <c r="G54" s="554"/>
      <c r="H54" s="555" t="s">
        <v>430</v>
      </c>
      <c r="I54" s="684" t="s">
        <v>2979</v>
      </c>
      <c r="J54" s="558"/>
      <c r="K54" s="558"/>
      <c r="L54" s="558">
        <v>1</v>
      </c>
      <c r="M54" s="558"/>
      <c r="N54" s="558">
        <v>1</v>
      </c>
      <c r="O54" s="558"/>
      <c r="P54" s="558">
        <v>1</v>
      </c>
      <c r="Q54" s="558"/>
      <c r="R54" s="558">
        <v>1</v>
      </c>
      <c r="S54" s="558"/>
      <c r="T54" s="558">
        <v>1</v>
      </c>
      <c r="U54" s="558"/>
      <c r="V54" s="560">
        <f>SUM('Formulario PPGR2'!$J54:$U54)</f>
        <v>5</v>
      </c>
      <c r="W54" s="561" t="s">
        <v>317</v>
      </c>
      <c r="X54" s="561" t="s">
        <v>318</v>
      </c>
      <c r="Y54" s="554"/>
      <c r="Z54" s="555" t="s">
        <v>96</v>
      </c>
      <c r="AA54" s="684"/>
    </row>
    <row r="55" spans="2:27" ht="76.5">
      <c r="B55" s="553" t="str">
        <f>IF('Formulario PPGR2'!$G55="","",CONCATENATE('Formulario PPGR2'!$C55,".",'Formulario PPGR2'!$D55,".",'Formulario PPGR2'!$E55,".",'Formulario PPGR2'!$F55))</f>
        <v/>
      </c>
      <c r="C55" s="553" t="str">
        <f>IF('Formulario PPGR2'!$G55="","",'Formulario PPGR1'!#REF!)</f>
        <v/>
      </c>
      <c r="D55" s="553" t="str">
        <f>IF('Formulario PPGR2'!$G55="","",'Formulario PPGR1'!#REF!)</f>
        <v/>
      </c>
      <c r="E55" s="553" t="str">
        <f>IF('Formulario PPGR2'!$G55="","",'Formulario PPGR1'!#REF!)</f>
        <v/>
      </c>
      <c r="F55" s="553" t="str">
        <f>IF('Formulario PPGR2'!$G55="","",'Formulario PPGR1'!#REF!)</f>
        <v/>
      </c>
      <c r="G55" s="554"/>
      <c r="H55" s="555" t="s">
        <v>432</v>
      </c>
      <c r="I55" s="684" t="s">
        <v>433</v>
      </c>
      <c r="J55" s="558"/>
      <c r="K55" s="558">
        <v>1</v>
      </c>
      <c r="L55" s="558"/>
      <c r="M55" s="558"/>
      <c r="N55" s="558">
        <v>1</v>
      </c>
      <c r="O55" s="558"/>
      <c r="P55" s="558"/>
      <c r="Q55" s="558">
        <v>1</v>
      </c>
      <c r="R55" s="558"/>
      <c r="S55" s="558"/>
      <c r="T55" s="558">
        <v>1</v>
      </c>
      <c r="U55" s="558"/>
      <c r="V55" s="560">
        <f>SUM('Formulario PPGR2'!$J55:$U55)</f>
        <v>4</v>
      </c>
      <c r="W55" s="561" t="s">
        <v>318</v>
      </c>
      <c r="X55" s="561"/>
      <c r="Y55" s="554"/>
      <c r="Z55" s="555" t="s">
        <v>96</v>
      </c>
      <c r="AA55" s="684" t="s">
        <v>434</v>
      </c>
    </row>
    <row r="56" spans="2:27" ht="25.5">
      <c r="B56" s="553" t="str">
        <f>IF('Formulario PPGR2'!$G56="","",CONCATENATE('Formulario PPGR2'!$C56,".",'Formulario PPGR2'!$D56,".",'Formulario PPGR2'!$E56,".",'Formulario PPGR2'!$F56))</f>
        <v/>
      </c>
      <c r="C56" s="553" t="str">
        <f>IF('Formulario PPGR2'!$G56="","",'Formulario PPGR1'!#REF!)</f>
        <v/>
      </c>
      <c r="D56" s="553" t="str">
        <f>IF('Formulario PPGR2'!$G56="","",'Formulario PPGR1'!#REF!)</f>
        <v/>
      </c>
      <c r="E56" s="553" t="str">
        <f>IF('Formulario PPGR2'!$G56="","",'Formulario PPGR1'!#REF!)</f>
        <v/>
      </c>
      <c r="F56" s="553" t="str">
        <f>IF('Formulario PPGR2'!$G56="","",'Formulario PPGR1'!#REF!)</f>
        <v/>
      </c>
      <c r="G56" s="554"/>
      <c r="H56" s="555" t="s">
        <v>435</v>
      </c>
      <c r="I56" s="684" t="s">
        <v>436</v>
      </c>
      <c r="J56" s="558">
        <v>1</v>
      </c>
      <c r="K56" s="558">
        <v>1</v>
      </c>
      <c r="L56" s="558">
        <v>1</v>
      </c>
      <c r="M56" s="558">
        <v>1</v>
      </c>
      <c r="N56" s="558">
        <v>1</v>
      </c>
      <c r="O56" s="558">
        <v>1</v>
      </c>
      <c r="P56" s="558">
        <v>1</v>
      </c>
      <c r="Q56" s="558">
        <v>1</v>
      </c>
      <c r="R56" s="558">
        <v>1</v>
      </c>
      <c r="S56" s="558">
        <v>1</v>
      </c>
      <c r="T56" s="558">
        <v>1</v>
      </c>
      <c r="U56" s="558">
        <v>1</v>
      </c>
      <c r="V56" s="560">
        <f>SUM('Formulario PPGR2'!$J56:$U56)</f>
        <v>12</v>
      </c>
      <c r="W56" s="561" t="s">
        <v>366</v>
      </c>
      <c r="X56" s="561"/>
      <c r="Y56" s="554" t="s">
        <v>437</v>
      </c>
      <c r="Z56" s="555" t="s">
        <v>96</v>
      </c>
      <c r="AA56" s="684"/>
    </row>
    <row r="57" spans="2:27" ht="25.5">
      <c r="B57" s="553" t="str">
        <f>IF('Formulario PPGR2'!$G57="","",CONCATENATE('Formulario PPGR2'!$C57,".",'Formulario PPGR2'!$D57,".",'Formulario PPGR2'!$E57,".",'Formulario PPGR2'!$F57))</f>
        <v/>
      </c>
      <c r="C57" s="553" t="str">
        <f>IF('Formulario PPGR2'!$G57="","",'Formulario PPGR1'!#REF!)</f>
        <v/>
      </c>
      <c r="D57" s="553" t="str">
        <f>IF('Formulario PPGR2'!$G57="","",'Formulario PPGR1'!#REF!)</f>
        <v/>
      </c>
      <c r="E57" s="553" t="str">
        <f>IF('Formulario PPGR2'!$G57="","",'Formulario PPGR1'!#REF!)</f>
        <v/>
      </c>
      <c r="F57" s="553" t="str">
        <f>IF('Formulario PPGR2'!$G57="","",'Formulario PPGR1'!#REF!)</f>
        <v/>
      </c>
      <c r="G57" s="554"/>
      <c r="H57" s="555" t="s">
        <v>438</v>
      </c>
      <c r="I57" s="684" t="s">
        <v>439</v>
      </c>
      <c r="J57" s="558">
        <v>1</v>
      </c>
      <c r="K57" s="558">
        <v>1</v>
      </c>
      <c r="L57" s="558">
        <v>1</v>
      </c>
      <c r="M57" s="558">
        <v>1</v>
      </c>
      <c r="N57" s="558">
        <v>1</v>
      </c>
      <c r="O57" s="558">
        <v>1</v>
      </c>
      <c r="P57" s="558">
        <v>1</v>
      </c>
      <c r="Q57" s="558">
        <v>1</v>
      </c>
      <c r="R57" s="558">
        <v>1</v>
      </c>
      <c r="S57" s="558">
        <v>1</v>
      </c>
      <c r="T57" s="558">
        <v>1</v>
      </c>
      <c r="U57" s="558">
        <v>1</v>
      </c>
      <c r="V57" s="560">
        <f>SUM('Formulario PPGR2'!$J57:$U57)</f>
        <v>12</v>
      </c>
      <c r="W57" s="561" t="s">
        <v>366</v>
      </c>
      <c r="X57" s="561"/>
      <c r="Y57" s="554" t="s">
        <v>440</v>
      </c>
      <c r="Z57" s="555" t="s">
        <v>96</v>
      </c>
      <c r="AA57" s="684"/>
    </row>
    <row r="58" spans="2:27" ht="39" customHeight="1">
      <c r="B58" s="553" t="str">
        <f>IF('Formulario PPGR2'!$G58="","",CONCATENATE('Formulario PPGR2'!$C58,".",'Formulario PPGR2'!$D58,".",'Formulario PPGR2'!$E58,".",'Formulario PPGR2'!$F58))</f>
        <v/>
      </c>
      <c r="C58" s="553" t="str">
        <f>IF('Formulario PPGR2'!$G58="","",'Formulario PPGR1'!#REF!)</f>
        <v/>
      </c>
      <c r="D58" s="553" t="str">
        <f>IF('Formulario PPGR2'!$G58="","",'Formulario PPGR1'!#REF!)</f>
        <v/>
      </c>
      <c r="E58" s="553" t="str">
        <f>IF('Formulario PPGR2'!$G58="","",'Formulario PPGR1'!#REF!)</f>
        <v/>
      </c>
      <c r="F58" s="553" t="str">
        <f>IF('Formulario PPGR2'!$G58="","",'Formulario PPGR1'!#REF!)</f>
        <v/>
      </c>
      <c r="G58" s="554"/>
      <c r="H58" s="555" t="s">
        <v>441</v>
      </c>
      <c r="I58" s="684" t="s">
        <v>442</v>
      </c>
      <c r="J58" s="558"/>
      <c r="K58" s="558"/>
      <c r="L58" s="558">
        <v>1</v>
      </c>
      <c r="M58" s="558"/>
      <c r="N58" s="558"/>
      <c r="O58" s="558">
        <v>1</v>
      </c>
      <c r="P58" s="558"/>
      <c r="Q58" s="558"/>
      <c r="R58" s="558">
        <v>1</v>
      </c>
      <c r="S58" s="558"/>
      <c r="T58" s="558"/>
      <c r="U58" s="558">
        <v>1</v>
      </c>
      <c r="V58" s="560">
        <f>SUM('Formulario PPGR2'!$J58:$U58)</f>
        <v>4</v>
      </c>
      <c r="W58" s="561" t="s">
        <v>318</v>
      </c>
      <c r="X58" s="561" t="s">
        <v>329</v>
      </c>
      <c r="Y58" s="554" t="s">
        <v>443</v>
      </c>
      <c r="Z58" s="555" t="s">
        <v>96</v>
      </c>
      <c r="AA58" s="684" t="s">
        <v>444</v>
      </c>
    </row>
    <row r="59" spans="2:27" ht="25.5">
      <c r="B59" s="553" t="str">
        <f>IF('Formulario PPGR2'!$G59="","",CONCATENATE('Formulario PPGR2'!$C59,".",'Formulario PPGR2'!$D59,".",'Formulario PPGR2'!$E59,".",'Formulario PPGR2'!$F59))</f>
        <v/>
      </c>
      <c r="C59" s="553" t="str">
        <f>IF('Formulario PPGR2'!$G59="","",'Formulario PPGR1'!#REF!)</f>
        <v/>
      </c>
      <c r="D59" s="553" t="str">
        <f>IF('Formulario PPGR2'!$G59="","",'Formulario PPGR1'!#REF!)</f>
        <v/>
      </c>
      <c r="E59" s="553" t="str">
        <f>IF('Formulario PPGR2'!$G59="","",'Formulario PPGR1'!#REF!)</f>
        <v/>
      </c>
      <c r="F59" s="553" t="str">
        <f>IF('Formulario PPGR2'!$G59="","",'Formulario PPGR1'!#REF!)</f>
        <v/>
      </c>
      <c r="G59" s="554"/>
      <c r="H59" s="555" t="s">
        <v>445</v>
      </c>
      <c r="I59" s="684" t="s">
        <v>446</v>
      </c>
      <c r="J59" s="558"/>
      <c r="K59" s="558"/>
      <c r="L59" s="558">
        <v>1</v>
      </c>
      <c r="M59" s="558"/>
      <c r="N59" s="558"/>
      <c r="O59" s="558">
        <v>1</v>
      </c>
      <c r="P59" s="558"/>
      <c r="Q59" s="558"/>
      <c r="R59" s="558"/>
      <c r="S59" s="558"/>
      <c r="T59" s="558"/>
      <c r="U59" s="558"/>
      <c r="V59" s="560">
        <f>SUM('Formulario PPGR2'!$J59:$U59)</f>
        <v>2</v>
      </c>
      <c r="W59" s="561" t="s">
        <v>329</v>
      </c>
      <c r="X59" s="561"/>
      <c r="Y59" s="554" t="s">
        <v>447</v>
      </c>
      <c r="Z59" s="555" t="s">
        <v>96</v>
      </c>
      <c r="AA59" s="684"/>
    </row>
    <row r="60" spans="2:27" ht="25.5">
      <c r="B60" s="553" t="str">
        <f>IF('Formulario PPGR2'!$G60="","",CONCATENATE('Formulario PPGR2'!$C60,".",'Formulario PPGR2'!$D60,".",'Formulario PPGR2'!$E60,".",'Formulario PPGR2'!$F60))</f>
        <v/>
      </c>
      <c r="C60" s="553" t="str">
        <f>IF('Formulario PPGR2'!$G60="","",'Formulario PPGR1'!#REF!)</f>
        <v/>
      </c>
      <c r="D60" s="553" t="str">
        <f>IF('Formulario PPGR2'!$G60="","",'Formulario PPGR1'!#REF!)</f>
        <v/>
      </c>
      <c r="E60" s="553" t="str">
        <f>IF('Formulario PPGR2'!$G60="","",'Formulario PPGR1'!#REF!)</f>
        <v/>
      </c>
      <c r="F60" s="553" t="str">
        <f>IF('Formulario PPGR2'!$G60="","",'Formulario PPGR1'!#REF!)</f>
        <v/>
      </c>
      <c r="G60" s="554"/>
      <c r="H60" s="555" t="s">
        <v>448</v>
      </c>
      <c r="I60" s="684" t="s">
        <v>449</v>
      </c>
      <c r="J60" s="558"/>
      <c r="K60" s="558"/>
      <c r="L60" s="558"/>
      <c r="M60" s="558"/>
      <c r="N60" s="558"/>
      <c r="O60" s="558"/>
      <c r="P60" s="558"/>
      <c r="Q60" s="558"/>
      <c r="R60" s="558"/>
      <c r="S60" s="558">
        <v>1</v>
      </c>
      <c r="T60" s="558"/>
      <c r="U60" s="558"/>
      <c r="V60" s="560">
        <f>SUM('Formulario PPGR2'!$J60:$U60)</f>
        <v>1</v>
      </c>
      <c r="W60" s="561" t="s">
        <v>318</v>
      </c>
      <c r="X60" s="561"/>
      <c r="Y60" s="554"/>
      <c r="Z60" s="555" t="s">
        <v>96</v>
      </c>
      <c r="AA60" s="684"/>
    </row>
    <row r="61" spans="2:27" ht="38.25">
      <c r="B61" s="553" t="str">
        <f>IF('Formulario PPGR2'!$G61="","",CONCATENATE('Formulario PPGR2'!$C61,".",'Formulario PPGR2'!$D61,".",'Formulario PPGR2'!$E61,".",'Formulario PPGR2'!$F61))</f>
        <v/>
      </c>
      <c r="C61" s="553" t="str">
        <f>IF('Formulario PPGR2'!$G61="","",'Formulario PPGR1'!#REF!)</f>
        <v/>
      </c>
      <c r="D61" s="553" t="str">
        <f>IF('Formulario PPGR2'!$G61="","",'Formulario PPGR1'!#REF!)</f>
        <v/>
      </c>
      <c r="E61" s="553" t="str">
        <f>IF('Formulario PPGR2'!$G61="","",'Formulario PPGR1'!#REF!)</f>
        <v/>
      </c>
      <c r="F61" s="553" t="str">
        <f>IF('Formulario PPGR2'!$G61="","",'Formulario PPGR1'!#REF!)</f>
        <v/>
      </c>
      <c r="G61" s="554"/>
      <c r="H61" s="555" t="s">
        <v>450</v>
      </c>
      <c r="I61" s="684" t="s">
        <v>451</v>
      </c>
      <c r="J61" s="558"/>
      <c r="K61" s="558"/>
      <c r="L61" s="558">
        <v>1</v>
      </c>
      <c r="M61" s="558"/>
      <c r="N61" s="558"/>
      <c r="O61" s="558">
        <v>1</v>
      </c>
      <c r="P61" s="558"/>
      <c r="Q61" s="558"/>
      <c r="R61" s="558"/>
      <c r="S61" s="558"/>
      <c r="T61" s="558"/>
      <c r="U61" s="558"/>
      <c r="V61" s="560">
        <f>SUM('Formulario PPGR2'!$J61:$U61)</f>
        <v>2</v>
      </c>
      <c r="W61" s="561" t="s">
        <v>318</v>
      </c>
      <c r="X61" s="561"/>
      <c r="Y61" s="554"/>
      <c r="Z61" s="555" t="s">
        <v>96</v>
      </c>
      <c r="AA61" s="684"/>
    </row>
    <row r="62" spans="2:27" ht="25.5">
      <c r="B62" s="553" t="str">
        <f>IF('Formulario PPGR2'!$G62="","",CONCATENATE('Formulario PPGR2'!$C62,".",'Formulario PPGR2'!$D62,".",'Formulario PPGR2'!$E62,".",'Formulario PPGR2'!$F62))</f>
        <v/>
      </c>
      <c r="C62" s="553" t="str">
        <f>IF('Formulario PPGR2'!$G62="","",'Formulario PPGR1'!#REF!)</f>
        <v/>
      </c>
      <c r="D62" s="553" t="str">
        <f>IF('Formulario PPGR2'!$G62="","",'Formulario PPGR1'!#REF!)</f>
        <v/>
      </c>
      <c r="E62" s="553" t="str">
        <f>IF('Formulario PPGR2'!$G62="","",'Formulario PPGR1'!#REF!)</f>
        <v/>
      </c>
      <c r="F62" s="553" t="str">
        <f>IF('Formulario PPGR2'!$G62="","",'Formulario PPGR1'!#REF!)</f>
        <v/>
      </c>
      <c r="G62" s="554"/>
      <c r="H62" s="555" t="s">
        <v>452</v>
      </c>
      <c r="I62" s="684" t="s">
        <v>453</v>
      </c>
      <c r="J62" s="558"/>
      <c r="K62" s="558"/>
      <c r="L62" s="558"/>
      <c r="M62" s="558"/>
      <c r="N62" s="558"/>
      <c r="O62" s="558"/>
      <c r="P62" s="558"/>
      <c r="Q62" s="558"/>
      <c r="R62" s="558"/>
      <c r="S62" s="558"/>
      <c r="T62" s="558">
        <v>1</v>
      </c>
      <c r="U62" s="558"/>
      <c r="V62" s="560">
        <f>SUM('Formulario PPGR2'!$J62:$U62)</f>
        <v>1</v>
      </c>
      <c r="W62" s="561" t="s">
        <v>318</v>
      </c>
      <c r="X62" s="561"/>
      <c r="Y62" s="554"/>
      <c r="Z62" s="555" t="s">
        <v>96</v>
      </c>
      <c r="AA62" s="684"/>
    </row>
    <row r="63" spans="2:27" ht="38.25">
      <c r="B63" s="553" t="str">
        <f>IF('Formulario PPGR2'!$G63="","",CONCATENATE('Formulario PPGR2'!$C63,".",'Formulario PPGR2'!$D63,".",'Formulario PPGR2'!$E63,".",'Formulario PPGR2'!$F63))</f>
        <v/>
      </c>
      <c r="C63" s="553" t="str">
        <f>IF('Formulario PPGR2'!$G63="","",'Formulario PPGR1'!#REF!)</f>
        <v/>
      </c>
      <c r="D63" s="553" t="str">
        <f>IF('Formulario PPGR2'!$G63="","",'Formulario PPGR1'!#REF!)</f>
        <v/>
      </c>
      <c r="E63" s="553" t="str">
        <f>IF('Formulario PPGR2'!$G63="","",'Formulario PPGR1'!#REF!)</f>
        <v/>
      </c>
      <c r="F63" s="553" t="str">
        <f>IF('Formulario PPGR2'!$G63="","",'Formulario PPGR1'!#REF!)</f>
        <v/>
      </c>
      <c r="G63" s="554"/>
      <c r="H63" s="555" t="s">
        <v>454</v>
      </c>
      <c r="I63" s="684" t="s">
        <v>455</v>
      </c>
      <c r="J63" s="558"/>
      <c r="K63" s="558"/>
      <c r="L63" s="558">
        <v>1</v>
      </c>
      <c r="M63" s="558"/>
      <c r="N63" s="558"/>
      <c r="O63" s="558">
        <v>1</v>
      </c>
      <c r="P63" s="558"/>
      <c r="Q63" s="558"/>
      <c r="R63" s="558">
        <v>1</v>
      </c>
      <c r="S63" s="558"/>
      <c r="T63" s="558"/>
      <c r="U63" s="558">
        <v>1</v>
      </c>
      <c r="V63" s="560">
        <f>SUM('Formulario PPGR2'!$J63:$U63)</f>
        <v>4</v>
      </c>
      <c r="W63" s="561" t="s">
        <v>329</v>
      </c>
      <c r="X63" s="561" t="s">
        <v>318</v>
      </c>
      <c r="Y63" s="554" t="s">
        <v>456</v>
      </c>
      <c r="Z63" s="555" t="s">
        <v>96</v>
      </c>
      <c r="AA63" s="684"/>
    </row>
    <row r="64" spans="2:27" ht="76.5">
      <c r="B64" s="553" t="str">
        <f>IF('Formulario PPGR2'!$G64="","",CONCATENATE('Formulario PPGR2'!$C64,".",'Formulario PPGR2'!$D64,".",'Formulario PPGR2'!$E64,".",'Formulario PPGR2'!$F64))</f>
        <v/>
      </c>
      <c r="C64" s="553" t="str">
        <f>IF('Formulario PPGR2'!$G64="","",'Formulario PPGR1'!#REF!)</f>
        <v/>
      </c>
      <c r="D64" s="553" t="str">
        <f>IF('Formulario PPGR2'!$G64="","",'Formulario PPGR1'!#REF!)</f>
        <v/>
      </c>
      <c r="E64" s="553" t="str">
        <f>IF('Formulario PPGR2'!$G64="","",'Formulario PPGR1'!#REF!)</f>
        <v/>
      </c>
      <c r="F64" s="553" t="str">
        <f>IF('Formulario PPGR2'!$G64="","",'Formulario PPGR1'!#REF!)</f>
        <v/>
      </c>
      <c r="G64" s="554"/>
      <c r="H64" s="555" t="s">
        <v>457</v>
      </c>
      <c r="I64" s="561" t="s">
        <v>458</v>
      </c>
      <c r="J64" s="559"/>
      <c r="K64" s="559"/>
      <c r="L64" s="559">
        <v>1</v>
      </c>
      <c r="M64" s="559"/>
      <c r="N64" s="559"/>
      <c r="O64" s="559">
        <v>1</v>
      </c>
      <c r="P64" s="559"/>
      <c r="Q64" s="559"/>
      <c r="R64" s="559">
        <v>1</v>
      </c>
      <c r="S64" s="559"/>
      <c r="T64" s="559"/>
      <c r="U64" s="559">
        <v>1</v>
      </c>
      <c r="V64" s="560">
        <f>SUM('Formulario PPGR2'!$J64:$U64)</f>
        <v>4</v>
      </c>
      <c r="W64" s="561" t="s">
        <v>318</v>
      </c>
      <c r="X64" s="561"/>
      <c r="Y64" s="561" t="s">
        <v>459</v>
      </c>
      <c r="Z64" s="564" t="s">
        <v>460</v>
      </c>
      <c r="AA64" s="561"/>
    </row>
    <row r="65" spans="2:27" ht="25.5">
      <c r="B65" s="553" t="str">
        <f>IF('Formulario PPGR2'!$G65="","",CONCATENATE('Formulario PPGR2'!$C65,".",'Formulario PPGR2'!$D65,".",'Formulario PPGR2'!$E65,".",'Formulario PPGR2'!$F65))</f>
        <v/>
      </c>
      <c r="C65" s="553" t="str">
        <f>IF('Formulario PPGR2'!$G65="","",'Formulario PPGR1'!#REF!)</f>
        <v/>
      </c>
      <c r="D65" s="553" t="str">
        <f>IF('Formulario PPGR2'!$G65="","",'Formulario PPGR1'!#REF!)</f>
        <v/>
      </c>
      <c r="E65" s="553" t="str">
        <f>IF('Formulario PPGR2'!$G65="","",'Formulario PPGR1'!#REF!)</f>
        <v/>
      </c>
      <c r="F65" s="553" t="str">
        <f>IF('Formulario PPGR2'!$G65="","",'Formulario PPGR1'!#REF!)</f>
        <v/>
      </c>
      <c r="G65" s="554"/>
      <c r="H65" s="555" t="s">
        <v>461</v>
      </c>
      <c r="I65" s="561" t="s">
        <v>462</v>
      </c>
      <c r="J65" s="559"/>
      <c r="K65" s="559">
        <v>1</v>
      </c>
      <c r="L65" s="559"/>
      <c r="M65" s="559"/>
      <c r="N65" s="559">
        <v>1</v>
      </c>
      <c r="O65" s="559"/>
      <c r="P65" s="559"/>
      <c r="Q65" s="559">
        <v>1</v>
      </c>
      <c r="R65" s="559"/>
      <c r="S65" s="559"/>
      <c r="T65" s="559">
        <v>1</v>
      </c>
      <c r="U65" s="559"/>
      <c r="V65" s="560">
        <f>SUM('Formulario PPGR2'!$J65:$U65)</f>
        <v>4</v>
      </c>
      <c r="W65" s="561" t="s">
        <v>318</v>
      </c>
      <c r="X65" s="561"/>
      <c r="Y65" s="561" t="s">
        <v>459</v>
      </c>
      <c r="Z65" s="564" t="s">
        <v>460</v>
      </c>
      <c r="AA65" s="561"/>
    </row>
    <row r="66" spans="2:27" ht="38.25">
      <c r="B66" s="553" t="str">
        <f>IF('Formulario PPGR2'!$G66="","",CONCATENATE('Formulario PPGR2'!$C66,".",'Formulario PPGR2'!$D66,".",'Formulario PPGR2'!$E66,".",'Formulario PPGR2'!$F66))</f>
        <v/>
      </c>
      <c r="C66" s="553" t="str">
        <f>IF('Formulario PPGR2'!$G66="","",'Formulario PPGR1'!#REF!)</f>
        <v/>
      </c>
      <c r="D66" s="553" t="str">
        <f>IF('Formulario PPGR2'!$G66="","",'Formulario PPGR1'!#REF!)</f>
        <v/>
      </c>
      <c r="E66" s="553" t="str">
        <f>IF('Formulario PPGR2'!$G66="","",'Formulario PPGR1'!#REF!)</f>
        <v/>
      </c>
      <c r="F66" s="553" t="str">
        <f>IF('Formulario PPGR2'!$G66="","",'Formulario PPGR1'!#REF!)</f>
        <v/>
      </c>
      <c r="G66" s="554"/>
      <c r="H66" s="555" t="s">
        <v>463</v>
      </c>
      <c r="I66" s="561" t="s">
        <v>464</v>
      </c>
      <c r="J66" s="559"/>
      <c r="K66" s="559">
        <v>1</v>
      </c>
      <c r="L66" s="559"/>
      <c r="M66" s="559"/>
      <c r="N66" s="559">
        <v>1</v>
      </c>
      <c r="O66" s="559"/>
      <c r="P66" s="559"/>
      <c r="Q66" s="559">
        <v>1</v>
      </c>
      <c r="R66" s="559"/>
      <c r="S66" s="559"/>
      <c r="T66" s="559">
        <v>1</v>
      </c>
      <c r="U66" s="559"/>
      <c r="V66" s="560">
        <f>SUM('Formulario PPGR2'!$J66:$U66)</f>
        <v>4</v>
      </c>
      <c r="W66" s="561" t="s">
        <v>318</v>
      </c>
      <c r="X66" s="561"/>
      <c r="Y66" s="561" t="s">
        <v>459</v>
      </c>
      <c r="Z66" s="564" t="s">
        <v>460</v>
      </c>
      <c r="AA66" s="561"/>
    </row>
    <row r="67" spans="2:27" ht="51">
      <c r="B67" s="553" t="str">
        <f>IF('Formulario PPGR2'!$G67="","",CONCATENATE('Formulario PPGR2'!$C67,".",'Formulario PPGR2'!$D67,".",'Formulario PPGR2'!$E67,".",'Formulario PPGR2'!$F67))</f>
        <v/>
      </c>
      <c r="C67" s="553" t="str">
        <f>IF('Formulario PPGR2'!$G67="","",'Formulario PPGR1'!#REF!)</f>
        <v/>
      </c>
      <c r="D67" s="553" t="str">
        <f>IF('Formulario PPGR2'!$G67="","",'Formulario PPGR1'!#REF!)</f>
        <v/>
      </c>
      <c r="E67" s="553" t="str">
        <f>IF('Formulario PPGR2'!$G67="","",'Formulario PPGR1'!#REF!)</f>
        <v/>
      </c>
      <c r="F67" s="553" t="str">
        <f>IF('Formulario PPGR2'!$G67="","",'Formulario PPGR1'!#REF!)</f>
        <v/>
      </c>
      <c r="G67" s="554"/>
      <c r="H67" s="555" t="s">
        <v>465</v>
      </c>
      <c r="I67" s="561" t="s">
        <v>466</v>
      </c>
      <c r="J67" s="559"/>
      <c r="K67" s="559"/>
      <c r="L67" s="559">
        <v>1</v>
      </c>
      <c r="M67" s="559"/>
      <c r="N67" s="559"/>
      <c r="O67" s="559">
        <v>1</v>
      </c>
      <c r="P67" s="559"/>
      <c r="Q67" s="559"/>
      <c r="R67" s="559">
        <v>1</v>
      </c>
      <c r="S67" s="559"/>
      <c r="T67" s="559"/>
      <c r="U67" s="559">
        <v>1</v>
      </c>
      <c r="V67" s="560">
        <f>SUM('Formulario PPGR2'!$J67:$U67)</f>
        <v>4</v>
      </c>
      <c r="W67" s="561" t="s">
        <v>318</v>
      </c>
      <c r="X67" s="561"/>
      <c r="Y67" s="561" t="s">
        <v>459</v>
      </c>
      <c r="Z67" s="564" t="s">
        <v>460</v>
      </c>
      <c r="AA67" s="561"/>
    </row>
    <row r="68" spans="2:27" ht="38.25">
      <c r="B68" s="553" t="e">
        <f>IF('Formulario PPGR2'!$G68="","",CONCATENATE('Formulario PPGR2'!$C68,".",'Formulario PPGR2'!$D68,".",'Formulario PPGR2'!$E68,".",'Formulario PPGR2'!$F68))</f>
        <v>#REF!</v>
      </c>
      <c r="C68" s="553" t="e">
        <f>IF('Formulario PPGR2'!$G68="","",'Formulario PPGR1'!#REF!)</f>
        <v>#REF!</v>
      </c>
      <c r="D68" s="553" t="e">
        <f>IF('Formulario PPGR2'!$G68="","",'Formulario PPGR1'!#REF!)</f>
        <v>#REF!</v>
      </c>
      <c r="E68" s="553" t="e">
        <f>IF('Formulario PPGR2'!$G68="","",'Formulario PPGR1'!#REF!)</f>
        <v>#REF!</v>
      </c>
      <c r="F68" s="553" t="e">
        <f>IF('Formulario PPGR2'!$G68="","",'Formulario PPGR1'!#REF!)</f>
        <v>#REF!</v>
      </c>
      <c r="G68" s="554" t="s">
        <v>101</v>
      </c>
      <c r="H68" s="555" t="s">
        <v>467</v>
      </c>
      <c r="I68" s="684" t="s">
        <v>468</v>
      </c>
      <c r="J68" s="558"/>
      <c r="K68" s="558"/>
      <c r="L68" s="558">
        <v>1</v>
      </c>
      <c r="M68" s="558"/>
      <c r="N68" s="558"/>
      <c r="O68" s="558">
        <v>1</v>
      </c>
      <c r="P68" s="558"/>
      <c r="Q68" s="558"/>
      <c r="R68" s="558">
        <v>1</v>
      </c>
      <c r="S68" s="558"/>
      <c r="T68" s="558"/>
      <c r="U68" s="558">
        <v>1</v>
      </c>
      <c r="V68" s="560">
        <f>SUM('Formulario PPGR2'!$J68:$U68)</f>
        <v>4</v>
      </c>
      <c r="W68" s="561" t="s">
        <v>318</v>
      </c>
      <c r="X68" s="561" t="s">
        <v>329</v>
      </c>
      <c r="Y68" s="554" t="s">
        <v>469</v>
      </c>
      <c r="Z68" s="555" t="s">
        <v>96</v>
      </c>
      <c r="AA68" s="684"/>
    </row>
    <row r="69" spans="2:27" ht="51">
      <c r="B69" s="553" t="str">
        <f>IF('Formulario PPGR2'!$G69="","",CONCATENATE('Formulario PPGR2'!$C69,".",'Formulario PPGR2'!$D69,".",'Formulario PPGR2'!$E69,".",'Formulario PPGR2'!$F69))</f>
        <v/>
      </c>
      <c r="C69" s="553" t="str">
        <f>IF('Formulario PPGR2'!$G69="","",'Formulario PPGR1'!#REF!)</f>
        <v/>
      </c>
      <c r="D69" s="553" t="str">
        <f>IF('Formulario PPGR2'!$G69="","",'Formulario PPGR1'!#REF!)</f>
        <v/>
      </c>
      <c r="E69" s="553" t="str">
        <f>IF('Formulario PPGR2'!$G69="","",'Formulario PPGR1'!#REF!)</f>
        <v/>
      </c>
      <c r="F69" s="553" t="str">
        <f>IF('Formulario PPGR2'!$G69="","",'Formulario PPGR1'!#REF!)</f>
        <v/>
      </c>
      <c r="G69" s="554"/>
      <c r="H69" s="555" t="s">
        <v>470</v>
      </c>
      <c r="I69" s="684" t="s">
        <v>471</v>
      </c>
      <c r="J69" s="558"/>
      <c r="K69" s="558"/>
      <c r="L69" s="558">
        <v>1</v>
      </c>
      <c r="M69" s="558"/>
      <c r="N69" s="558"/>
      <c r="O69" s="558">
        <v>1</v>
      </c>
      <c r="P69" s="558"/>
      <c r="Q69" s="558"/>
      <c r="R69" s="558">
        <v>1</v>
      </c>
      <c r="S69" s="558"/>
      <c r="T69" s="558"/>
      <c r="U69" s="558">
        <v>1</v>
      </c>
      <c r="V69" s="560">
        <f>SUM('Formulario PPGR2'!$J69:$U69)</f>
        <v>4</v>
      </c>
      <c r="W69" s="561" t="s">
        <v>318</v>
      </c>
      <c r="X69" s="561" t="s">
        <v>329</v>
      </c>
      <c r="Y69" s="554" t="s">
        <v>469</v>
      </c>
      <c r="Z69" s="555" t="s">
        <v>96</v>
      </c>
      <c r="AA69" s="684"/>
    </row>
    <row r="70" spans="2:27" ht="38.25">
      <c r="B70" s="553" t="e">
        <f>IF('Formulario PPGR2'!$G70="","",CONCATENATE('Formulario PPGR2'!$C70,".",'Formulario PPGR2'!$D70,".",'Formulario PPGR2'!$E70,".",'Formulario PPGR2'!$F70))</f>
        <v>#REF!</v>
      </c>
      <c r="C70" s="553" t="e">
        <f>IF('Formulario PPGR2'!$G70="","",'Formulario PPGR1'!#REF!)</f>
        <v>#REF!</v>
      </c>
      <c r="D70" s="553" t="e">
        <f>IF('Formulario PPGR2'!$G70="","",'Formulario PPGR1'!#REF!)</f>
        <v>#REF!</v>
      </c>
      <c r="E70" s="553" t="e">
        <f>IF('Formulario PPGR2'!$G70="","",'Formulario PPGR1'!#REF!)</f>
        <v>#REF!</v>
      </c>
      <c r="F70" s="553" t="e">
        <f>IF('Formulario PPGR2'!$G70="","",'Formulario PPGR1'!#REF!)</f>
        <v>#REF!</v>
      </c>
      <c r="G70" s="554" t="s">
        <v>104</v>
      </c>
      <c r="H70" s="555" t="s">
        <v>474</v>
      </c>
      <c r="I70" s="684" t="s">
        <v>475</v>
      </c>
      <c r="J70" s="558"/>
      <c r="K70" s="558"/>
      <c r="L70" s="558">
        <v>1</v>
      </c>
      <c r="M70" s="558"/>
      <c r="N70" s="558"/>
      <c r="O70" s="558">
        <v>1</v>
      </c>
      <c r="P70" s="558"/>
      <c r="Q70" s="558"/>
      <c r="R70" s="558">
        <v>1</v>
      </c>
      <c r="S70" s="558"/>
      <c r="T70" s="558"/>
      <c r="U70" s="558">
        <v>1</v>
      </c>
      <c r="V70" s="560">
        <f>SUM('Formulario PPGR2'!$J70:$U70)</f>
        <v>4</v>
      </c>
      <c r="W70" s="561" t="s">
        <v>329</v>
      </c>
      <c r="X70" s="561" t="s">
        <v>318</v>
      </c>
      <c r="Y70" s="554" t="s">
        <v>456</v>
      </c>
      <c r="Z70" s="555" t="s">
        <v>96</v>
      </c>
      <c r="AA70" s="684"/>
    </row>
    <row r="71" spans="2:27" ht="38.25">
      <c r="B71" s="553" t="str">
        <f>IF('Formulario PPGR2'!$G71="","",CONCATENATE('Formulario PPGR2'!$C71,".",'Formulario PPGR2'!$D71,".",'Formulario PPGR2'!$E71,".",'Formulario PPGR2'!$F71))</f>
        <v/>
      </c>
      <c r="C71" s="553" t="str">
        <f>IF('Formulario PPGR2'!$G71="","",'Formulario PPGR1'!#REF!)</f>
        <v/>
      </c>
      <c r="D71" s="553" t="str">
        <f>IF('Formulario PPGR2'!$G71="","",'Formulario PPGR1'!#REF!)</f>
        <v/>
      </c>
      <c r="E71" s="553" t="str">
        <f>IF('Formulario PPGR2'!$G71="","",'Formulario PPGR1'!#REF!)</f>
        <v/>
      </c>
      <c r="F71" s="553" t="str">
        <f>IF('Formulario PPGR2'!$G71="","",'Formulario PPGR1'!#REF!)</f>
        <v/>
      </c>
      <c r="G71" s="554"/>
      <c r="H71" s="555" t="s">
        <v>476</v>
      </c>
      <c r="I71" s="684" t="s">
        <v>477</v>
      </c>
      <c r="J71" s="558"/>
      <c r="K71" s="558"/>
      <c r="L71" s="558">
        <v>1</v>
      </c>
      <c r="M71" s="558"/>
      <c r="N71" s="558"/>
      <c r="O71" s="558"/>
      <c r="P71" s="558"/>
      <c r="Q71" s="558"/>
      <c r="R71" s="558"/>
      <c r="S71" s="558"/>
      <c r="T71" s="558"/>
      <c r="U71" s="558"/>
      <c r="V71" s="560">
        <f>SUM('Formulario PPGR2'!$J71:$U71)</f>
        <v>1</v>
      </c>
      <c r="W71" s="561" t="s">
        <v>317</v>
      </c>
      <c r="X71" s="561" t="s">
        <v>356</v>
      </c>
      <c r="Y71" s="554"/>
      <c r="Z71" s="555" t="s">
        <v>96</v>
      </c>
      <c r="AA71" s="684"/>
    </row>
    <row r="72" spans="2:27" ht="51">
      <c r="B72" s="553" t="str">
        <f>IF('Formulario PPGR2'!$G72="","",CONCATENATE('Formulario PPGR2'!$C72,".",'Formulario PPGR2'!$D72,".",'Formulario PPGR2'!$E72,".",'Formulario PPGR2'!$F72))</f>
        <v/>
      </c>
      <c r="C72" s="553" t="str">
        <f>IF('Formulario PPGR2'!$G72="","",'Formulario PPGR1'!#REF!)</f>
        <v/>
      </c>
      <c r="D72" s="553" t="str">
        <f>IF('Formulario PPGR2'!$G72="","",'Formulario PPGR1'!#REF!)</f>
        <v/>
      </c>
      <c r="E72" s="553" t="str">
        <f>IF('Formulario PPGR2'!$G72="","",'Formulario PPGR1'!#REF!)</f>
        <v/>
      </c>
      <c r="F72" s="553" t="str">
        <f>IF('Formulario PPGR2'!$G72="","",'Formulario PPGR1'!#REF!)</f>
        <v/>
      </c>
      <c r="G72" s="554"/>
      <c r="H72" s="555" t="s">
        <v>478</v>
      </c>
      <c r="I72" s="684" t="s">
        <v>479</v>
      </c>
      <c r="J72" s="558"/>
      <c r="K72" s="558"/>
      <c r="L72" s="558"/>
      <c r="M72" s="558">
        <v>1</v>
      </c>
      <c r="N72" s="558"/>
      <c r="O72" s="558">
        <v>1</v>
      </c>
      <c r="P72" s="558"/>
      <c r="Q72" s="558"/>
      <c r="R72" s="558"/>
      <c r="S72" s="558"/>
      <c r="T72" s="558"/>
      <c r="U72" s="558"/>
      <c r="V72" s="560">
        <f>SUM('Formulario PPGR2'!$J72:$U72)</f>
        <v>2</v>
      </c>
      <c r="W72" s="561" t="s">
        <v>318</v>
      </c>
      <c r="X72" s="561"/>
      <c r="Y72" s="554"/>
      <c r="Z72" s="555" t="s">
        <v>96</v>
      </c>
      <c r="AA72" s="684"/>
    </row>
    <row r="73" spans="2:27" ht="38.25">
      <c r="B73" s="553" t="str">
        <f>IF('Formulario PPGR2'!$G73="","",CONCATENATE('Formulario PPGR2'!$C73,".",'Formulario PPGR2'!$D73,".",'Formulario PPGR2'!$E73,".",'Formulario PPGR2'!$F73))</f>
        <v/>
      </c>
      <c r="C73" s="553" t="str">
        <f>IF('Formulario PPGR2'!$G73="","",'Formulario PPGR1'!#REF!)</f>
        <v/>
      </c>
      <c r="D73" s="553" t="str">
        <f>IF('Formulario PPGR2'!$G73="","",'Formulario PPGR1'!#REF!)</f>
        <v/>
      </c>
      <c r="E73" s="553" t="str">
        <f>IF('Formulario PPGR2'!$G73="","",'Formulario PPGR1'!#REF!)</f>
        <v/>
      </c>
      <c r="F73" s="553" t="str">
        <f>IF('Formulario PPGR2'!$G73="","",'Formulario PPGR1'!#REF!)</f>
        <v/>
      </c>
      <c r="G73" s="554"/>
      <c r="H73" s="555" t="s">
        <v>480</v>
      </c>
      <c r="I73" s="684" t="s">
        <v>481</v>
      </c>
      <c r="J73" s="558"/>
      <c r="K73" s="558"/>
      <c r="L73" s="558"/>
      <c r="M73" s="558"/>
      <c r="N73" s="558"/>
      <c r="O73" s="558"/>
      <c r="P73" s="558"/>
      <c r="Q73" s="558"/>
      <c r="R73" s="558">
        <v>1</v>
      </c>
      <c r="S73" s="558"/>
      <c r="T73" s="558"/>
      <c r="U73" s="558"/>
      <c r="V73" s="560">
        <f>SUM('Formulario PPGR2'!$J73:$U73)</f>
        <v>1</v>
      </c>
      <c r="W73" s="561" t="s">
        <v>318</v>
      </c>
      <c r="X73" s="561"/>
      <c r="Y73" s="554"/>
      <c r="Z73" s="555" t="s">
        <v>96</v>
      </c>
      <c r="AA73" s="684"/>
    </row>
    <row r="74" spans="2:27" ht="51">
      <c r="B74" s="553" t="str">
        <f>IF('Formulario PPGR2'!$G74="","",CONCATENATE('Formulario PPGR2'!$C74,".",'Formulario PPGR2'!$D74,".",'Formulario PPGR2'!$E74,".",'Formulario PPGR2'!$F74))</f>
        <v/>
      </c>
      <c r="C74" s="553" t="str">
        <f>IF('Formulario PPGR2'!$G74="","",'Formulario PPGR1'!#REF!)</f>
        <v/>
      </c>
      <c r="D74" s="553" t="str">
        <f>IF('Formulario PPGR2'!$G74="","",'Formulario PPGR1'!#REF!)</f>
        <v/>
      </c>
      <c r="E74" s="553" t="str">
        <f>IF('Formulario PPGR2'!$G74="","",'Formulario PPGR1'!#REF!)</f>
        <v/>
      </c>
      <c r="F74" s="553" t="str">
        <f>IF('Formulario PPGR2'!$G74="","",'Formulario PPGR1'!#REF!)</f>
        <v/>
      </c>
      <c r="G74" s="554"/>
      <c r="H74" s="555" t="s">
        <v>482</v>
      </c>
      <c r="I74" s="684" t="s">
        <v>483</v>
      </c>
      <c r="J74" s="558"/>
      <c r="K74" s="558"/>
      <c r="L74" s="558"/>
      <c r="M74" s="558">
        <v>1</v>
      </c>
      <c r="N74" s="558"/>
      <c r="O74" s="558"/>
      <c r="P74" s="558"/>
      <c r="Q74" s="558">
        <v>1</v>
      </c>
      <c r="R74" s="558"/>
      <c r="S74" s="558"/>
      <c r="T74" s="558"/>
      <c r="U74" s="558">
        <v>1</v>
      </c>
      <c r="V74" s="560">
        <f>SUM('Formulario PPGR2'!$J74:$U74)</f>
        <v>3</v>
      </c>
      <c r="W74" s="561" t="s">
        <v>366</v>
      </c>
      <c r="X74" s="561"/>
      <c r="Y74" s="554"/>
      <c r="Z74" s="555" t="s">
        <v>96</v>
      </c>
      <c r="AA74" s="684"/>
    </row>
    <row r="75" spans="2:27" ht="38.25">
      <c r="B75" s="553" t="str">
        <f>IF('Formulario PPGR2'!$G75="","",CONCATENATE('Formulario PPGR2'!$C75,".",'Formulario PPGR2'!$D75,".",'Formulario PPGR2'!$E75,".",'Formulario PPGR2'!$F75))</f>
        <v/>
      </c>
      <c r="C75" s="553" t="str">
        <f>IF('Formulario PPGR2'!$G75="","",'Formulario PPGR1'!#REF!)</f>
        <v/>
      </c>
      <c r="D75" s="553" t="str">
        <f>IF('Formulario PPGR2'!$G75="","",'Formulario PPGR1'!#REF!)</f>
        <v/>
      </c>
      <c r="E75" s="553" t="str">
        <f>IF('Formulario PPGR2'!$G75="","",'Formulario PPGR1'!#REF!)</f>
        <v/>
      </c>
      <c r="F75" s="553" t="str">
        <f>IF('Formulario PPGR2'!$G75="","",'Formulario PPGR1'!#REF!)</f>
        <v/>
      </c>
      <c r="G75" s="554"/>
      <c r="H75" s="555" t="s">
        <v>484</v>
      </c>
      <c r="I75" s="684" t="s">
        <v>485</v>
      </c>
      <c r="J75" s="558"/>
      <c r="K75" s="558"/>
      <c r="L75" s="558"/>
      <c r="M75" s="558">
        <v>1</v>
      </c>
      <c r="N75" s="558"/>
      <c r="O75" s="558"/>
      <c r="P75" s="558"/>
      <c r="Q75" s="558">
        <v>1</v>
      </c>
      <c r="R75" s="558"/>
      <c r="S75" s="558"/>
      <c r="T75" s="558"/>
      <c r="U75" s="558"/>
      <c r="V75" s="560">
        <f>SUM('Formulario PPGR2'!$J75:$U75)</f>
        <v>2</v>
      </c>
      <c r="W75" s="561" t="s">
        <v>318</v>
      </c>
      <c r="X75" s="561"/>
      <c r="Y75" s="554"/>
      <c r="Z75" s="555" t="s">
        <v>96</v>
      </c>
      <c r="AA75" s="684"/>
    </row>
    <row r="76" spans="2:27" ht="38.25">
      <c r="B76" s="553" t="str">
        <f>IF('Formulario PPGR2'!$G76="","",CONCATENATE('Formulario PPGR2'!$C76,".",'Formulario PPGR2'!$D76,".",'Formulario PPGR2'!$E76,".",'Formulario PPGR2'!$F76))</f>
        <v/>
      </c>
      <c r="C76" s="553" t="str">
        <f>IF('Formulario PPGR2'!$G76="","",'Formulario PPGR1'!#REF!)</f>
        <v/>
      </c>
      <c r="D76" s="553" t="str">
        <f>IF('Formulario PPGR2'!$G76="","",'Formulario PPGR1'!#REF!)</f>
        <v/>
      </c>
      <c r="E76" s="553" t="str">
        <f>IF('Formulario PPGR2'!$G76="","",'Formulario PPGR1'!#REF!)</f>
        <v/>
      </c>
      <c r="F76" s="553" t="str">
        <f>IF('Formulario PPGR2'!$G76="","",'Formulario PPGR1'!#REF!)</f>
        <v/>
      </c>
      <c r="G76" s="554"/>
      <c r="H76" s="555" t="s">
        <v>486</v>
      </c>
      <c r="I76" s="554" t="s">
        <v>487</v>
      </c>
      <c r="J76" s="564"/>
      <c r="K76" s="564"/>
      <c r="L76" s="564"/>
      <c r="M76" s="564">
        <v>1</v>
      </c>
      <c r="N76" s="564"/>
      <c r="O76" s="564"/>
      <c r="P76" s="564">
        <v>1</v>
      </c>
      <c r="Q76" s="564"/>
      <c r="R76" s="564"/>
      <c r="S76" s="564">
        <v>1</v>
      </c>
      <c r="T76" s="564"/>
      <c r="U76" s="564"/>
      <c r="V76" s="560">
        <f>SUM('Formulario PPGR2'!$J76:$U76)</f>
        <v>3</v>
      </c>
      <c r="W76" s="561" t="s">
        <v>406</v>
      </c>
      <c r="X76" s="561" t="s">
        <v>318</v>
      </c>
      <c r="Y76" s="554"/>
      <c r="Z76" s="555" t="s">
        <v>96</v>
      </c>
      <c r="AA76" s="554"/>
    </row>
    <row r="77" spans="2:27" ht="38.25">
      <c r="B77" s="553" t="str">
        <f>IF('Formulario PPGR2'!$G77="","",CONCATENATE('Formulario PPGR2'!$C77,".",'Formulario PPGR2'!$D77,".",'Formulario PPGR2'!$E77,".",'Formulario PPGR2'!$F77))</f>
        <v/>
      </c>
      <c r="C77" s="553" t="str">
        <f>IF('Formulario PPGR2'!$G77="","",'Formulario PPGR1'!#REF!)</f>
        <v/>
      </c>
      <c r="D77" s="553" t="str">
        <f>IF('Formulario PPGR2'!$G77="","",'Formulario PPGR1'!#REF!)</f>
        <v/>
      </c>
      <c r="E77" s="553" t="str">
        <f>IF('Formulario PPGR2'!$G77="","",'Formulario PPGR1'!#REF!)</f>
        <v/>
      </c>
      <c r="F77" s="553" t="str">
        <f>IF('Formulario PPGR2'!$G77="","",'Formulario PPGR1'!#REF!)</f>
        <v/>
      </c>
      <c r="G77" s="554"/>
      <c r="H77" s="555" t="s">
        <v>488</v>
      </c>
      <c r="I77" s="554" t="s">
        <v>489</v>
      </c>
      <c r="J77" s="564">
        <v>1</v>
      </c>
      <c r="K77" s="564">
        <v>1</v>
      </c>
      <c r="L77" s="564">
        <v>1</v>
      </c>
      <c r="M77" s="564">
        <v>1</v>
      </c>
      <c r="N77" s="564">
        <v>1</v>
      </c>
      <c r="O77" s="564">
        <v>1</v>
      </c>
      <c r="P77" s="564">
        <v>1</v>
      </c>
      <c r="Q77" s="564">
        <v>1</v>
      </c>
      <c r="R77" s="564">
        <v>1</v>
      </c>
      <c r="S77" s="564">
        <v>1</v>
      </c>
      <c r="T77" s="564">
        <v>1</v>
      </c>
      <c r="U77" s="564">
        <v>1</v>
      </c>
      <c r="V77" s="560">
        <f>SUM('Formulario PPGR2'!$J77:$U77)</f>
        <v>12</v>
      </c>
      <c r="W77" s="561" t="s">
        <v>366</v>
      </c>
      <c r="X77" s="561"/>
      <c r="Y77" s="554" t="s">
        <v>490</v>
      </c>
      <c r="Z77" s="555" t="s">
        <v>96</v>
      </c>
      <c r="AA77" s="554"/>
    </row>
    <row r="78" spans="2:27" ht="38.25">
      <c r="B78" s="553" t="e">
        <f>IF('Formulario PPGR2'!$G78="","",CONCATENATE('Formulario PPGR2'!$C78,".",'Formulario PPGR2'!$D78,".",'Formulario PPGR2'!$E78,".",'Formulario PPGR2'!$F78))</f>
        <v>#REF!</v>
      </c>
      <c r="C78" s="553" t="e">
        <f>IF('Formulario PPGR2'!$G78="","",'Formulario PPGR1'!#REF!)</f>
        <v>#REF!</v>
      </c>
      <c r="D78" s="553" t="e">
        <f>IF('Formulario PPGR2'!$G78="","",'Formulario PPGR1'!#REF!)</f>
        <v>#REF!</v>
      </c>
      <c r="E78" s="553" t="e">
        <f>IF('Formulario PPGR2'!$G78="","",'Formulario PPGR1'!#REF!)</f>
        <v>#REF!</v>
      </c>
      <c r="F78" s="553" t="e">
        <f>IF('Formulario PPGR2'!$G78="","",'Formulario PPGR1'!#REF!)</f>
        <v>#REF!</v>
      </c>
      <c r="G78" s="554" t="s">
        <v>106</v>
      </c>
      <c r="H78" s="555" t="s">
        <v>491</v>
      </c>
      <c r="I78" s="554" t="s">
        <v>492</v>
      </c>
      <c r="J78" s="564">
        <v>1</v>
      </c>
      <c r="K78" s="564">
        <v>1</v>
      </c>
      <c r="L78" s="564">
        <v>1</v>
      </c>
      <c r="M78" s="564">
        <v>1</v>
      </c>
      <c r="N78" s="564">
        <v>1</v>
      </c>
      <c r="O78" s="564">
        <v>1</v>
      </c>
      <c r="P78" s="564">
        <v>1</v>
      </c>
      <c r="Q78" s="564">
        <v>1</v>
      </c>
      <c r="R78" s="564">
        <v>1</v>
      </c>
      <c r="S78" s="564">
        <v>1</v>
      </c>
      <c r="T78" s="564">
        <v>1</v>
      </c>
      <c r="U78" s="564">
        <v>1</v>
      </c>
      <c r="V78" s="560">
        <f>SUM('Formulario PPGR2'!$J78:$U78)</f>
        <v>12</v>
      </c>
      <c r="W78" s="561" t="s">
        <v>366</v>
      </c>
      <c r="X78" s="561"/>
      <c r="Y78" s="554" t="s">
        <v>493</v>
      </c>
      <c r="Z78" s="555" t="s">
        <v>96</v>
      </c>
      <c r="AA78" s="554"/>
    </row>
    <row r="79" spans="2:27" ht="36.950000000000003" customHeight="1">
      <c r="B79" s="553" t="str">
        <f>IF('Formulario PPGR2'!$G79="","",CONCATENATE('Formulario PPGR2'!$C79,".",'Formulario PPGR2'!$D79,".",'Formulario PPGR2'!$E79,".",'Formulario PPGR2'!$F79))</f>
        <v/>
      </c>
      <c r="C79" s="553" t="str">
        <f>IF('Formulario PPGR2'!$G79="","",'Formulario PPGR1'!#REF!)</f>
        <v/>
      </c>
      <c r="D79" s="553" t="str">
        <f>IF('Formulario PPGR2'!$G79="","",'Formulario PPGR1'!#REF!)</f>
        <v/>
      </c>
      <c r="E79" s="553" t="str">
        <f>IF('Formulario PPGR2'!$G79="","",'Formulario PPGR1'!#REF!)</f>
        <v/>
      </c>
      <c r="F79" s="553" t="str">
        <f>IF('Formulario PPGR2'!$G79="","",'Formulario PPGR1'!#REF!)</f>
        <v/>
      </c>
      <c r="G79" s="554"/>
      <c r="H79" s="555" t="s">
        <v>494</v>
      </c>
      <c r="I79" s="554" t="s">
        <v>495</v>
      </c>
      <c r="J79" s="564"/>
      <c r="K79" s="564"/>
      <c r="L79" s="564"/>
      <c r="M79" s="564">
        <v>1</v>
      </c>
      <c r="N79" s="564"/>
      <c r="O79" s="564"/>
      <c r="P79" s="564">
        <v>1</v>
      </c>
      <c r="Q79" s="564"/>
      <c r="R79" s="564"/>
      <c r="S79" s="564">
        <v>1</v>
      </c>
      <c r="T79" s="564"/>
      <c r="U79" s="564"/>
      <c r="V79" s="560">
        <f>SUM('Formulario PPGR2'!$J79:$U79)</f>
        <v>3</v>
      </c>
      <c r="W79" s="561" t="s">
        <v>318</v>
      </c>
      <c r="X79" s="561"/>
      <c r="Y79" s="554"/>
      <c r="Z79" s="555" t="s">
        <v>96</v>
      </c>
      <c r="AA79" s="554" t="s">
        <v>496</v>
      </c>
    </row>
    <row r="80" spans="2:27" ht="33.950000000000003" customHeight="1">
      <c r="B80" s="553" t="e">
        <f>IF('Formulario PPGR2'!$G80="","",CONCATENATE('Formulario PPGR2'!$C80,".",'Formulario PPGR2'!$D80,".",'Formulario PPGR2'!$E80,".",'Formulario PPGR2'!$F80))</f>
        <v>#REF!</v>
      </c>
      <c r="C80" s="553" t="e">
        <f>IF('Formulario PPGR2'!$G80="","",'Formulario PPGR1'!#REF!)</f>
        <v>#REF!</v>
      </c>
      <c r="D80" s="553" t="e">
        <f>IF('Formulario PPGR2'!$G80="","",'Formulario PPGR1'!#REF!)</f>
        <v>#REF!</v>
      </c>
      <c r="E80" s="553" t="e">
        <f>IF('Formulario PPGR2'!$G80="","",'Formulario PPGR1'!#REF!)</f>
        <v>#REF!</v>
      </c>
      <c r="F80" s="553" t="e">
        <f>IF('Formulario PPGR2'!$G80="","",'Formulario PPGR1'!#REF!)</f>
        <v>#REF!</v>
      </c>
      <c r="G80" s="554" t="s">
        <v>497</v>
      </c>
      <c r="H80" s="555" t="s">
        <v>498</v>
      </c>
      <c r="I80" s="561" t="s">
        <v>499</v>
      </c>
      <c r="J80" s="559"/>
      <c r="K80" s="559"/>
      <c r="L80" s="559"/>
      <c r="M80" s="559">
        <v>1</v>
      </c>
      <c r="N80" s="559"/>
      <c r="O80" s="559"/>
      <c r="P80" s="559"/>
      <c r="Q80" s="559"/>
      <c r="R80" s="559"/>
      <c r="S80" s="559">
        <v>1</v>
      </c>
      <c r="T80" s="559"/>
      <c r="U80" s="559"/>
      <c r="V80" s="560">
        <f>SUM('Formulario PPGR2'!$J80:$U80)</f>
        <v>2</v>
      </c>
      <c r="W80" s="561" t="s">
        <v>317</v>
      </c>
      <c r="X80" s="561" t="s">
        <v>334</v>
      </c>
      <c r="Y80" s="554"/>
      <c r="Z80" s="564" t="s">
        <v>460</v>
      </c>
      <c r="AA80" s="561"/>
    </row>
    <row r="81" spans="2:27" ht="38.25">
      <c r="B81" s="553" t="str">
        <f>IF('Formulario PPGR2'!$G81="","",CONCATENATE('Formulario PPGR2'!$C81,".",'Formulario PPGR2'!$D81,".",'Formulario PPGR2'!$E81,".",'Formulario PPGR2'!$F81))</f>
        <v/>
      </c>
      <c r="C81" s="553" t="str">
        <f>IF('Formulario PPGR2'!$G81="","",'Formulario PPGR1'!#REF!)</f>
        <v/>
      </c>
      <c r="D81" s="553" t="str">
        <f>IF('Formulario PPGR2'!$G81="","",'Formulario PPGR1'!#REF!)</f>
        <v/>
      </c>
      <c r="E81" s="553" t="str">
        <f>IF('Formulario PPGR2'!$G81="","",'Formulario PPGR1'!#REF!)</f>
        <v/>
      </c>
      <c r="F81" s="553" t="str">
        <f>IF('Formulario PPGR2'!$G81="","",'Formulario PPGR1'!#REF!)</f>
        <v/>
      </c>
      <c r="G81" s="554"/>
      <c r="H81" s="555" t="s">
        <v>500</v>
      </c>
      <c r="I81" s="561" t="s">
        <v>501</v>
      </c>
      <c r="J81" s="559"/>
      <c r="K81" s="559"/>
      <c r="L81" s="559"/>
      <c r="M81" s="557"/>
      <c r="N81" s="559">
        <v>1</v>
      </c>
      <c r="O81" s="559"/>
      <c r="P81" s="559"/>
      <c r="Q81" s="559"/>
      <c r="R81" s="559"/>
      <c r="S81" s="557"/>
      <c r="T81" s="559">
        <v>1</v>
      </c>
      <c r="U81" s="559"/>
      <c r="V81" s="560">
        <f>SUM('Formulario PPGR2'!$J81:$U81)</f>
        <v>2</v>
      </c>
      <c r="W81" s="561" t="s">
        <v>318</v>
      </c>
      <c r="X81" s="561"/>
      <c r="Y81" s="554"/>
      <c r="Z81" s="564" t="s">
        <v>460</v>
      </c>
      <c r="AA81" s="561"/>
    </row>
    <row r="82" spans="2:27" ht="38.25">
      <c r="B82" s="553" t="str">
        <f>IF('Formulario PPGR2'!$G82="","",CONCATENATE('Formulario PPGR2'!$C82,".",'Formulario PPGR2'!$D82,".",'Formulario PPGR2'!$E82,".",'Formulario PPGR2'!$F82))</f>
        <v/>
      </c>
      <c r="C82" s="553" t="str">
        <f>IF('Formulario PPGR2'!$G82="","",'Formulario PPGR1'!#REF!)</f>
        <v/>
      </c>
      <c r="D82" s="553" t="str">
        <f>IF('Formulario PPGR2'!$G82="","",'Formulario PPGR1'!#REF!)</f>
        <v/>
      </c>
      <c r="E82" s="553" t="str">
        <f>IF('Formulario PPGR2'!$G82="","",'Formulario PPGR1'!#REF!)</f>
        <v/>
      </c>
      <c r="F82" s="553" t="str">
        <f>IF('Formulario PPGR2'!$G82="","",'Formulario PPGR1'!#REF!)</f>
        <v/>
      </c>
      <c r="G82" s="554"/>
      <c r="H82" s="555" t="s">
        <v>502</v>
      </c>
      <c r="I82" s="561" t="s">
        <v>503</v>
      </c>
      <c r="J82" s="559"/>
      <c r="K82" s="559"/>
      <c r="L82" s="559"/>
      <c r="M82" s="559"/>
      <c r="N82" s="559"/>
      <c r="O82" s="559">
        <v>1</v>
      </c>
      <c r="P82" s="559"/>
      <c r="Q82" s="559"/>
      <c r="R82" s="559"/>
      <c r="S82" s="559"/>
      <c r="T82" s="557"/>
      <c r="U82" s="559">
        <v>1</v>
      </c>
      <c r="V82" s="560">
        <f>SUM('Formulario PPGR2'!$J82:$U82)</f>
        <v>2</v>
      </c>
      <c r="W82" s="561" t="s">
        <v>318</v>
      </c>
      <c r="X82" s="561"/>
      <c r="Y82" s="554"/>
      <c r="Z82" s="564" t="s">
        <v>460</v>
      </c>
      <c r="AA82" s="561"/>
    </row>
    <row r="83" spans="2:27" ht="38.25">
      <c r="B83" s="553" t="str">
        <f>IF('Formulario PPGR2'!$G83="","",CONCATENATE('Formulario PPGR2'!$C83,".",'Formulario PPGR2'!$D83,".",'Formulario PPGR2'!$E83,".",'Formulario PPGR2'!$F83))</f>
        <v/>
      </c>
      <c r="C83" s="553" t="str">
        <f>IF('Formulario PPGR2'!$G83="","",'Formulario PPGR1'!#REF!)</f>
        <v/>
      </c>
      <c r="D83" s="553" t="str">
        <f>IF('Formulario PPGR2'!$G83="","",'Formulario PPGR1'!#REF!)</f>
        <v/>
      </c>
      <c r="E83" s="553" t="str">
        <f>IF('Formulario PPGR2'!$G83="","",'Formulario PPGR1'!#REF!)</f>
        <v/>
      </c>
      <c r="F83" s="553" t="str">
        <f>IF('Formulario PPGR2'!$G83="","",'Formulario PPGR1'!#REF!)</f>
        <v/>
      </c>
      <c r="G83" s="554"/>
      <c r="H83" s="555" t="s">
        <v>504</v>
      </c>
      <c r="I83" s="561" t="s">
        <v>505</v>
      </c>
      <c r="J83" s="559"/>
      <c r="K83" s="559"/>
      <c r="L83" s="559">
        <v>1</v>
      </c>
      <c r="M83" s="559"/>
      <c r="N83" s="559"/>
      <c r="O83" s="559"/>
      <c r="P83" s="559"/>
      <c r="Q83" s="559">
        <v>1</v>
      </c>
      <c r="R83" s="559"/>
      <c r="S83" s="559"/>
      <c r="T83" s="559"/>
      <c r="U83" s="559"/>
      <c r="V83" s="560">
        <f>SUM('Formulario PPGR2'!$J83:$U83)</f>
        <v>2</v>
      </c>
      <c r="W83" s="561" t="s">
        <v>366</v>
      </c>
      <c r="X83" s="561"/>
      <c r="Y83" s="554"/>
      <c r="Z83" s="564" t="s">
        <v>460</v>
      </c>
      <c r="AA83" s="561"/>
    </row>
    <row r="84" spans="2:27" ht="36.950000000000003" customHeight="1">
      <c r="B84" s="553" t="e">
        <f>IF('Formulario PPGR2'!$G84="","",CONCATENATE('Formulario PPGR2'!$C84,".",'Formulario PPGR2'!$D84,".",'Formulario PPGR2'!$E84,".",'Formulario PPGR2'!$F84))</f>
        <v>#REF!</v>
      </c>
      <c r="C84" s="553" t="e">
        <f>IF('Formulario PPGR2'!$G84="","",'Formulario PPGR1'!#REF!)</f>
        <v>#REF!</v>
      </c>
      <c r="D84" s="553" t="e">
        <f>IF('Formulario PPGR2'!$G84="","",'Formulario PPGR1'!#REF!)</f>
        <v>#REF!</v>
      </c>
      <c r="E84" s="553" t="e">
        <f>IF('Formulario PPGR2'!$G84="","",'Formulario PPGR1'!#REF!)</f>
        <v>#REF!</v>
      </c>
      <c r="F84" s="553" t="e">
        <f>IF('Formulario PPGR2'!$G84="","",'Formulario PPGR1'!#REF!)</f>
        <v>#REF!</v>
      </c>
      <c r="G84" s="554" t="s">
        <v>116</v>
      </c>
      <c r="H84" s="555" t="s">
        <v>506</v>
      </c>
      <c r="I84" s="684" t="s">
        <v>507</v>
      </c>
      <c r="J84" s="558">
        <v>1</v>
      </c>
      <c r="K84" s="558">
        <v>1</v>
      </c>
      <c r="L84" s="558">
        <v>1</v>
      </c>
      <c r="M84" s="558">
        <v>1</v>
      </c>
      <c r="N84" s="558">
        <v>1</v>
      </c>
      <c r="O84" s="558">
        <v>1</v>
      </c>
      <c r="P84" s="558">
        <v>1</v>
      </c>
      <c r="Q84" s="558">
        <v>1</v>
      </c>
      <c r="R84" s="558">
        <v>1</v>
      </c>
      <c r="S84" s="558">
        <v>1</v>
      </c>
      <c r="T84" s="558">
        <v>1</v>
      </c>
      <c r="U84" s="558">
        <v>1</v>
      </c>
      <c r="V84" s="560">
        <f>SUM('Formulario PPGR2'!$J84:$U84)</f>
        <v>12</v>
      </c>
      <c r="W84" s="561" t="s">
        <v>366</v>
      </c>
      <c r="X84" s="561"/>
      <c r="Y84" s="554" t="s">
        <v>493</v>
      </c>
      <c r="Z84" s="555" t="s">
        <v>96</v>
      </c>
      <c r="AA84" s="684" t="s">
        <v>508</v>
      </c>
    </row>
    <row r="85" spans="2:27" ht="51">
      <c r="B85" s="553" t="e">
        <f>IF('Formulario PPGR2'!$G85="","",CONCATENATE('Formulario PPGR2'!$C85,".",'Formulario PPGR2'!$D85,".",'Formulario PPGR2'!$E85,".",'Formulario PPGR2'!$F85))</f>
        <v>#REF!</v>
      </c>
      <c r="C85" s="553" t="e">
        <f>IF('Formulario PPGR2'!$G85="","",'Formulario PPGR1'!#REF!)</f>
        <v>#REF!</v>
      </c>
      <c r="D85" s="553" t="e">
        <f>IF('Formulario PPGR2'!$G85="","",'Formulario PPGR1'!#REF!)</f>
        <v>#REF!</v>
      </c>
      <c r="E85" s="553" t="e">
        <f>IF('Formulario PPGR2'!$G85="","",'Formulario PPGR1'!#REF!)</f>
        <v>#REF!</v>
      </c>
      <c r="F85" s="553" t="e">
        <f>IF('Formulario PPGR2'!$G85="","",'Formulario PPGR1'!#REF!)</f>
        <v>#REF!</v>
      </c>
      <c r="G85" s="554" t="s">
        <v>121</v>
      </c>
      <c r="H85" s="555" t="s">
        <v>509</v>
      </c>
      <c r="I85" s="684" t="s">
        <v>510</v>
      </c>
      <c r="J85" s="556"/>
      <c r="K85" s="556">
        <v>1</v>
      </c>
      <c r="L85" s="556">
        <v>1</v>
      </c>
      <c r="M85" s="556">
        <v>1</v>
      </c>
      <c r="N85" s="556">
        <v>1</v>
      </c>
      <c r="O85" s="556">
        <v>1</v>
      </c>
      <c r="P85" s="556">
        <v>1</v>
      </c>
      <c r="Q85" s="556">
        <v>1</v>
      </c>
      <c r="R85" s="558">
        <v>1</v>
      </c>
      <c r="S85" s="558">
        <v>1</v>
      </c>
      <c r="T85" s="558">
        <v>1</v>
      </c>
      <c r="U85" s="558">
        <v>1</v>
      </c>
      <c r="V85" s="557">
        <f>SUM('Formulario PPGR2'!$J85:$U85)</f>
        <v>11</v>
      </c>
      <c r="W85" s="561" t="s">
        <v>317</v>
      </c>
      <c r="X85" s="561" t="s">
        <v>334</v>
      </c>
      <c r="Y85" s="554" t="s">
        <v>511</v>
      </c>
      <c r="Z85" s="564" t="s">
        <v>124</v>
      </c>
      <c r="AA85" s="684"/>
    </row>
    <row r="86" spans="2:27" ht="25.5">
      <c r="B86" s="553" t="str">
        <f>IF('Formulario PPGR2'!$G86="","",CONCATENATE('Formulario PPGR2'!$C86,".",'Formulario PPGR2'!$D86,".",'Formulario PPGR2'!$E86,".",'Formulario PPGR2'!$F86))</f>
        <v/>
      </c>
      <c r="C86" s="553" t="str">
        <f>IF('Formulario PPGR2'!$G86="","",'Formulario PPGR1'!#REF!)</f>
        <v/>
      </c>
      <c r="D86" s="553" t="str">
        <f>IF('Formulario PPGR2'!$G86="","",'Formulario PPGR1'!#REF!)</f>
        <v/>
      </c>
      <c r="E86" s="553" t="str">
        <f>IF('Formulario PPGR2'!$G86="","",'Formulario PPGR1'!#REF!)</f>
        <v/>
      </c>
      <c r="F86" s="553" t="str">
        <f>IF('Formulario PPGR2'!$G86="","",'Formulario PPGR1'!#REF!)</f>
        <v/>
      </c>
      <c r="G86" s="554"/>
      <c r="H86" s="555" t="s">
        <v>512</v>
      </c>
      <c r="I86" s="684" t="s">
        <v>513</v>
      </c>
      <c r="J86" s="556"/>
      <c r="K86" s="556"/>
      <c r="L86" s="556">
        <v>1</v>
      </c>
      <c r="M86" s="556"/>
      <c r="N86" s="556"/>
      <c r="O86" s="556">
        <v>1</v>
      </c>
      <c r="P86" s="556"/>
      <c r="Q86" s="556"/>
      <c r="R86" s="558">
        <v>1</v>
      </c>
      <c r="S86" s="558"/>
      <c r="T86" s="558"/>
      <c r="U86" s="558"/>
      <c r="V86" s="557">
        <f>SUM('Formulario PPGR2'!$J86:$U86)</f>
        <v>3</v>
      </c>
      <c r="W86" s="561" t="s">
        <v>317</v>
      </c>
      <c r="X86" s="561" t="s">
        <v>334</v>
      </c>
      <c r="Y86" s="554" t="s">
        <v>511</v>
      </c>
      <c r="Z86" s="564" t="s">
        <v>124</v>
      </c>
      <c r="AA86" s="684"/>
    </row>
    <row r="87" spans="2:27" ht="51">
      <c r="B87" s="553" t="str">
        <f>IF('Formulario PPGR2'!$G87="","",CONCATENATE('Formulario PPGR2'!$C87,".",'Formulario PPGR2'!$D87,".",'Formulario PPGR2'!$E87,".",'Formulario PPGR2'!$F87))</f>
        <v/>
      </c>
      <c r="C87" s="553" t="str">
        <f>IF('Formulario PPGR2'!$G87="","",'Formulario PPGR1'!#REF!)</f>
        <v/>
      </c>
      <c r="D87" s="553" t="str">
        <f>IF('Formulario PPGR2'!$G87="","",'Formulario PPGR1'!#REF!)</f>
        <v/>
      </c>
      <c r="E87" s="553" t="str">
        <f>IF('Formulario PPGR2'!$G87="","",'Formulario PPGR1'!#REF!)</f>
        <v/>
      </c>
      <c r="F87" s="553" t="str">
        <f>IF('Formulario PPGR2'!$G87="","",'Formulario PPGR1'!#REF!)</f>
        <v/>
      </c>
      <c r="G87" s="554"/>
      <c r="H87" s="555" t="s">
        <v>514</v>
      </c>
      <c r="I87" s="684" t="s">
        <v>515</v>
      </c>
      <c r="J87" s="556"/>
      <c r="K87" s="556">
        <v>1</v>
      </c>
      <c r="L87" s="556">
        <v>1</v>
      </c>
      <c r="M87" s="556">
        <v>1</v>
      </c>
      <c r="N87" s="556">
        <v>1</v>
      </c>
      <c r="O87" s="556">
        <v>1</v>
      </c>
      <c r="P87" s="556">
        <v>1</v>
      </c>
      <c r="Q87" s="556">
        <v>1</v>
      </c>
      <c r="R87" s="558">
        <v>1</v>
      </c>
      <c r="S87" s="558">
        <v>1</v>
      </c>
      <c r="T87" s="558"/>
      <c r="U87" s="558"/>
      <c r="V87" s="557">
        <f>SUM('Formulario PPGR2'!$J87:$U87)</f>
        <v>9</v>
      </c>
      <c r="W87" s="561" t="s">
        <v>317</v>
      </c>
      <c r="X87" s="561" t="s">
        <v>366</v>
      </c>
      <c r="Y87" s="554"/>
      <c r="Z87" s="564" t="s">
        <v>124</v>
      </c>
      <c r="AA87" s="684" t="s">
        <v>516</v>
      </c>
    </row>
    <row r="88" spans="2:27" s="542" customFormat="1" ht="51">
      <c r="B88" s="566" t="str">
        <f>IF('Formulario PPGR2'!$G88="","",CONCATENATE('Formulario PPGR2'!$C88,".",'Formulario PPGR2'!$D88,".",'Formulario PPGR2'!$E88,".",'Formulario PPGR2'!$F88))</f>
        <v/>
      </c>
      <c r="C88" s="566" t="str">
        <f>IF('Formulario PPGR2'!$G88="","",'Formulario PPGR1'!#REF!)</f>
        <v/>
      </c>
      <c r="D88" s="566" t="str">
        <f>IF('Formulario PPGR2'!$G88="","",'Formulario PPGR1'!#REF!)</f>
        <v/>
      </c>
      <c r="E88" s="566" t="str">
        <f>IF('Formulario PPGR2'!$G88="","",'Formulario PPGR1'!#REF!)</f>
        <v/>
      </c>
      <c r="F88" s="566" t="str">
        <f>IF('Formulario PPGR2'!$G88="","",'Formulario PPGR1'!#REF!)</f>
        <v/>
      </c>
      <c r="G88" s="554"/>
      <c r="H88" s="555" t="s">
        <v>517</v>
      </c>
      <c r="I88" s="684" t="s">
        <v>518</v>
      </c>
      <c r="J88" s="556"/>
      <c r="K88" s="556"/>
      <c r="L88" s="556"/>
      <c r="M88" s="556"/>
      <c r="N88" s="556">
        <v>1</v>
      </c>
      <c r="O88" s="556"/>
      <c r="P88" s="556"/>
      <c r="Q88" s="556"/>
      <c r="R88" s="558">
        <v>1</v>
      </c>
      <c r="S88" s="558"/>
      <c r="T88" s="558"/>
      <c r="U88" s="558"/>
      <c r="V88" s="557">
        <f>SUM('Formulario PPGR2'!$J88:$U88)</f>
        <v>2</v>
      </c>
      <c r="W88" s="561" t="s">
        <v>318</v>
      </c>
      <c r="X88" s="561"/>
      <c r="Y88" s="554"/>
      <c r="Z88" s="564" t="s">
        <v>124</v>
      </c>
      <c r="AA88" s="684" t="s">
        <v>519</v>
      </c>
    </row>
    <row r="89" spans="2:27" ht="38.25">
      <c r="B89" s="553" t="str">
        <f>IF('Formulario PPGR2'!$G89="","",CONCATENATE('Formulario PPGR2'!$C89,".",'Formulario PPGR2'!$D89,".",'Formulario PPGR2'!$E89,".",'Formulario PPGR2'!$F89))</f>
        <v/>
      </c>
      <c r="C89" s="553" t="str">
        <f>IF('Formulario PPGR2'!$G89="","",'Formulario PPGR1'!#REF!)</f>
        <v/>
      </c>
      <c r="D89" s="553" t="str">
        <f>IF('Formulario PPGR2'!$G89="","",'Formulario PPGR1'!#REF!)</f>
        <v/>
      </c>
      <c r="E89" s="553" t="str">
        <f>IF('Formulario PPGR2'!$G89="","",'Formulario PPGR1'!#REF!)</f>
        <v/>
      </c>
      <c r="F89" s="553" t="str">
        <f>IF('Formulario PPGR2'!$G89="","",'Formulario PPGR1'!#REF!)</f>
        <v/>
      </c>
      <c r="G89" s="554"/>
      <c r="H89" s="555" t="s">
        <v>520</v>
      </c>
      <c r="I89" s="684" t="s">
        <v>521</v>
      </c>
      <c r="J89" s="556"/>
      <c r="K89" s="556"/>
      <c r="L89" s="556"/>
      <c r="M89" s="556">
        <v>1</v>
      </c>
      <c r="N89" s="556"/>
      <c r="O89" s="556"/>
      <c r="P89" s="556"/>
      <c r="Q89" s="556"/>
      <c r="R89" s="558">
        <v>1</v>
      </c>
      <c r="S89" s="558"/>
      <c r="T89" s="558"/>
      <c r="U89" s="558"/>
      <c r="V89" s="557">
        <f>SUM('Formulario PPGR2'!$J89:$U89)</f>
        <v>2</v>
      </c>
      <c r="W89" s="561" t="s">
        <v>317</v>
      </c>
      <c r="X89" s="561" t="s">
        <v>334</v>
      </c>
      <c r="Y89" s="554" t="s">
        <v>511</v>
      </c>
      <c r="Z89" s="564" t="s">
        <v>124</v>
      </c>
      <c r="AA89" s="684"/>
    </row>
    <row r="90" spans="2:27" ht="51">
      <c r="B90" s="553" t="e">
        <f>IF('Formulario PPGR2'!$G90="","",CONCATENATE('Formulario PPGR2'!$C90,".",'Formulario PPGR2'!$D90,".",'Formulario PPGR2'!$E90,".",'Formulario PPGR2'!$F90))</f>
        <v>#REF!</v>
      </c>
      <c r="C90" s="553" t="e">
        <f>IF('Formulario PPGR2'!$G90="","",'Formulario PPGR1'!#REF!)</f>
        <v>#REF!</v>
      </c>
      <c r="D90" s="553" t="e">
        <f>IF('Formulario PPGR2'!$G90="","",'Formulario PPGR1'!#REF!)</f>
        <v>#REF!</v>
      </c>
      <c r="E90" s="553" t="e">
        <f>IF('Formulario PPGR2'!$G90="","",'Formulario PPGR1'!#REF!)</f>
        <v>#REF!</v>
      </c>
      <c r="F90" s="553" t="e">
        <f>IF('Formulario PPGR2'!$G90="","",'Formulario PPGR1'!#REF!)</f>
        <v>#REF!</v>
      </c>
      <c r="G90" s="554" t="s">
        <v>126</v>
      </c>
      <c r="H90" s="555" t="s">
        <v>522</v>
      </c>
      <c r="I90" s="684" t="s">
        <v>523</v>
      </c>
      <c r="J90" s="556"/>
      <c r="K90" s="556">
        <v>1</v>
      </c>
      <c r="L90" s="556">
        <v>1</v>
      </c>
      <c r="M90" s="556">
        <v>1</v>
      </c>
      <c r="N90" s="556">
        <v>1</v>
      </c>
      <c r="O90" s="556">
        <v>1</v>
      </c>
      <c r="P90" s="556">
        <v>1</v>
      </c>
      <c r="Q90" s="556">
        <v>1</v>
      </c>
      <c r="R90" s="558">
        <v>1</v>
      </c>
      <c r="S90" s="558">
        <v>1</v>
      </c>
      <c r="T90" s="558">
        <v>1</v>
      </c>
      <c r="U90" s="558">
        <v>1</v>
      </c>
      <c r="V90" s="557">
        <f>SUM('Formulario PPGR2'!$J90:$U90)</f>
        <v>11</v>
      </c>
      <c r="W90" s="561" t="s">
        <v>317</v>
      </c>
      <c r="X90" s="561" t="s">
        <v>318</v>
      </c>
      <c r="Y90" s="554"/>
      <c r="Z90" s="564" t="s">
        <v>128</v>
      </c>
      <c r="AA90" s="684" t="s">
        <v>524</v>
      </c>
    </row>
    <row r="91" spans="2:27" ht="51" customHeight="1">
      <c r="B91" s="553" t="e">
        <f>IF('Formulario PPGR2'!$G91="","",CONCATENATE('Formulario PPGR2'!$C91,".",'Formulario PPGR2'!$D91,".",'Formulario PPGR2'!$E91,".",'Formulario PPGR2'!$F91))</f>
        <v>#REF!</v>
      </c>
      <c r="C91" s="553" t="e">
        <f>IF('Formulario PPGR2'!$G91="","",'Formulario PPGR1'!#REF!)</f>
        <v>#REF!</v>
      </c>
      <c r="D91" s="553" t="e">
        <f>IF('Formulario PPGR2'!$G91="","",'Formulario PPGR1'!#REF!)</f>
        <v>#REF!</v>
      </c>
      <c r="E91" s="553" t="e">
        <f>IF('Formulario PPGR2'!$G91="","",'Formulario PPGR1'!#REF!)</f>
        <v>#REF!</v>
      </c>
      <c r="F91" s="553" t="e">
        <f>IF('Formulario PPGR2'!$G91="","",'Formulario PPGR1'!#REF!)</f>
        <v>#REF!</v>
      </c>
      <c r="G91" s="554" t="s">
        <v>129</v>
      </c>
      <c r="H91" s="555" t="s">
        <v>525</v>
      </c>
      <c r="I91" s="684" t="s">
        <v>526</v>
      </c>
      <c r="J91" s="556"/>
      <c r="K91" s="556">
        <v>1</v>
      </c>
      <c r="L91" s="556"/>
      <c r="M91" s="556">
        <v>1</v>
      </c>
      <c r="N91" s="556"/>
      <c r="O91" s="556">
        <v>1</v>
      </c>
      <c r="P91" s="556"/>
      <c r="Q91" s="556">
        <v>1</v>
      </c>
      <c r="R91" s="558"/>
      <c r="S91" s="558">
        <v>1</v>
      </c>
      <c r="T91" s="558"/>
      <c r="U91" s="558">
        <v>1</v>
      </c>
      <c r="V91" s="557">
        <f>SUM('Formulario PPGR2'!$J91:$U91)</f>
        <v>6</v>
      </c>
      <c r="W91" s="561" t="s">
        <v>317</v>
      </c>
      <c r="X91" s="561" t="s">
        <v>318</v>
      </c>
      <c r="Y91" s="554"/>
      <c r="Z91" s="564" t="s">
        <v>128</v>
      </c>
      <c r="AA91" s="684"/>
    </row>
    <row r="92" spans="2:27" ht="38.25">
      <c r="B92" s="553" t="str">
        <f>IF('Formulario PPGR2'!$G92="","",CONCATENATE('Formulario PPGR2'!$C92,".",'Formulario PPGR2'!$D92,".",'Formulario PPGR2'!$E92,".",'Formulario PPGR2'!$F92))</f>
        <v/>
      </c>
      <c r="C92" s="553" t="str">
        <f>IF('Formulario PPGR2'!$G92="","",'Formulario PPGR1'!#REF!)</f>
        <v/>
      </c>
      <c r="D92" s="553" t="str">
        <f>IF('Formulario PPGR2'!$G92="","",'Formulario PPGR1'!#REF!)</f>
        <v/>
      </c>
      <c r="E92" s="553" t="str">
        <f>IF('Formulario PPGR2'!$G92="","",'Formulario PPGR1'!#REF!)</f>
        <v/>
      </c>
      <c r="F92" s="553" t="str">
        <f>IF('Formulario PPGR2'!$G92="","",'Formulario PPGR1'!#REF!)</f>
        <v/>
      </c>
      <c r="G92" s="554"/>
      <c r="H92" s="555" t="s">
        <v>527</v>
      </c>
      <c r="I92" s="684" t="s">
        <v>528</v>
      </c>
      <c r="J92" s="556"/>
      <c r="K92" s="556"/>
      <c r="L92" s="556">
        <v>1</v>
      </c>
      <c r="M92" s="556"/>
      <c r="N92" s="556"/>
      <c r="O92" s="556">
        <v>1</v>
      </c>
      <c r="P92" s="556"/>
      <c r="Q92" s="556"/>
      <c r="R92" s="558">
        <v>1</v>
      </c>
      <c r="S92" s="558"/>
      <c r="T92" s="558"/>
      <c r="U92" s="558">
        <v>1</v>
      </c>
      <c r="V92" s="560">
        <f>SUM('Formulario PPGR2'!$J92:$U92)</f>
        <v>4</v>
      </c>
      <c r="W92" s="561" t="s">
        <v>317</v>
      </c>
      <c r="X92" s="561" t="s">
        <v>318</v>
      </c>
      <c r="Y92" s="574" t="s">
        <v>377</v>
      </c>
      <c r="Z92" s="564" t="s">
        <v>360</v>
      </c>
      <c r="AA92" s="684"/>
    </row>
    <row r="93" spans="2:27" ht="51">
      <c r="B93" s="553" t="str">
        <f>IF('Formulario PPGR2'!$G93="","",CONCATENATE('Formulario PPGR2'!$C93,".",'Formulario PPGR2'!$D93,".",'Formulario PPGR2'!$E93,".",'Formulario PPGR2'!$F93))</f>
        <v/>
      </c>
      <c r="C93" s="553" t="str">
        <f>IF('Formulario PPGR2'!$G93="","",'Formulario PPGR1'!#REF!)</f>
        <v/>
      </c>
      <c r="D93" s="553" t="str">
        <f>IF('Formulario PPGR2'!$G93="","",'Formulario PPGR1'!#REF!)</f>
        <v/>
      </c>
      <c r="E93" s="553" t="str">
        <f>IF('Formulario PPGR2'!$G93="","",'Formulario PPGR1'!#REF!)</f>
        <v/>
      </c>
      <c r="F93" s="553" t="str">
        <f>IF('Formulario PPGR2'!$G93="","",'Formulario PPGR1'!#REF!)</f>
        <v/>
      </c>
      <c r="G93" s="554"/>
      <c r="H93" s="555" t="s">
        <v>529</v>
      </c>
      <c r="I93" s="684" t="s">
        <v>530</v>
      </c>
      <c r="J93" s="556"/>
      <c r="K93" s="556"/>
      <c r="L93" s="556">
        <v>1</v>
      </c>
      <c r="M93" s="556"/>
      <c r="N93" s="556">
        <v>1</v>
      </c>
      <c r="O93" s="556"/>
      <c r="P93" s="556">
        <v>1</v>
      </c>
      <c r="Q93" s="556"/>
      <c r="R93" s="556">
        <v>1</v>
      </c>
      <c r="S93" s="556"/>
      <c r="T93" s="556">
        <v>1</v>
      </c>
      <c r="U93" s="558"/>
      <c r="V93" s="557">
        <f>SUM('Formulario PPGR2'!$J93:$U93)</f>
        <v>5</v>
      </c>
      <c r="W93" s="561" t="s">
        <v>317</v>
      </c>
      <c r="X93" s="561" t="s">
        <v>318</v>
      </c>
      <c r="Y93" s="554"/>
      <c r="Z93" s="564" t="s">
        <v>128</v>
      </c>
      <c r="AA93" s="684"/>
    </row>
    <row r="94" spans="2:27" ht="38.25">
      <c r="B94" s="553" t="str">
        <f>IF('Formulario PPGR2'!$G94="","",CONCATENATE('Formulario PPGR2'!$C94,".",'Formulario PPGR2'!$D94,".",'Formulario PPGR2'!$E94,".",'Formulario PPGR2'!$F94))</f>
        <v/>
      </c>
      <c r="C94" s="553" t="str">
        <f>IF('Formulario PPGR2'!$G94="","",'Formulario PPGR1'!#REF!)</f>
        <v/>
      </c>
      <c r="D94" s="553" t="str">
        <f>IF('Formulario PPGR2'!$G94="","",'Formulario PPGR1'!#REF!)</f>
        <v/>
      </c>
      <c r="E94" s="553" t="str">
        <f>IF('Formulario PPGR2'!$G94="","",'Formulario PPGR1'!#REF!)</f>
        <v/>
      </c>
      <c r="F94" s="553" t="str">
        <f>IF('Formulario PPGR2'!$G94="","",'Formulario PPGR1'!#REF!)</f>
        <v/>
      </c>
      <c r="G94" s="554"/>
      <c r="H94" s="555" t="s">
        <v>531</v>
      </c>
      <c r="I94" s="684" t="s">
        <v>532</v>
      </c>
      <c r="J94" s="556">
        <v>1</v>
      </c>
      <c r="K94" s="556"/>
      <c r="L94" s="556"/>
      <c r="M94" s="556">
        <v>1</v>
      </c>
      <c r="N94" s="556"/>
      <c r="O94" s="556"/>
      <c r="P94" s="556">
        <v>1</v>
      </c>
      <c r="Q94" s="558"/>
      <c r="R94" s="558"/>
      <c r="S94" s="556">
        <v>1</v>
      </c>
      <c r="T94" s="558"/>
      <c r="U94" s="557"/>
      <c r="V94" s="557">
        <f>SUM('Formulario PPGR2'!$J94:$U94)</f>
        <v>4</v>
      </c>
      <c r="W94" s="561" t="s">
        <v>317</v>
      </c>
      <c r="X94" s="561" t="s">
        <v>356</v>
      </c>
      <c r="Y94" s="554"/>
      <c r="Z94" s="564" t="s">
        <v>128</v>
      </c>
      <c r="AA94" s="684"/>
    </row>
    <row r="95" spans="2:27" ht="51">
      <c r="B95" s="553" t="e">
        <f>IF('Formulario PPGR2'!$G95="","",CONCATENATE('Formulario PPGR2'!$C95,".",'Formulario PPGR2'!$D95,".",'Formulario PPGR2'!$E95,".",'Formulario PPGR2'!$F95))</f>
        <v>#REF!</v>
      </c>
      <c r="C95" s="553" t="e">
        <f>IF('Formulario PPGR2'!$G95="","",'Formulario PPGR1'!#REF!)</f>
        <v>#REF!</v>
      </c>
      <c r="D95" s="553" t="e">
        <f>IF('Formulario PPGR2'!$G95="","",'Formulario PPGR1'!#REF!)</f>
        <v>#REF!</v>
      </c>
      <c r="E95" s="553" t="e">
        <f>IF('Formulario PPGR2'!$G95="","",'Formulario PPGR1'!#REF!)</f>
        <v>#REF!</v>
      </c>
      <c r="F95" s="553" t="e">
        <f>IF('Formulario PPGR2'!$G95="","",'Formulario PPGR1'!#REF!)</f>
        <v>#REF!</v>
      </c>
      <c r="G95" s="567" t="s">
        <v>133</v>
      </c>
      <c r="H95" s="555" t="s">
        <v>533</v>
      </c>
      <c r="I95" s="561" t="s">
        <v>534</v>
      </c>
      <c r="J95" s="559"/>
      <c r="K95" s="559"/>
      <c r="L95" s="559"/>
      <c r="M95" s="559"/>
      <c r="N95" s="559">
        <v>1</v>
      </c>
      <c r="O95" s="559"/>
      <c r="P95" s="559"/>
      <c r="Q95" s="559"/>
      <c r="R95" s="559"/>
      <c r="S95" s="559">
        <v>1</v>
      </c>
      <c r="T95" s="559"/>
      <c r="U95" s="559"/>
      <c r="V95" s="560">
        <f>SUM('Formulario PPGR2'!$J95:$U95)</f>
        <v>2</v>
      </c>
      <c r="W95" s="561" t="s">
        <v>318</v>
      </c>
      <c r="X95" s="561"/>
      <c r="Y95" s="554"/>
      <c r="Z95" s="564" t="s">
        <v>460</v>
      </c>
      <c r="AA95" s="561"/>
    </row>
    <row r="96" spans="2:27" ht="25.5">
      <c r="B96" s="553" t="str">
        <f>IF('Formulario PPGR2'!$G96="","",CONCATENATE('Formulario PPGR2'!$C96,".",'Formulario PPGR2'!$D96,".",'Formulario PPGR2'!$E96,".",'Formulario PPGR2'!$F96))</f>
        <v/>
      </c>
      <c r="C96" s="553" t="str">
        <f>IF('Formulario PPGR2'!$G96="","",'Formulario PPGR1'!#REF!)</f>
        <v/>
      </c>
      <c r="D96" s="553" t="str">
        <f>IF('Formulario PPGR2'!$G96="","",'Formulario PPGR1'!#REF!)</f>
        <v/>
      </c>
      <c r="E96" s="553" t="str">
        <f>IF('Formulario PPGR2'!$G96="","",'Formulario PPGR1'!#REF!)</f>
        <v/>
      </c>
      <c r="F96" s="553" t="str">
        <f>IF('Formulario PPGR2'!$G96="","",'Formulario PPGR1'!#REF!)</f>
        <v/>
      </c>
      <c r="G96" s="568"/>
      <c r="H96" s="555" t="s">
        <v>535</v>
      </c>
      <c r="I96" s="684" t="s">
        <v>536</v>
      </c>
      <c r="J96" s="556"/>
      <c r="K96" s="556"/>
      <c r="L96" s="556"/>
      <c r="M96" s="556">
        <v>1</v>
      </c>
      <c r="N96" s="556"/>
      <c r="O96" s="556"/>
      <c r="P96" s="556"/>
      <c r="Q96" s="556">
        <v>1</v>
      </c>
      <c r="R96" s="558"/>
      <c r="S96" s="558"/>
      <c r="T96" s="558">
        <v>1</v>
      </c>
      <c r="U96" s="558"/>
      <c r="V96" s="560">
        <f>SUM('Formulario PPGR2'!$J96:$U96)</f>
        <v>3</v>
      </c>
      <c r="W96" s="561" t="s">
        <v>317</v>
      </c>
      <c r="X96" s="561" t="s">
        <v>318</v>
      </c>
      <c r="Y96" s="554"/>
      <c r="Z96" s="564" t="s">
        <v>128</v>
      </c>
      <c r="AA96" s="684" t="s">
        <v>537</v>
      </c>
    </row>
    <row r="97" spans="2:27" ht="25.5">
      <c r="B97" s="553" t="str">
        <f>IF('Formulario PPGR2'!$G97="","",CONCATENATE('Formulario PPGR2'!$C97,".",'Formulario PPGR2'!$D97,".",'Formulario PPGR2'!$E97,".",'Formulario PPGR2'!$F97))</f>
        <v/>
      </c>
      <c r="C97" s="553" t="str">
        <f>IF('Formulario PPGR2'!$G97="","",'Formulario PPGR1'!#REF!)</f>
        <v/>
      </c>
      <c r="D97" s="553" t="str">
        <f>IF('Formulario PPGR2'!$G97="","",'Formulario PPGR1'!#REF!)</f>
        <v/>
      </c>
      <c r="E97" s="553" t="str">
        <f>IF('Formulario PPGR2'!$G97="","",'Formulario PPGR1'!#REF!)</f>
        <v/>
      </c>
      <c r="F97" s="553" t="str">
        <f>IF('Formulario PPGR2'!$G97="","",'Formulario PPGR1'!#REF!)</f>
        <v/>
      </c>
      <c r="G97" s="554"/>
      <c r="H97" s="555" t="s">
        <v>538</v>
      </c>
      <c r="I97" s="684" t="s">
        <v>539</v>
      </c>
      <c r="J97" s="556"/>
      <c r="K97" s="556"/>
      <c r="L97" s="556"/>
      <c r="M97" s="556"/>
      <c r="N97" s="556"/>
      <c r="O97" s="556"/>
      <c r="P97" s="556">
        <v>1</v>
      </c>
      <c r="Q97" s="556"/>
      <c r="R97" s="558"/>
      <c r="S97" s="558"/>
      <c r="T97" s="558"/>
      <c r="U97" s="558"/>
      <c r="V97" s="560">
        <f>SUM('Formulario PPGR2'!$J97:$U97)</f>
        <v>1</v>
      </c>
      <c r="W97" s="561" t="s">
        <v>317</v>
      </c>
      <c r="X97" s="561" t="s">
        <v>334</v>
      </c>
      <c r="Y97" s="554"/>
      <c r="Z97" s="564" t="s">
        <v>128</v>
      </c>
      <c r="AA97" s="684" t="s">
        <v>537</v>
      </c>
    </row>
    <row r="98" spans="2:27" ht="89.25">
      <c r="B98" s="553" t="e">
        <f>IF('Formulario PPGR2'!$G98="","",CONCATENATE('Formulario PPGR2'!$C98,".",'Formulario PPGR2'!$D98,".",'Formulario PPGR2'!$E98,".",'Formulario PPGR2'!$F98))</f>
        <v>#REF!</v>
      </c>
      <c r="C98" s="553" t="e">
        <f>IF('Formulario PPGR2'!$G98="","",'Formulario PPGR1'!#REF!)</f>
        <v>#REF!</v>
      </c>
      <c r="D98" s="553" t="e">
        <f>IF('Formulario PPGR2'!$G98="","",'Formulario PPGR1'!#REF!)</f>
        <v>#REF!</v>
      </c>
      <c r="E98" s="553" t="e">
        <f>IF('Formulario PPGR2'!$G98="","",'Formulario PPGR1'!#REF!)</f>
        <v>#REF!</v>
      </c>
      <c r="F98" s="553" t="e">
        <f>IF('Formulario PPGR2'!$G98="","",'Formulario PPGR1'!#REF!)</f>
        <v>#REF!</v>
      </c>
      <c r="G98" s="554" t="s">
        <v>137</v>
      </c>
      <c r="H98" s="555" t="s">
        <v>540</v>
      </c>
      <c r="I98" s="561" t="s">
        <v>541</v>
      </c>
      <c r="J98" s="559"/>
      <c r="K98" s="559"/>
      <c r="L98" s="559"/>
      <c r="M98" s="559">
        <v>1</v>
      </c>
      <c r="N98" s="559"/>
      <c r="O98" s="559"/>
      <c r="P98" s="559">
        <v>1</v>
      </c>
      <c r="Q98" s="559"/>
      <c r="R98" s="559"/>
      <c r="S98" s="559">
        <v>1</v>
      </c>
      <c r="T98" s="559"/>
      <c r="U98" s="559"/>
      <c r="V98" s="560">
        <f>SUM('Formulario PPGR2'!$J98:$U98)</f>
        <v>3</v>
      </c>
      <c r="W98" s="561" t="s">
        <v>317</v>
      </c>
      <c r="X98" s="561" t="s">
        <v>318</v>
      </c>
      <c r="Y98" s="554"/>
      <c r="Z98" s="564" t="s">
        <v>128</v>
      </c>
      <c r="AA98" s="561"/>
    </row>
    <row r="99" spans="2:27" ht="51">
      <c r="B99" s="553" t="str">
        <f>IF('Formulario PPGR2'!$G99="","",CONCATENATE('Formulario PPGR2'!$C99,".",'Formulario PPGR2'!$D99,".",'Formulario PPGR2'!$E99,".",'Formulario PPGR2'!$F99))</f>
        <v/>
      </c>
      <c r="C99" s="553" t="str">
        <f>IF('Formulario PPGR2'!$G99="","",'Formulario PPGR1'!#REF!)</f>
        <v/>
      </c>
      <c r="D99" s="553" t="str">
        <f>IF('Formulario PPGR2'!$G99="","",'Formulario PPGR1'!#REF!)</f>
        <v/>
      </c>
      <c r="E99" s="553" t="str">
        <f>IF('Formulario PPGR2'!$G99="","",'Formulario PPGR1'!#REF!)</f>
        <v/>
      </c>
      <c r="F99" s="553" t="str">
        <f>IF('Formulario PPGR2'!$G99="","",'Formulario PPGR1'!#REF!)</f>
        <v/>
      </c>
      <c r="G99" s="554"/>
      <c r="H99" s="555" t="s">
        <v>542</v>
      </c>
      <c r="I99" s="561" t="s">
        <v>543</v>
      </c>
      <c r="J99" s="559"/>
      <c r="K99" s="559"/>
      <c r="L99" s="559">
        <v>5</v>
      </c>
      <c r="M99" s="559">
        <v>5</v>
      </c>
      <c r="N99" s="559">
        <v>5</v>
      </c>
      <c r="O99" s="559">
        <v>5</v>
      </c>
      <c r="P99" s="559">
        <v>5</v>
      </c>
      <c r="Q99" s="559">
        <v>5</v>
      </c>
      <c r="R99" s="559">
        <v>5</v>
      </c>
      <c r="S99" s="559">
        <v>5</v>
      </c>
      <c r="T99" s="559">
        <v>5</v>
      </c>
      <c r="U99" s="559">
        <v>5</v>
      </c>
      <c r="V99" s="560">
        <f>SUM('Formulario PPGR2'!$J99:$U99)</f>
        <v>50</v>
      </c>
      <c r="W99" s="561" t="s">
        <v>317</v>
      </c>
      <c r="X99" s="561" t="s">
        <v>318</v>
      </c>
      <c r="Y99" s="554"/>
      <c r="Z99" s="564" t="s">
        <v>128</v>
      </c>
      <c r="AA99" s="561"/>
    </row>
    <row r="100" spans="2:27" ht="38.25">
      <c r="B100" s="553" t="str">
        <f>IF('Formulario PPGR2'!$G100="","",CONCATENATE('Formulario PPGR2'!$C100,".",'Formulario PPGR2'!$D100,".",'Formulario PPGR2'!$E100,".",'Formulario PPGR2'!$F100))</f>
        <v/>
      </c>
      <c r="C100" s="553" t="str">
        <f>IF('Formulario PPGR2'!$G100="","",'Formulario PPGR1'!#REF!)</f>
        <v/>
      </c>
      <c r="D100" s="553" t="str">
        <f>IF('Formulario PPGR2'!$G100="","",'Formulario PPGR1'!#REF!)</f>
        <v/>
      </c>
      <c r="E100" s="553" t="str">
        <f>IF('Formulario PPGR2'!$G100="","",'Formulario PPGR1'!#REF!)</f>
        <v/>
      </c>
      <c r="F100" s="553" t="str">
        <f>IF('Formulario PPGR2'!$G100="","",'Formulario PPGR1'!#REF!)</f>
        <v/>
      </c>
      <c r="G100" s="554"/>
      <c r="H100" s="555" t="s">
        <v>544</v>
      </c>
      <c r="I100" s="561" t="s">
        <v>545</v>
      </c>
      <c r="J100" s="559"/>
      <c r="K100" s="559"/>
      <c r="L100" s="559">
        <v>4</v>
      </c>
      <c r="M100" s="559"/>
      <c r="N100" s="559"/>
      <c r="O100" s="559">
        <v>4</v>
      </c>
      <c r="P100" s="559"/>
      <c r="Q100" s="559"/>
      <c r="R100" s="559">
        <v>4</v>
      </c>
      <c r="S100" s="559"/>
      <c r="T100" s="559"/>
      <c r="U100" s="559">
        <v>4</v>
      </c>
      <c r="V100" s="560">
        <f>SUM('Formulario PPGR2'!$J100:$U100)</f>
        <v>16</v>
      </c>
      <c r="W100" s="561" t="s">
        <v>366</v>
      </c>
      <c r="X100" s="561"/>
      <c r="Y100" s="554"/>
      <c r="Z100" s="564" t="s">
        <v>128</v>
      </c>
      <c r="AA100" s="561"/>
    </row>
    <row r="101" spans="2:27" ht="62.1" customHeight="1">
      <c r="B101" s="553" t="str">
        <f>IF('Formulario PPGR2'!$G101="","",CONCATENATE('Formulario PPGR2'!$C101,".",'Formulario PPGR2'!$D101,".",'Formulario PPGR2'!$E101,".",'Formulario PPGR2'!$F101))</f>
        <v/>
      </c>
      <c r="C101" s="553" t="str">
        <f>IF('Formulario PPGR2'!$G101="","",'Formulario PPGR1'!#REF!)</f>
        <v/>
      </c>
      <c r="D101" s="553" t="str">
        <f>IF('Formulario PPGR2'!$G101="","",'Formulario PPGR1'!#REF!)</f>
        <v/>
      </c>
      <c r="E101" s="553" t="str">
        <f>IF('Formulario PPGR2'!$G101="","",'Formulario PPGR1'!#REF!)</f>
        <v/>
      </c>
      <c r="F101" s="553" t="str">
        <f>IF('Formulario PPGR2'!$G101="","",'Formulario PPGR1'!#REF!)</f>
        <v/>
      </c>
      <c r="G101" s="554"/>
      <c r="H101" s="555" t="s">
        <v>546</v>
      </c>
      <c r="I101" s="561" t="s">
        <v>547</v>
      </c>
      <c r="J101" s="559"/>
      <c r="K101" s="559"/>
      <c r="L101" s="559">
        <v>2</v>
      </c>
      <c r="M101" s="559"/>
      <c r="N101" s="559"/>
      <c r="O101" s="559">
        <v>2</v>
      </c>
      <c r="P101" s="559"/>
      <c r="Q101" s="559"/>
      <c r="R101" s="559">
        <v>2</v>
      </c>
      <c r="S101" s="559"/>
      <c r="T101" s="559"/>
      <c r="U101" s="559">
        <v>2</v>
      </c>
      <c r="V101" s="560">
        <f>SUM('Formulario PPGR2'!$J101:$U101)</f>
        <v>8</v>
      </c>
      <c r="W101" s="561" t="s">
        <v>317</v>
      </c>
      <c r="X101" s="561" t="s">
        <v>318</v>
      </c>
      <c r="Y101" s="554"/>
      <c r="Z101" s="564" t="s">
        <v>128</v>
      </c>
      <c r="AA101" s="561" t="s">
        <v>548</v>
      </c>
    </row>
    <row r="102" spans="2:27" ht="63.75">
      <c r="B102" s="553" t="str">
        <f>IF('Formulario PPGR2'!$G102="","",CONCATENATE('Formulario PPGR2'!$C102,".",'Formulario PPGR2'!$D102,".",'Formulario PPGR2'!$E102,".",'Formulario PPGR2'!$F102))</f>
        <v/>
      </c>
      <c r="C102" s="553" t="str">
        <f>IF('Formulario PPGR2'!$G102="","",'Formulario PPGR1'!#REF!)</f>
        <v/>
      </c>
      <c r="D102" s="553" t="str">
        <f>IF('Formulario PPGR2'!$G102="","",'Formulario PPGR1'!#REF!)</f>
        <v/>
      </c>
      <c r="E102" s="553" t="str">
        <f>IF('Formulario PPGR2'!$G102="","",'Formulario PPGR1'!#REF!)</f>
        <v/>
      </c>
      <c r="F102" s="553" t="str">
        <f>IF('Formulario PPGR2'!$G102="","",'Formulario PPGR1'!#REF!)</f>
        <v/>
      </c>
      <c r="G102" s="554"/>
      <c r="H102" s="555" t="s">
        <v>549</v>
      </c>
      <c r="I102" s="561" t="s">
        <v>550</v>
      </c>
      <c r="J102" s="559"/>
      <c r="K102" s="559"/>
      <c r="L102" s="559">
        <v>1</v>
      </c>
      <c r="M102" s="559">
        <v>1</v>
      </c>
      <c r="N102" s="559">
        <v>1</v>
      </c>
      <c r="O102" s="559">
        <v>1</v>
      </c>
      <c r="P102" s="559">
        <v>1</v>
      </c>
      <c r="Q102" s="559">
        <v>1</v>
      </c>
      <c r="R102" s="559">
        <v>1</v>
      </c>
      <c r="S102" s="559">
        <v>1</v>
      </c>
      <c r="T102" s="559">
        <v>1</v>
      </c>
      <c r="U102" s="559">
        <v>1</v>
      </c>
      <c r="V102" s="560">
        <f>SUM('Formulario PPGR2'!$J102:$U102)</f>
        <v>10</v>
      </c>
      <c r="W102" s="561" t="s">
        <v>317</v>
      </c>
      <c r="X102" s="561" t="s">
        <v>356</v>
      </c>
      <c r="Y102" s="554"/>
      <c r="Z102" s="564" t="s">
        <v>128</v>
      </c>
      <c r="AA102" s="561"/>
    </row>
    <row r="103" spans="2:27" ht="51">
      <c r="B103" s="553" t="str">
        <f>IF('Formulario PPGR2'!$G103="","",CONCATENATE('Formulario PPGR2'!$C103,".",'Formulario PPGR2'!$D103,".",'Formulario PPGR2'!$E103,".",'Formulario PPGR2'!$F103))</f>
        <v/>
      </c>
      <c r="C103" s="553" t="str">
        <f>IF('Formulario PPGR2'!$G103="","",'Formulario PPGR1'!#REF!)</f>
        <v/>
      </c>
      <c r="D103" s="553" t="str">
        <f>IF('Formulario PPGR2'!$G103="","",'Formulario PPGR1'!#REF!)</f>
        <v/>
      </c>
      <c r="E103" s="553" t="str">
        <f>IF('Formulario PPGR2'!$G103="","",'Formulario PPGR1'!#REF!)</f>
        <v/>
      </c>
      <c r="F103" s="553" t="str">
        <f>IF('Formulario PPGR2'!$G103="","",'Formulario PPGR1'!#REF!)</f>
        <v/>
      </c>
      <c r="G103" s="554"/>
      <c r="H103" s="555" t="s">
        <v>551</v>
      </c>
      <c r="I103" s="561" t="s">
        <v>552</v>
      </c>
      <c r="J103" s="559"/>
      <c r="K103" s="559">
        <v>1</v>
      </c>
      <c r="L103" s="559"/>
      <c r="M103" s="559"/>
      <c r="N103" s="559">
        <v>1</v>
      </c>
      <c r="O103" s="559"/>
      <c r="P103" s="559"/>
      <c r="Q103" s="559"/>
      <c r="R103" s="559">
        <v>1</v>
      </c>
      <c r="S103" s="559"/>
      <c r="T103" s="559"/>
      <c r="U103" s="559"/>
      <c r="V103" s="560">
        <f>SUM('Formulario PPGR2'!$J103:$U103)</f>
        <v>3</v>
      </c>
      <c r="W103" s="561" t="s">
        <v>317</v>
      </c>
      <c r="X103" s="561" t="s">
        <v>356</v>
      </c>
      <c r="Y103" s="554"/>
      <c r="Z103" s="564" t="s">
        <v>128</v>
      </c>
      <c r="AA103" s="561"/>
    </row>
    <row r="104" spans="2:27" ht="38.25">
      <c r="B104" s="553" t="str">
        <f>IF('Formulario PPGR2'!$G104="","",CONCATENATE('Formulario PPGR2'!$C104,".",'Formulario PPGR2'!$D104,".",'Formulario PPGR2'!$E104,".",'Formulario PPGR2'!$F104))</f>
        <v/>
      </c>
      <c r="C104" s="553" t="str">
        <f>IF('Formulario PPGR2'!$G104="","",'Formulario PPGR1'!#REF!)</f>
        <v/>
      </c>
      <c r="D104" s="553" t="str">
        <f>IF('Formulario PPGR2'!$G104="","",'Formulario PPGR1'!#REF!)</f>
        <v/>
      </c>
      <c r="E104" s="553" t="str">
        <f>IF('Formulario PPGR2'!$G104="","",'Formulario PPGR1'!#REF!)</f>
        <v/>
      </c>
      <c r="F104" s="553" t="str">
        <f>IF('Formulario PPGR2'!$G104="","",'Formulario PPGR1'!#REF!)</f>
        <v/>
      </c>
      <c r="G104" s="554"/>
      <c r="H104" s="555" t="s">
        <v>553</v>
      </c>
      <c r="I104" s="561" t="s">
        <v>554</v>
      </c>
      <c r="J104" s="559"/>
      <c r="K104" s="559"/>
      <c r="L104" s="559"/>
      <c r="M104" s="559"/>
      <c r="N104" s="559">
        <v>1</v>
      </c>
      <c r="O104" s="559"/>
      <c r="P104" s="559"/>
      <c r="Q104" s="559"/>
      <c r="R104" s="559">
        <v>1</v>
      </c>
      <c r="S104" s="559"/>
      <c r="T104" s="559"/>
      <c r="U104" s="559"/>
      <c r="V104" s="560">
        <f>SUM('Formulario PPGR2'!$J104:$U104)</f>
        <v>2</v>
      </c>
      <c r="W104" s="561" t="s">
        <v>317</v>
      </c>
      <c r="X104" s="561" t="s">
        <v>356</v>
      </c>
      <c r="Y104" s="554"/>
      <c r="Z104" s="564" t="s">
        <v>128</v>
      </c>
      <c r="AA104" s="561"/>
    </row>
    <row r="105" spans="2:27" ht="51">
      <c r="B105" s="553" t="str">
        <f>IF('Formulario PPGR2'!$G105="","",CONCATENATE('Formulario PPGR2'!$C105,".",'Formulario PPGR2'!$D105,".",'Formulario PPGR2'!$E105,".",'Formulario PPGR2'!$F105))</f>
        <v/>
      </c>
      <c r="C105" s="553" t="str">
        <f>IF('Formulario PPGR2'!$G105="","",'Formulario PPGR1'!#REF!)</f>
        <v/>
      </c>
      <c r="D105" s="553" t="str">
        <f>IF('Formulario PPGR2'!$G105="","",'Formulario PPGR1'!#REF!)</f>
        <v/>
      </c>
      <c r="E105" s="553" t="str">
        <f>IF('Formulario PPGR2'!$G105="","",'Formulario PPGR1'!#REF!)</f>
        <v/>
      </c>
      <c r="F105" s="553" t="str">
        <f>IF('Formulario PPGR2'!$G105="","",'Formulario PPGR1'!#REF!)</f>
        <v/>
      </c>
      <c r="G105" s="554"/>
      <c r="H105" s="555" t="s">
        <v>555</v>
      </c>
      <c r="I105" s="561" t="s">
        <v>556</v>
      </c>
      <c r="J105" s="559"/>
      <c r="K105" s="559"/>
      <c r="L105" s="559"/>
      <c r="M105" s="559"/>
      <c r="N105" s="559">
        <v>1</v>
      </c>
      <c r="O105" s="559"/>
      <c r="P105" s="559"/>
      <c r="Q105" s="559"/>
      <c r="R105" s="559"/>
      <c r="S105" s="559">
        <v>1</v>
      </c>
      <c r="T105" s="559"/>
      <c r="U105" s="559"/>
      <c r="V105" s="560">
        <f>SUM('Formulario PPGR2'!$J105:$U105)</f>
        <v>2</v>
      </c>
      <c r="W105" s="561" t="s">
        <v>318</v>
      </c>
      <c r="X105" s="561"/>
      <c r="Y105" s="554"/>
      <c r="Z105" s="564" t="s">
        <v>460</v>
      </c>
      <c r="AA105" s="561"/>
    </row>
    <row r="106" spans="2:27" ht="38.25">
      <c r="B106" s="553"/>
      <c r="C106" s="553"/>
      <c r="D106" s="553"/>
      <c r="E106" s="553"/>
      <c r="F106" s="553"/>
      <c r="G106" s="554"/>
      <c r="H106" s="555" t="s">
        <v>557</v>
      </c>
      <c r="I106" s="554" t="s">
        <v>558</v>
      </c>
      <c r="J106" s="555">
        <v>1</v>
      </c>
      <c r="K106" s="555"/>
      <c r="L106" s="555"/>
      <c r="M106" s="555"/>
      <c r="N106" s="555"/>
      <c r="O106" s="555"/>
      <c r="P106" s="555">
        <v>1</v>
      </c>
      <c r="Q106" s="555"/>
      <c r="R106" s="555"/>
      <c r="S106" s="555"/>
      <c r="T106" s="555"/>
      <c r="U106" s="555">
        <v>1</v>
      </c>
      <c r="V106" s="560">
        <v>3</v>
      </c>
      <c r="W106" s="561" t="s">
        <v>317</v>
      </c>
      <c r="X106" s="561" t="s">
        <v>356</v>
      </c>
      <c r="Y106" s="554"/>
      <c r="Z106" s="564" t="s">
        <v>128</v>
      </c>
      <c r="AA106" s="554" t="s">
        <v>559</v>
      </c>
    </row>
    <row r="107" spans="2:27" ht="30" customHeight="1">
      <c r="B107" s="553"/>
      <c r="C107" s="553"/>
      <c r="D107" s="553"/>
      <c r="E107" s="553"/>
      <c r="F107" s="553"/>
      <c r="G107" s="554" t="s">
        <v>143</v>
      </c>
      <c r="H107" s="555" t="s">
        <v>560</v>
      </c>
      <c r="I107" s="561" t="s">
        <v>561</v>
      </c>
      <c r="J107" s="569"/>
      <c r="K107" s="569"/>
      <c r="L107" s="569">
        <v>1</v>
      </c>
      <c r="M107" s="569"/>
      <c r="N107" s="569"/>
      <c r="O107" s="569">
        <v>1</v>
      </c>
      <c r="P107" s="569"/>
      <c r="Q107" s="569"/>
      <c r="R107" s="571">
        <v>1</v>
      </c>
      <c r="S107" s="571"/>
      <c r="T107" s="571"/>
      <c r="U107" s="571">
        <v>1</v>
      </c>
      <c r="V107" s="560">
        <f>SUM('Formulario PPGR2'!$J107:$U107)</f>
        <v>4</v>
      </c>
      <c r="W107" s="561" t="s">
        <v>366</v>
      </c>
      <c r="X107" s="561"/>
      <c r="Y107" s="554"/>
      <c r="Z107" s="564" t="s">
        <v>562</v>
      </c>
      <c r="AA107" s="561"/>
    </row>
    <row r="108" spans="2:27" ht="38.25">
      <c r="B108" s="553"/>
      <c r="C108" s="553"/>
      <c r="D108" s="553"/>
      <c r="E108" s="553"/>
      <c r="F108" s="553"/>
      <c r="G108" s="554"/>
      <c r="H108" s="555" t="s">
        <v>563</v>
      </c>
      <c r="I108" s="561" t="s">
        <v>564</v>
      </c>
      <c r="J108" s="569"/>
      <c r="K108" s="569"/>
      <c r="L108" s="569">
        <v>1</v>
      </c>
      <c r="M108" s="569"/>
      <c r="N108" s="569"/>
      <c r="O108" s="569">
        <v>1</v>
      </c>
      <c r="P108" s="569"/>
      <c r="Q108" s="569"/>
      <c r="R108" s="571">
        <v>1</v>
      </c>
      <c r="S108" s="571"/>
      <c r="T108" s="571"/>
      <c r="U108" s="571">
        <v>1</v>
      </c>
      <c r="V108" s="560">
        <f>SUM('Formulario PPGR2'!$J108:$U108)</f>
        <v>4</v>
      </c>
      <c r="W108" s="561" t="s">
        <v>565</v>
      </c>
      <c r="X108" s="561"/>
      <c r="Y108" s="554"/>
      <c r="Z108" s="564" t="s">
        <v>562</v>
      </c>
      <c r="AA108" s="561"/>
    </row>
    <row r="109" spans="2:27" ht="39" customHeight="1">
      <c r="B109" s="553"/>
      <c r="C109" s="553"/>
      <c r="D109" s="553"/>
      <c r="E109" s="553"/>
      <c r="F109" s="553"/>
      <c r="G109" s="554"/>
      <c r="H109" s="555" t="s">
        <v>566</v>
      </c>
      <c r="I109" s="561" t="s">
        <v>567</v>
      </c>
      <c r="J109" s="569"/>
      <c r="K109" s="569">
        <v>1</v>
      </c>
      <c r="L109" s="569"/>
      <c r="M109" s="569"/>
      <c r="N109" s="569">
        <v>1</v>
      </c>
      <c r="O109" s="569"/>
      <c r="P109" s="569"/>
      <c r="Q109" s="569">
        <v>1</v>
      </c>
      <c r="R109" s="571"/>
      <c r="S109" s="571"/>
      <c r="T109" s="571">
        <v>1</v>
      </c>
      <c r="U109" s="571"/>
      <c r="V109" s="560">
        <f>SUM('Formulario PPGR2'!$J109:$U109)</f>
        <v>4</v>
      </c>
      <c r="W109" s="561" t="s">
        <v>2984</v>
      </c>
      <c r="X109" s="561" t="s">
        <v>318</v>
      </c>
      <c r="Y109" s="554"/>
      <c r="Z109" s="564" t="s">
        <v>562</v>
      </c>
      <c r="AA109" s="561"/>
    </row>
    <row r="110" spans="2:27" ht="38.25">
      <c r="B110" s="553"/>
      <c r="C110" s="553"/>
      <c r="D110" s="553"/>
      <c r="E110" s="553"/>
      <c r="F110" s="553"/>
      <c r="G110" s="554"/>
      <c r="H110" s="555" t="s">
        <v>568</v>
      </c>
      <c r="I110" s="561" t="s">
        <v>569</v>
      </c>
      <c r="J110" s="569"/>
      <c r="K110" s="569"/>
      <c r="L110" s="569">
        <v>1</v>
      </c>
      <c r="M110" s="569"/>
      <c r="N110" s="569"/>
      <c r="O110" s="569">
        <v>1</v>
      </c>
      <c r="P110" s="569"/>
      <c r="Q110" s="569"/>
      <c r="R110" s="571">
        <v>1</v>
      </c>
      <c r="S110" s="571"/>
      <c r="T110" s="571"/>
      <c r="U110" s="571">
        <v>1</v>
      </c>
      <c r="V110" s="560">
        <f>SUM('Formulario PPGR2'!$J110:$U110)</f>
        <v>4</v>
      </c>
      <c r="W110" s="561" t="s">
        <v>366</v>
      </c>
      <c r="X110" s="561"/>
      <c r="Y110" s="554"/>
      <c r="Z110" s="564" t="s">
        <v>562</v>
      </c>
      <c r="AA110" s="561"/>
    </row>
    <row r="111" spans="2:27" ht="38.25">
      <c r="B111" s="553"/>
      <c r="C111" s="553"/>
      <c r="D111" s="553"/>
      <c r="E111" s="553"/>
      <c r="F111" s="553"/>
      <c r="G111" s="554"/>
      <c r="H111" s="555" t="s">
        <v>570</v>
      </c>
      <c r="I111" s="561" t="s">
        <v>571</v>
      </c>
      <c r="J111" s="569"/>
      <c r="K111" s="569"/>
      <c r="L111" s="569"/>
      <c r="M111" s="569"/>
      <c r="N111" s="569">
        <v>1</v>
      </c>
      <c r="O111" s="569"/>
      <c r="P111" s="569"/>
      <c r="Q111" s="569"/>
      <c r="R111" s="571"/>
      <c r="S111" s="571">
        <v>1</v>
      </c>
      <c r="T111" s="571"/>
      <c r="U111" s="571"/>
      <c r="V111" s="560">
        <f>SUM('Formulario PPGR2'!$J111:$U111)</f>
        <v>2</v>
      </c>
      <c r="W111" s="561" t="s">
        <v>572</v>
      </c>
      <c r="X111" s="561"/>
      <c r="Y111" s="554"/>
      <c r="Z111" s="564" t="s">
        <v>562</v>
      </c>
      <c r="AA111" s="561"/>
    </row>
    <row r="112" spans="2:27" ht="39.75" customHeight="1">
      <c r="B112" s="553"/>
      <c r="C112" s="553"/>
      <c r="D112" s="553"/>
      <c r="E112" s="553"/>
      <c r="F112" s="553"/>
      <c r="G112" s="554" t="s">
        <v>146</v>
      </c>
      <c r="H112" s="555" t="s">
        <v>573</v>
      </c>
      <c r="I112" s="561" t="s">
        <v>2971</v>
      </c>
      <c r="J112" s="569"/>
      <c r="K112" s="569"/>
      <c r="L112" s="569">
        <v>1</v>
      </c>
      <c r="M112" s="569"/>
      <c r="N112" s="569"/>
      <c r="O112" s="569"/>
      <c r="P112" s="569"/>
      <c r="Q112" s="569"/>
      <c r="R112" s="571"/>
      <c r="S112" s="571"/>
      <c r="T112" s="571"/>
      <c r="U112" s="571"/>
      <c r="V112" s="560">
        <f>SUM('Formulario PPGR2'!$J112:$U112)</f>
        <v>1</v>
      </c>
      <c r="W112" s="561" t="s">
        <v>2972</v>
      </c>
      <c r="X112" s="561"/>
      <c r="Y112" s="554"/>
      <c r="Z112" s="564" t="s">
        <v>562</v>
      </c>
      <c r="AA112" s="561"/>
    </row>
    <row r="113" spans="2:27" ht="51">
      <c r="B113" s="553"/>
      <c r="C113" s="553"/>
      <c r="D113" s="553"/>
      <c r="E113" s="553"/>
      <c r="F113" s="553"/>
      <c r="G113" s="554"/>
      <c r="H113" s="555" t="s">
        <v>574</v>
      </c>
      <c r="I113" s="561" t="s">
        <v>2973</v>
      </c>
      <c r="J113" s="569"/>
      <c r="K113" s="569"/>
      <c r="L113" s="569"/>
      <c r="M113" s="569"/>
      <c r="N113" s="569"/>
      <c r="O113" s="569"/>
      <c r="P113" s="569"/>
      <c r="Q113" s="569"/>
      <c r="R113" s="571"/>
      <c r="S113" s="571">
        <v>1</v>
      </c>
      <c r="T113" s="571"/>
      <c r="U113" s="571"/>
      <c r="V113" s="560">
        <f>SUM('Formulario PPGR2'!$J113:$U113)</f>
        <v>1</v>
      </c>
      <c r="W113" s="561" t="s">
        <v>2957</v>
      </c>
      <c r="X113" s="561" t="s">
        <v>318</v>
      </c>
      <c r="Y113" s="554"/>
      <c r="Z113" s="564" t="s">
        <v>562</v>
      </c>
      <c r="AA113" s="561"/>
    </row>
    <row r="114" spans="2:27" ht="38.25">
      <c r="B114" s="553"/>
      <c r="C114" s="553"/>
      <c r="D114" s="553"/>
      <c r="E114" s="553"/>
      <c r="F114" s="553"/>
      <c r="G114" s="554"/>
      <c r="H114" s="555" t="s">
        <v>576</v>
      </c>
      <c r="I114" s="561" t="s">
        <v>2974</v>
      </c>
      <c r="J114" s="569"/>
      <c r="K114" s="569"/>
      <c r="L114" s="569"/>
      <c r="M114" s="569"/>
      <c r="N114" s="569"/>
      <c r="O114" s="569"/>
      <c r="P114" s="569"/>
      <c r="Q114" s="569"/>
      <c r="R114" s="571"/>
      <c r="S114" s="571">
        <v>1</v>
      </c>
      <c r="T114" s="571"/>
      <c r="U114" s="571"/>
      <c r="V114" s="560">
        <f>SUM('Formulario PPGR2'!$J114:$U114)</f>
        <v>1</v>
      </c>
      <c r="W114" s="561" t="s">
        <v>575</v>
      </c>
      <c r="X114" s="561"/>
      <c r="Y114" s="683"/>
      <c r="Z114" s="564" t="s">
        <v>562</v>
      </c>
      <c r="AA114" s="561"/>
    </row>
    <row r="115" spans="2:27" ht="38.25">
      <c r="B115" s="553"/>
      <c r="C115" s="553"/>
      <c r="D115" s="553"/>
      <c r="E115" s="553"/>
      <c r="F115" s="553"/>
      <c r="G115" s="554"/>
      <c r="H115" s="555" t="s">
        <v>577</v>
      </c>
      <c r="I115" s="561" t="s">
        <v>2975</v>
      </c>
      <c r="J115" s="569"/>
      <c r="K115" s="569"/>
      <c r="L115" s="569">
        <v>1</v>
      </c>
      <c r="M115" s="569"/>
      <c r="N115" s="569"/>
      <c r="O115" s="569"/>
      <c r="P115" s="569"/>
      <c r="Q115" s="569"/>
      <c r="R115" s="571"/>
      <c r="S115" s="571"/>
      <c r="T115" s="571"/>
      <c r="U115" s="571"/>
      <c r="V115" s="560">
        <f>SUM('Formulario PPGR2'!$J115:$U115)</f>
        <v>1</v>
      </c>
      <c r="W115" s="561" t="s">
        <v>575</v>
      </c>
      <c r="X115" s="561"/>
      <c r="Y115" s="554"/>
      <c r="Z115" s="564" t="s">
        <v>562</v>
      </c>
      <c r="AA115" s="561"/>
    </row>
    <row r="116" spans="2:27" ht="38.25">
      <c r="B116" s="553"/>
      <c r="C116" s="553"/>
      <c r="D116" s="553"/>
      <c r="E116" s="553"/>
      <c r="F116" s="553"/>
      <c r="G116" s="554"/>
      <c r="H116" s="555" t="s">
        <v>578</v>
      </c>
      <c r="I116" s="561" t="s">
        <v>2976</v>
      </c>
      <c r="J116" s="570"/>
      <c r="K116" s="570"/>
      <c r="L116" s="570"/>
      <c r="M116" s="570"/>
      <c r="N116" s="570">
        <v>1</v>
      </c>
      <c r="O116" s="570"/>
      <c r="P116" s="570"/>
      <c r="Q116" s="570"/>
      <c r="R116" s="571"/>
      <c r="S116" s="571"/>
      <c r="T116" s="571"/>
      <c r="U116" s="571"/>
      <c r="V116" s="560">
        <f>SUM('Formulario PPGR2'!$J116:$U116)</f>
        <v>1</v>
      </c>
      <c r="W116" s="561" t="s">
        <v>575</v>
      </c>
      <c r="X116" s="561"/>
      <c r="Y116" s="554"/>
      <c r="Z116" s="564" t="s">
        <v>562</v>
      </c>
      <c r="AA116" s="561"/>
    </row>
    <row r="117" spans="2:27" ht="38.25">
      <c r="B117" s="553"/>
      <c r="C117" s="553"/>
      <c r="D117" s="553"/>
      <c r="E117" s="553"/>
      <c r="F117" s="553"/>
      <c r="G117" s="554"/>
      <c r="H117" s="555" t="s">
        <v>579</v>
      </c>
      <c r="I117" s="561" t="s">
        <v>2977</v>
      </c>
      <c r="J117" s="569"/>
      <c r="K117" s="569"/>
      <c r="L117" s="569">
        <v>1</v>
      </c>
      <c r="M117" s="569"/>
      <c r="N117" s="569"/>
      <c r="O117" s="569"/>
      <c r="P117" s="569"/>
      <c r="Q117" s="569"/>
      <c r="R117" s="571"/>
      <c r="S117" s="571"/>
      <c r="T117" s="571"/>
      <c r="U117" s="571"/>
      <c r="V117" s="560">
        <f>SUM('Formulario PPGR2'!$J117:$U117)</f>
        <v>1</v>
      </c>
      <c r="W117" s="561" t="s">
        <v>575</v>
      </c>
      <c r="X117" s="561"/>
      <c r="Y117" s="554"/>
      <c r="Z117" s="564" t="s">
        <v>562</v>
      </c>
      <c r="AA117" s="561"/>
    </row>
    <row r="118" spans="2:27" ht="69" customHeight="1">
      <c r="B118" s="553"/>
      <c r="C118" s="553"/>
      <c r="D118" s="553"/>
      <c r="E118" s="553"/>
      <c r="F118" s="553"/>
      <c r="G118" s="554" t="s">
        <v>151</v>
      </c>
      <c r="H118" s="555" t="s">
        <v>580</v>
      </c>
      <c r="I118" s="561" t="s">
        <v>582</v>
      </c>
      <c r="J118" s="569"/>
      <c r="K118" s="569"/>
      <c r="L118" s="569">
        <v>1</v>
      </c>
      <c r="M118" s="569"/>
      <c r="N118" s="569"/>
      <c r="O118" s="569">
        <v>1</v>
      </c>
      <c r="P118" s="569"/>
      <c r="Q118" s="569"/>
      <c r="R118" s="571">
        <v>1</v>
      </c>
      <c r="S118" s="571"/>
      <c r="T118" s="571"/>
      <c r="U118" s="571">
        <v>1</v>
      </c>
      <c r="V118" s="560">
        <f>SUM('Formulario PPGR2'!$J118:$U118)</f>
        <v>4</v>
      </c>
      <c r="W118" s="572" t="s">
        <v>581</v>
      </c>
      <c r="X118" s="561"/>
      <c r="Y118" s="554"/>
      <c r="Z118" s="564" t="s">
        <v>145</v>
      </c>
      <c r="AA118" s="561"/>
    </row>
    <row r="119" spans="2:27" ht="51">
      <c r="B119" s="553"/>
      <c r="C119" s="553"/>
      <c r="D119" s="553"/>
      <c r="E119" s="553"/>
      <c r="F119" s="553"/>
      <c r="G119" s="554" t="s">
        <v>153</v>
      </c>
      <c r="H119" s="555" t="s">
        <v>583</v>
      </c>
      <c r="I119" s="561" t="s">
        <v>586</v>
      </c>
      <c r="J119" s="554"/>
      <c r="K119" s="554"/>
      <c r="L119" s="554"/>
      <c r="M119" s="554"/>
      <c r="N119" s="554">
        <v>1</v>
      </c>
      <c r="O119" s="554"/>
      <c r="P119" s="554"/>
      <c r="Q119" s="554"/>
      <c r="R119" s="554"/>
      <c r="S119" s="554">
        <v>1</v>
      </c>
      <c r="T119" s="554"/>
      <c r="U119" s="554"/>
      <c r="V119" s="560">
        <f>SUM('Formulario PPGR2'!$J119:$U119)</f>
        <v>2</v>
      </c>
      <c r="W119" s="572" t="s">
        <v>406</v>
      </c>
      <c r="X119" s="561" t="s">
        <v>318</v>
      </c>
      <c r="Y119" s="554"/>
      <c r="Z119" s="564" t="s">
        <v>584</v>
      </c>
      <c r="AA119" s="561" t="s">
        <v>2970</v>
      </c>
    </row>
    <row r="120" spans="2:27" ht="25.5">
      <c r="B120" s="553"/>
      <c r="C120" s="553"/>
      <c r="D120" s="553"/>
      <c r="E120" s="553"/>
      <c r="F120" s="553"/>
      <c r="G120" s="554"/>
      <c r="H120" s="555" t="s">
        <v>585</v>
      </c>
      <c r="I120" s="561" t="s">
        <v>2964</v>
      </c>
      <c r="J120" s="554"/>
      <c r="K120" s="554"/>
      <c r="L120" s="554">
        <v>1</v>
      </c>
      <c r="M120" s="554"/>
      <c r="N120" s="554"/>
      <c r="O120" s="554">
        <v>1</v>
      </c>
      <c r="P120" s="554"/>
      <c r="Q120" s="554"/>
      <c r="R120" s="554">
        <v>1</v>
      </c>
      <c r="S120" s="554"/>
      <c r="T120" s="554"/>
      <c r="U120" s="554">
        <v>1</v>
      </c>
      <c r="V120" s="560">
        <f>SUM('Formulario PPGR2'!$J120:$U120)</f>
        <v>4</v>
      </c>
      <c r="W120" s="572" t="s">
        <v>366</v>
      </c>
      <c r="X120" s="561"/>
      <c r="Y120" s="554"/>
      <c r="Z120" s="564" t="s">
        <v>584</v>
      </c>
      <c r="AA120" s="561" t="s">
        <v>2970</v>
      </c>
    </row>
    <row r="121" spans="2:27" ht="51">
      <c r="B121" s="553" t="e">
        <f>IF('Formulario PPGR2'!$G121="","",CONCATENATE('Formulario PPGR2'!$C121,".",'Formulario PPGR2'!$D121,".",'Formulario PPGR2'!$E121,".",'Formulario PPGR2'!$F121))</f>
        <v>#REF!</v>
      </c>
      <c r="C121" s="553" t="e">
        <f>IF('Formulario PPGR2'!$G121="","",'Formulario PPGR1'!#REF!)</f>
        <v>#REF!</v>
      </c>
      <c r="D121" s="553" t="e">
        <f>IF('Formulario PPGR2'!$G121="","",'Formulario PPGR1'!#REF!)</f>
        <v>#REF!</v>
      </c>
      <c r="E121" s="553" t="e">
        <f>IF('Formulario PPGR2'!$G121="","",'Formulario PPGR1'!#REF!)</f>
        <v>#REF!</v>
      </c>
      <c r="F121" s="553" t="e">
        <f>IF('Formulario PPGR2'!$G121="","",'Formulario PPGR1'!#REF!)</f>
        <v>#REF!</v>
      </c>
      <c r="G121" s="554" t="s">
        <v>155</v>
      </c>
      <c r="H121" s="555" t="s">
        <v>588</v>
      </c>
      <c r="I121" s="561" t="s">
        <v>589</v>
      </c>
      <c r="J121" s="559"/>
      <c r="K121" s="559"/>
      <c r="L121" s="559">
        <v>1</v>
      </c>
      <c r="M121" s="559"/>
      <c r="N121" s="559"/>
      <c r="O121" s="559"/>
      <c r="P121" s="559"/>
      <c r="Q121" s="559"/>
      <c r="R121" s="559"/>
      <c r="S121" s="559"/>
      <c r="T121" s="559"/>
      <c r="U121" s="559"/>
      <c r="V121" s="560">
        <f>SUM('Formulario PPGR2'!$J121:$U121)</f>
        <v>1</v>
      </c>
      <c r="W121" s="554" t="s">
        <v>317</v>
      </c>
      <c r="X121" s="561" t="s">
        <v>329</v>
      </c>
      <c r="Y121" s="575" t="s">
        <v>590</v>
      </c>
      <c r="Z121" s="564" t="s">
        <v>128</v>
      </c>
      <c r="AA121" s="561"/>
    </row>
    <row r="122" spans="2:27" ht="51">
      <c r="B122" s="553" t="str">
        <f>IF('Formulario PPGR2'!$G122="","",CONCATENATE('Formulario PPGR2'!$C122,".",'Formulario PPGR2'!$D122,".",'Formulario PPGR2'!$E122,".",'Formulario PPGR2'!$F122))</f>
        <v/>
      </c>
      <c r="C122" s="553" t="str">
        <f>IF('Formulario PPGR2'!$G122="","",'Formulario PPGR1'!#REF!)</f>
        <v/>
      </c>
      <c r="D122" s="553" t="str">
        <f>IF('Formulario PPGR2'!$G122="","",'Formulario PPGR1'!#REF!)</f>
        <v/>
      </c>
      <c r="E122" s="553" t="str">
        <f>IF('Formulario PPGR2'!$G122="","",'Formulario PPGR1'!#REF!)</f>
        <v/>
      </c>
      <c r="F122" s="553" t="str">
        <f>IF('Formulario PPGR2'!$G122="","",'Formulario PPGR1'!#REF!)</f>
        <v/>
      </c>
      <c r="G122" s="554"/>
      <c r="H122" s="555" t="s">
        <v>591</v>
      </c>
      <c r="I122" s="561" t="s">
        <v>592</v>
      </c>
      <c r="J122" s="559"/>
      <c r="K122" s="559"/>
      <c r="L122" s="559"/>
      <c r="M122" s="559">
        <v>1</v>
      </c>
      <c r="N122" s="559"/>
      <c r="O122" s="559"/>
      <c r="P122" s="559">
        <v>1</v>
      </c>
      <c r="Q122" s="559"/>
      <c r="R122" s="559"/>
      <c r="S122" s="559">
        <v>1</v>
      </c>
      <c r="T122" s="559"/>
      <c r="U122" s="559"/>
      <c r="V122" s="560">
        <f>SUM('Formulario PPGR2'!$J122:$U122)</f>
        <v>3</v>
      </c>
      <c r="W122" s="572" t="s">
        <v>318</v>
      </c>
      <c r="X122" s="561" t="s">
        <v>511</v>
      </c>
      <c r="Y122" s="554"/>
      <c r="Z122" s="564" t="s">
        <v>128</v>
      </c>
      <c r="AA122" s="561"/>
    </row>
    <row r="123" spans="2:27" ht="38.25">
      <c r="B123" s="553" t="e">
        <f>IF('Formulario PPGR2'!$G123="","",CONCATENATE('Formulario PPGR2'!$C123,".",'Formulario PPGR2'!$D123,".",'Formulario PPGR2'!$E123,".",'Formulario PPGR2'!$F123))</f>
        <v>#REF!</v>
      </c>
      <c r="C123" s="553" t="e">
        <f>IF('Formulario PPGR2'!$G123="","",'Formulario PPGR1'!#REF!)</f>
        <v>#REF!</v>
      </c>
      <c r="D123" s="553" t="e">
        <f>IF('Formulario PPGR2'!$G123="","",'Formulario PPGR1'!#REF!)</f>
        <v>#REF!</v>
      </c>
      <c r="E123" s="553" t="e">
        <f>IF('Formulario PPGR2'!$G123="","",'Formulario PPGR1'!#REF!)</f>
        <v>#REF!</v>
      </c>
      <c r="F123" s="553" t="e">
        <f>IF('Formulario PPGR2'!$G123="","",'Formulario PPGR1'!#REF!)</f>
        <v>#REF!</v>
      </c>
      <c r="G123" s="554" t="s">
        <v>157</v>
      </c>
      <c r="H123" s="555" t="s">
        <v>593</v>
      </c>
      <c r="I123" s="561" t="s">
        <v>594</v>
      </c>
      <c r="J123" s="559">
        <v>1</v>
      </c>
      <c r="K123" s="559">
        <v>1</v>
      </c>
      <c r="L123" s="559">
        <v>1</v>
      </c>
      <c r="M123" s="559">
        <v>1</v>
      </c>
      <c r="N123" s="559">
        <v>1</v>
      </c>
      <c r="O123" s="559">
        <v>1</v>
      </c>
      <c r="P123" s="559">
        <v>1</v>
      </c>
      <c r="Q123" s="559">
        <v>1</v>
      </c>
      <c r="R123" s="557">
        <v>1</v>
      </c>
      <c r="S123" s="557">
        <v>1</v>
      </c>
      <c r="T123" s="557">
        <v>1</v>
      </c>
      <c r="U123" s="557">
        <v>1</v>
      </c>
      <c r="V123" s="560">
        <f>SUM('Formulario PPGR2'!$J123:$U123)</f>
        <v>12</v>
      </c>
      <c r="W123" s="572" t="s">
        <v>329</v>
      </c>
      <c r="X123" s="561"/>
      <c r="Y123" s="554" t="s">
        <v>595</v>
      </c>
      <c r="Z123" s="564" t="s">
        <v>596</v>
      </c>
      <c r="AA123" s="561" t="s">
        <v>597</v>
      </c>
    </row>
    <row r="124" spans="2:27" ht="25.5">
      <c r="B124" s="553" t="str">
        <f>IF('Formulario PPGR2'!$G124="","",CONCATENATE('Formulario PPGR2'!$C124,".",'Formulario PPGR2'!$D124,".",'Formulario PPGR2'!$E124,".",'Formulario PPGR2'!$F124))</f>
        <v/>
      </c>
      <c r="C124" s="553" t="str">
        <f>IF('Formulario PPGR2'!$G124="","",'Formulario PPGR1'!#REF!)</f>
        <v/>
      </c>
      <c r="D124" s="553" t="str">
        <f>IF('Formulario PPGR2'!$G124="","",'Formulario PPGR1'!#REF!)</f>
        <v/>
      </c>
      <c r="E124" s="553" t="str">
        <f>IF('Formulario PPGR2'!$G124="","",'Formulario PPGR1'!#REF!)</f>
        <v/>
      </c>
      <c r="F124" s="553" t="str">
        <f>IF('Formulario PPGR2'!$G124="","",'Formulario PPGR1'!#REF!)</f>
        <v/>
      </c>
      <c r="G124" s="554"/>
      <c r="H124" s="555" t="s">
        <v>598</v>
      </c>
      <c r="I124" s="561" t="s">
        <v>599</v>
      </c>
      <c r="J124" s="559"/>
      <c r="K124" s="559"/>
      <c r="L124" s="559"/>
      <c r="M124" s="559"/>
      <c r="N124" s="559"/>
      <c r="O124" s="559">
        <v>1</v>
      </c>
      <c r="P124" s="559"/>
      <c r="Q124" s="559"/>
      <c r="R124" s="557"/>
      <c r="S124" s="557"/>
      <c r="T124" s="557"/>
      <c r="U124" s="557"/>
      <c r="V124" s="560">
        <f>SUM('Formulario PPGR2'!$J124:$U124)</f>
        <v>1</v>
      </c>
      <c r="W124" s="572" t="s">
        <v>406</v>
      </c>
      <c r="X124" s="561"/>
      <c r="Y124" s="554"/>
      <c r="Z124" s="564" t="s">
        <v>596</v>
      </c>
      <c r="AA124" s="561" t="s">
        <v>600</v>
      </c>
    </row>
    <row r="125" spans="2:27" ht="38.25">
      <c r="B125" s="553" t="str">
        <f>IF('Formulario PPGR2'!$G125="","",CONCATENATE('Formulario PPGR2'!$C125,".",'Formulario PPGR2'!$D125,".",'Formulario PPGR2'!$E125,".",'Formulario PPGR2'!$F125))</f>
        <v/>
      </c>
      <c r="C125" s="553" t="str">
        <f>IF('Formulario PPGR2'!$G125="","",'Formulario PPGR1'!#REF!)</f>
        <v/>
      </c>
      <c r="D125" s="553" t="str">
        <f>IF('Formulario PPGR2'!$G125="","",'Formulario PPGR1'!#REF!)</f>
        <v/>
      </c>
      <c r="E125" s="553" t="str">
        <f>IF('Formulario PPGR2'!$G125="","",'Formulario PPGR1'!#REF!)</f>
        <v/>
      </c>
      <c r="F125" s="553" t="str">
        <f>IF('Formulario PPGR2'!$G125="","",'Formulario PPGR1'!#REF!)</f>
        <v/>
      </c>
      <c r="G125" s="554"/>
      <c r="H125" s="555" t="s">
        <v>601</v>
      </c>
      <c r="I125" s="561" t="s">
        <v>602</v>
      </c>
      <c r="J125" s="559"/>
      <c r="K125" s="559"/>
      <c r="L125" s="559"/>
      <c r="M125" s="559"/>
      <c r="N125" s="559"/>
      <c r="O125" s="559"/>
      <c r="P125" s="559"/>
      <c r="Q125" s="559"/>
      <c r="R125" s="557">
        <v>1</v>
      </c>
      <c r="S125" s="557"/>
      <c r="T125" s="557"/>
      <c r="U125" s="557"/>
      <c r="V125" s="560">
        <f>SUM('Formulario PPGR2'!$J125:$U125)</f>
        <v>1</v>
      </c>
      <c r="W125" s="572" t="s">
        <v>329</v>
      </c>
      <c r="X125" s="561" t="s">
        <v>406</v>
      </c>
      <c r="Y125" s="554" t="s">
        <v>603</v>
      </c>
      <c r="Z125" s="564" t="s">
        <v>596</v>
      </c>
      <c r="AA125" s="561" t="s">
        <v>604</v>
      </c>
    </row>
    <row r="126" spans="2:27" ht="25.5">
      <c r="B126" s="553" t="str">
        <f>IF('Formulario PPGR2'!$G126="","",CONCATENATE('Formulario PPGR2'!$C126,".",'Formulario PPGR2'!$D126,".",'Formulario PPGR2'!$E126,".",'Formulario PPGR2'!$F126))</f>
        <v/>
      </c>
      <c r="C126" s="553" t="str">
        <f>IF('Formulario PPGR2'!$G126="","",'Formulario PPGR1'!#REF!)</f>
        <v/>
      </c>
      <c r="D126" s="553" t="str">
        <f>IF('Formulario PPGR2'!$G126="","",'Formulario PPGR1'!#REF!)</f>
        <v/>
      </c>
      <c r="E126" s="553" t="str">
        <f>IF('Formulario PPGR2'!$G126="","",'Formulario PPGR1'!#REF!)</f>
        <v/>
      </c>
      <c r="F126" s="553" t="str">
        <f>IF('Formulario PPGR2'!$G126="","",'Formulario PPGR1'!#REF!)</f>
        <v/>
      </c>
      <c r="G126" s="554"/>
      <c r="H126" s="555" t="s">
        <v>605</v>
      </c>
      <c r="I126" s="561" t="s">
        <v>606</v>
      </c>
      <c r="J126" s="559"/>
      <c r="K126" s="559"/>
      <c r="L126" s="559">
        <v>1</v>
      </c>
      <c r="M126" s="559"/>
      <c r="N126" s="559"/>
      <c r="O126" s="559">
        <v>1</v>
      </c>
      <c r="P126" s="559"/>
      <c r="Q126" s="559"/>
      <c r="R126" s="557">
        <v>1</v>
      </c>
      <c r="S126" s="557"/>
      <c r="T126" s="557"/>
      <c r="U126" s="557"/>
      <c r="V126" s="560">
        <f>SUM('Formulario PPGR2'!$J126:$U126)</f>
        <v>3</v>
      </c>
      <c r="W126" s="554" t="s">
        <v>317</v>
      </c>
      <c r="X126" s="561" t="s">
        <v>318</v>
      </c>
      <c r="Y126" s="554" t="s">
        <v>607</v>
      </c>
      <c r="Z126" s="564" t="s">
        <v>596</v>
      </c>
      <c r="AA126" s="561" t="s">
        <v>608</v>
      </c>
    </row>
    <row r="127" spans="2:27" ht="25.5">
      <c r="B127" s="553" t="str">
        <f>IF('Formulario PPGR2'!$G127="","",CONCATENATE('Formulario PPGR2'!$C127,".",'Formulario PPGR2'!$D127,".",'Formulario PPGR2'!$E127,".",'Formulario PPGR2'!$F127))</f>
        <v/>
      </c>
      <c r="C127" s="553" t="str">
        <f>IF('Formulario PPGR2'!$G127="","",'Formulario PPGR1'!#REF!)</f>
        <v/>
      </c>
      <c r="D127" s="553" t="str">
        <f>IF('Formulario PPGR2'!$G127="","",'Formulario PPGR1'!#REF!)</f>
        <v/>
      </c>
      <c r="E127" s="553" t="str">
        <f>IF('Formulario PPGR2'!$G127="","",'Formulario PPGR1'!#REF!)</f>
        <v/>
      </c>
      <c r="F127" s="553" t="str">
        <f>IF('Formulario PPGR2'!$G127="","",'Formulario PPGR1'!#REF!)</f>
        <v/>
      </c>
      <c r="G127" s="554"/>
      <c r="H127" s="555" t="s">
        <v>609</v>
      </c>
      <c r="I127" s="561" t="s">
        <v>610</v>
      </c>
      <c r="J127" s="559">
        <v>1</v>
      </c>
      <c r="K127" s="559">
        <v>1</v>
      </c>
      <c r="L127" s="559">
        <v>1</v>
      </c>
      <c r="M127" s="559">
        <v>1</v>
      </c>
      <c r="N127" s="559">
        <v>1</v>
      </c>
      <c r="O127" s="559">
        <v>1</v>
      </c>
      <c r="P127" s="559">
        <v>1</v>
      </c>
      <c r="Q127" s="559">
        <v>1</v>
      </c>
      <c r="R127" s="557">
        <v>1</v>
      </c>
      <c r="S127" s="557">
        <v>1</v>
      </c>
      <c r="T127" s="557">
        <v>1</v>
      </c>
      <c r="U127" s="557">
        <v>1</v>
      </c>
      <c r="V127" s="560">
        <f>SUM('Formulario PPGR2'!$J127:$U127)</f>
        <v>12</v>
      </c>
      <c r="W127" s="572" t="s">
        <v>329</v>
      </c>
      <c r="X127" s="561"/>
      <c r="Y127" s="554" t="s">
        <v>611</v>
      </c>
      <c r="Z127" s="564" t="s">
        <v>596</v>
      </c>
      <c r="AA127" s="561" t="s">
        <v>612</v>
      </c>
    </row>
    <row r="128" spans="2:27" ht="25.5">
      <c r="B128" s="553" t="str">
        <f>IF('Formulario PPGR2'!$G128="","",CONCATENATE('Formulario PPGR2'!$C128,".",'Formulario PPGR2'!$D128,".",'Formulario PPGR2'!$E128,".",'Formulario PPGR2'!$F128))</f>
        <v/>
      </c>
      <c r="C128" s="553" t="str">
        <f>IF('Formulario PPGR2'!$G128="","",'Formulario PPGR1'!#REF!)</f>
        <v/>
      </c>
      <c r="D128" s="553" t="str">
        <f>IF('Formulario PPGR2'!$G128="","",'Formulario PPGR1'!#REF!)</f>
        <v/>
      </c>
      <c r="E128" s="553" t="str">
        <f>IF('Formulario PPGR2'!$G128="","",'Formulario PPGR1'!#REF!)</f>
        <v/>
      </c>
      <c r="F128" s="553" t="str">
        <f>IF('Formulario PPGR2'!$G128="","",'Formulario PPGR1'!#REF!)</f>
        <v/>
      </c>
      <c r="G128" s="554"/>
      <c r="H128" s="555" t="s">
        <v>613</v>
      </c>
      <c r="I128" s="561" t="s">
        <v>614</v>
      </c>
      <c r="J128" s="557">
        <v>1</v>
      </c>
      <c r="K128" s="557">
        <v>1</v>
      </c>
      <c r="L128" s="557">
        <v>1</v>
      </c>
      <c r="M128" s="557">
        <v>1</v>
      </c>
      <c r="N128" s="557">
        <v>1</v>
      </c>
      <c r="O128" s="557">
        <v>1</v>
      </c>
      <c r="P128" s="557">
        <v>1</v>
      </c>
      <c r="Q128" s="557">
        <v>1</v>
      </c>
      <c r="R128" s="557">
        <v>1</v>
      </c>
      <c r="S128" s="557">
        <v>1</v>
      </c>
      <c r="T128" s="557">
        <v>1</v>
      </c>
      <c r="U128" s="557">
        <v>1</v>
      </c>
      <c r="V128" s="560">
        <f>SUM('Formulario PPGR2'!$J128:$U128)</f>
        <v>12</v>
      </c>
      <c r="W128" s="572" t="s">
        <v>318</v>
      </c>
      <c r="X128" s="561"/>
      <c r="Y128" s="554"/>
      <c r="Z128" s="564" t="s">
        <v>596</v>
      </c>
      <c r="AA128" s="561" t="s">
        <v>615</v>
      </c>
    </row>
    <row r="129" spans="2:27" ht="63.75">
      <c r="B129" s="553" t="str">
        <f>IF('Formulario PPGR2'!$G129="","",CONCATENATE('Formulario PPGR2'!$C129,".",'Formulario PPGR2'!$D129,".",'Formulario PPGR2'!$E129,".",'Formulario PPGR2'!$F129))</f>
        <v/>
      </c>
      <c r="C129" s="553" t="str">
        <f>IF('Formulario PPGR2'!$G129="","",'Formulario PPGR1'!#REF!)</f>
        <v/>
      </c>
      <c r="D129" s="553" t="str">
        <f>IF('Formulario PPGR2'!$G129="","",'Formulario PPGR1'!#REF!)</f>
        <v/>
      </c>
      <c r="E129" s="553" t="str">
        <f>IF('Formulario PPGR2'!$G129="","",'Formulario PPGR1'!#REF!)</f>
        <v/>
      </c>
      <c r="F129" s="553" t="str">
        <f>IF('Formulario PPGR2'!$G129="","",'Formulario PPGR1'!#REF!)</f>
        <v/>
      </c>
      <c r="G129" s="554"/>
      <c r="H129" s="555" t="s">
        <v>616</v>
      </c>
      <c r="I129" s="561" t="s">
        <v>617</v>
      </c>
      <c r="J129" s="559">
        <v>1</v>
      </c>
      <c r="K129" s="559">
        <v>1</v>
      </c>
      <c r="L129" s="559">
        <v>1</v>
      </c>
      <c r="M129" s="559">
        <v>1</v>
      </c>
      <c r="N129" s="559">
        <v>1</v>
      </c>
      <c r="O129" s="559">
        <v>1</v>
      </c>
      <c r="P129" s="559">
        <v>1</v>
      </c>
      <c r="Q129" s="559">
        <v>1</v>
      </c>
      <c r="R129" s="557">
        <v>1</v>
      </c>
      <c r="S129" s="557">
        <v>1</v>
      </c>
      <c r="T129" s="557">
        <v>1</v>
      </c>
      <c r="U129" s="557">
        <v>1</v>
      </c>
      <c r="V129" s="560">
        <f>SUM('Formulario PPGR2'!$J129:$U129)</f>
        <v>12</v>
      </c>
      <c r="W129" s="572" t="s">
        <v>318</v>
      </c>
      <c r="X129" s="561"/>
      <c r="Y129" s="554"/>
      <c r="Z129" s="564" t="s">
        <v>596</v>
      </c>
      <c r="AA129" s="561" t="s">
        <v>615</v>
      </c>
    </row>
    <row r="130" spans="2:27" ht="51">
      <c r="B130" s="553" t="e">
        <f>IF('Formulario PPGR2'!$G130="","",CONCATENATE('Formulario PPGR2'!$C130,".",'Formulario PPGR2'!$D130,".",'Formulario PPGR2'!$E130,".",'Formulario PPGR2'!$F130))</f>
        <v>#REF!</v>
      </c>
      <c r="C130" s="553" t="e">
        <f>IF('Formulario PPGR2'!$G130="","",'Formulario PPGR1'!#REF!)</f>
        <v>#REF!</v>
      </c>
      <c r="D130" s="553" t="e">
        <f>IF('Formulario PPGR2'!$G130="","",'Formulario PPGR1'!#REF!)</f>
        <v>#REF!</v>
      </c>
      <c r="E130" s="553" t="e">
        <f>IF('Formulario PPGR2'!$G130="","",'Formulario PPGR1'!#REF!)</f>
        <v>#REF!</v>
      </c>
      <c r="F130" s="553" t="e">
        <f>IF('Formulario PPGR2'!$G130="","",'Formulario PPGR1'!#REF!)</f>
        <v>#REF!</v>
      </c>
      <c r="G130" s="554" t="s">
        <v>160</v>
      </c>
      <c r="H130" s="555" t="s">
        <v>618</v>
      </c>
      <c r="I130" s="561" t="s">
        <v>619</v>
      </c>
      <c r="J130" s="559"/>
      <c r="K130" s="559">
        <v>1</v>
      </c>
      <c r="L130" s="559"/>
      <c r="M130" s="559"/>
      <c r="N130" s="559"/>
      <c r="O130" s="559"/>
      <c r="P130" s="559"/>
      <c r="Q130" s="559"/>
      <c r="R130" s="557"/>
      <c r="S130" s="557"/>
      <c r="T130" s="557">
        <v>1</v>
      </c>
      <c r="U130" s="557"/>
      <c r="V130" s="560">
        <f>SUM('Formulario PPGR2'!$J130:$U130)</f>
        <v>2</v>
      </c>
      <c r="W130" s="554" t="s">
        <v>317</v>
      </c>
      <c r="X130" s="561" t="s">
        <v>511</v>
      </c>
      <c r="Y130" s="554"/>
      <c r="Z130" s="564" t="s">
        <v>620</v>
      </c>
      <c r="AA130" s="561"/>
    </row>
    <row r="131" spans="2:27" ht="63.75">
      <c r="B131" s="553" t="str">
        <f>IF('Formulario PPGR2'!$G131="","",CONCATENATE('Formulario PPGR2'!$C131,".",'Formulario PPGR2'!$D131,".",'Formulario PPGR2'!$E131,".",'Formulario PPGR2'!$F131))</f>
        <v/>
      </c>
      <c r="C131" s="553" t="str">
        <f>IF('Formulario PPGR2'!$G131="","",'Formulario PPGR1'!#REF!)</f>
        <v/>
      </c>
      <c r="D131" s="553" t="str">
        <f>IF('Formulario PPGR2'!$G131="","",'Formulario PPGR1'!#REF!)</f>
        <v/>
      </c>
      <c r="E131" s="553" t="str">
        <f>IF('Formulario PPGR2'!$G131="","",'Formulario PPGR1'!#REF!)</f>
        <v/>
      </c>
      <c r="F131" s="553" t="str">
        <f>IF('Formulario PPGR2'!$G131="","",'Formulario PPGR1'!#REF!)</f>
        <v/>
      </c>
      <c r="G131" s="554"/>
      <c r="H131" s="555" t="s">
        <v>621</v>
      </c>
      <c r="I131" s="561" t="s">
        <v>622</v>
      </c>
      <c r="J131" s="559">
        <v>1</v>
      </c>
      <c r="K131" s="559">
        <v>1</v>
      </c>
      <c r="L131" s="559">
        <v>1</v>
      </c>
      <c r="M131" s="559">
        <v>1</v>
      </c>
      <c r="N131" s="559">
        <v>1</v>
      </c>
      <c r="O131" s="559">
        <v>1</v>
      </c>
      <c r="P131" s="559">
        <v>1</v>
      </c>
      <c r="Q131" s="559">
        <v>1</v>
      </c>
      <c r="R131" s="557">
        <v>1</v>
      </c>
      <c r="S131" s="557">
        <v>1</v>
      </c>
      <c r="T131" s="557">
        <v>1</v>
      </c>
      <c r="U131" s="557">
        <v>1</v>
      </c>
      <c r="V131" s="560">
        <f>SUM('Formulario PPGR2'!$J131:$U131)</f>
        <v>12</v>
      </c>
      <c r="W131" s="572" t="s">
        <v>356</v>
      </c>
      <c r="X131" s="561" t="s">
        <v>329</v>
      </c>
      <c r="Y131" s="554" t="s">
        <v>623</v>
      </c>
      <c r="Z131" s="564" t="s">
        <v>620</v>
      </c>
      <c r="AA131" s="561"/>
    </row>
    <row r="132" spans="2:27" ht="38.25">
      <c r="B132" s="553" t="str">
        <f>IF('Formulario PPGR2'!$G132="","",CONCATENATE('Formulario PPGR2'!$C132,".",'Formulario PPGR2'!$D132,".",'Formulario PPGR2'!$E132,".",'Formulario PPGR2'!$F132))</f>
        <v/>
      </c>
      <c r="C132" s="553" t="str">
        <f>IF('Formulario PPGR2'!$G132="","",'Formulario PPGR1'!#REF!)</f>
        <v/>
      </c>
      <c r="D132" s="553" t="str">
        <f>IF('Formulario PPGR2'!$G132="","",'Formulario PPGR1'!#REF!)</f>
        <v/>
      </c>
      <c r="E132" s="553" t="str">
        <f>IF('Formulario PPGR2'!$G132="","",'Formulario PPGR1'!#REF!)</f>
        <v/>
      </c>
      <c r="F132" s="553" t="str">
        <f>IF('Formulario PPGR2'!$G132="","",'Formulario PPGR1'!#REF!)</f>
        <v/>
      </c>
      <c r="G132" s="554"/>
      <c r="H132" s="555" t="s">
        <v>624</v>
      </c>
      <c r="I132" s="561" t="s">
        <v>625</v>
      </c>
      <c r="J132" s="559"/>
      <c r="K132" s="559"/>
      <c r="L132" s="559">
        <v>1</v>
      </c>
      <c r="M132" s="559"/>
      <c r="N132" s="559"/>
      <c r="O132" s="559"/>
      <c r="P132" s="559"/>
      <c r="Q132" s="559"/>
      <c r="R132" s="557">
        <v>1</v>
      </c>
      <c r="S132" s="557"/>
      <c r="T132" s="557"/>
      <c r="U132" s="557"/>
      <c r="V132" s="560">
        <f>SUM('Formulario PPGR2'!$J132:$U132)</f>
        <v>2</v>
      </c>
      <c r="W132" s="572" t="s">
        <v>366</v>
      </c>
      <c r="X132" s="561" t="s">
        <v>329</v>
      </c>
      <c r="Y132" s="554" t="s">
        <v>626</v>
      </c>
      <c r="Z132" s="564" t="s">
        <v>620</v>
      </c>
      <c r="AA132" s="561"/>
    </row>
    <row r="133" spans="2:27" ht="63.95" customHeight="1">
      <c r="B133" s="553" t="str">
        <f>IF('Formulario PPGR2'!$G133="","",CONCATENATE('Formulario PPGR2'!$C133,".",'Formulario PPGR2'!$D133,".",'Formulario PPGR2'!$E133,".",'Formulario PPGR2'!$F133))</f>
        <v/>
      </c>
      <c r="C133" s="553" t="str">
        <f>IF('Formulario PPGR2'!$G133="","",'Formulario PPGR1'!#REF!)</f>
        <v/>
      </c>
      <c r="D133" s="553" t="str">
        <f>IF('Formulario PPGR2'!$G133="","",'Formulario PPGR1'!#REF!)</f>
        <v/>
      </c>
      <c r="E133" s="553" t="str">
        <f>IF('Formulario PPGR2'!$G133="","",'Formulario PPGR1'!#REF!)</f>
        <v/>
      </c>
      <c r="F133" s="553" t="str">
        <f>IF('Formulario PPGR2'!$G133="","",'Formulario PPGR1'!#REF!)</f>
        <v/>
      </c>
      <c r="G133" s="554"/>
      <c r="H133" s="555" t="s">
        <v>627</v>
      </c>
      <c r="I133" s="561" t="s">
        <v>628</v>
      </c>
      <c r="J133" s="559"/>
      <c r="K133" s="559"/>
      <c r="L133" s="559">
        <v>1</v>
      </c>
      <c r="M133" s="559"/>
      <c r="N133" s="559"/>
      <c r="O133" s="559">
        <v>1</v>
      </c>
      <c r="P133" s="559"/>
      <c r="Q133" s="559"/>
      <c r="R133" s="557">
        <v>1</v>
      </c>
      <c r="S133" s="557"/>
      <c r="T133" s="557"/>
      <c r="U133" s="557">
        <v>1</v>
      </c>
      <c r="V133" s="560">
        <f>SUM('Formulario PPGR2'!$J133:$U133)</f>
        <v>4</v>
      </c>
      <c r="W133" s="572" t="s">
        <v>329</v>
      </c>
      <c r="X133" s="561"/>
      <c r="Y133" s="554" t="s">
        <v>629</v>
      </c>
      <c r="Z133" s="564" t="s">
        <v>620</v>
      </c>
      <c r="AA133" s="561" t="s">
        <v>630</v>
      </c>
    </row>
    <row r="134" spans="2:27" ht="76.5">
      <c r="B134" s="553" t="str">
        <f>IF('Formulario PPGR2'!$G134="","",CONCATENATE('Formulario PPGR2'!$C134,".",'Formulario PPGR2'!$D134,".",'Formulario PPGR2'!$E134,".",'Formulario PPGR2'!$F134))</f>
        <v/>
      </c>
      <c r="C134" s="553" t="str">
        <f>IF('Formulario PPGR2'!$G134="","",'Formulario PPGR1'!#REF!)</f>
        <v/>
      </c>
      <c r="D134" s="553" t="str">
        <f>IF('Formulario PPGR2'!$G134="","",'Formulario PPGR1'!#REF!)</f>
        <v/>
      </c>
      <c r="E134" s="553" t="str">
        <f>IF('Formulario PPGR2'!$G134="","",'Formulario PPGR1'!#REF!)</f>
        <v/>
      </c>
      <c r="F134" s="553" t="str">
        <f>IF('Formulario PPGR2'!$G134="","",'Formulario PPGR1'!#REF!)</f>
        <v/>
      </c>
      <c r="G134" s="554"/>
      <c r="H134" s="555" t="s">
        <v>631</v>
      </c>
      <c r="I134" s="561" t="s">
        <v>632</v>
      </c>
      <c r="J134" s="559">
        <v>1</v>
      </c>
      <c r="K134" s="559">
        <v>1</v>
      </c>
      <c r="L134" s="559">
        <v>1</v>
      </c>
      <c r="M134" s="559">
        <v>1</v>
      </c>
      <c r="N134" s="559">
        <v>1</v>
      </c>
      <c r="O134" s="559">
        <v>1</v>
      </c>
      <c r="P134" s="559">
        <v>1</v>
      </c>
      <c r="Q134" s="559">
        <v>1</v>
      </c>
      <c r="R134" s="557">
        <v>1</v>
      </c>
      <c r="S134" s="557">
        <v>1</v>
      </c>
      <c r="T134" s="557">
        <v>1</v>
      </c>
      <c r="U134" s="557">
        <v>1</v>
      </c>
      <c r="V134" s="560">
        <f>SUM('Formulario PPGR2'!$J134:$U134)</f>
        <v>12</v>
      </c>
      <c r="W134" s="572" t="s">
        <v>329</v>
      </c>
      <c r="X134" s="561"/>
      <c r="Y134" s="554" t="s">
        <v>629</v>
      </c>
      <c r="Z134" s="564" t="s">
        <v>620</v>
      </c>
      <c r="AA134" s="561" t="s">
        <v>633</v>
      </c>
    </row>
    <row r="135" spans="2:27" ht="38.25">
      <c r="B135" s="553" t="str">
        <f>IF('Formulario PPGR2'!$G135="","",CONCATENATE('Formulario PPGR2'!$C135,".",'Formulario PPGR2'!$D135,".",'Formulario PPGR2'!$E135,".",'Formulario PPGR2'!$F135))</f>
        <v/>
      </c>
      <c r="C135" s="553" t="str">
        <f>IF('Formulario PPGR2'!$G135="","",'Formulario PPGR1'!#REF!)</f>
        <v/>
      </c>
      <c r="D135" s="553" t="str">
        <f>IF('Formulario PPGR2'!$G135="","",'Formulario PPGR1'!#REF!)</f>
        <v/>
      </c>
      <c r="E135" s="553" t="str">
        <f>IF('Formulario PPGR2'!$G135="","",'Formulario PPGR1'!#REF!)</f>
        <v/>
      </c>
      <c r="F135" s="553" t="str">
        <f>IF('Formulario PPGR2'!$G135="","",'Formulario PPGR1'!#REF!)</f>
        <v/>
      </c>
      <c r="G135" s="554"/>
      <c r="H135" s="555" t="s">
        <v>634</v>
      </c>
      <c r="I135" s="561" t="s">
        <v>635</v>
      </c>
      <c r="J135" s="559">
        <v>1</v>
      </c>
      <c r="K135" s="559">
        <v>1</v>
      </c>
      <c r="L135" s="559">
        <v>1</v>
      </c>
      <c r="M135" s="559">
        <v>1</v>
      </c>
      <c r="N135" s="559">
        <v>1</v>
      </c>
      <c r="O135" s="559">
        <v>1</v>
      </c>
      <c r="P135" s="559">
        <v>1</v>
      </c>
      <c r="Q135" s="559">
        <v>1</v>
      </c>
      <c r="R135" s="557">
        <v>1</v>
      </c>
      <c r="S135" s="557">
        <v>1</v>
      </c>
      <c r="T135" s="557">
        <v>1</v>
      </c>
      <c r="U135" s="557">
        <v>1</v>
      </c>
      <c r="V135" s="560">
        <f>SUM('Formulario PPGR2'!$J135:$U135)</f>
        <v>12</v>
      </c>
      <c r="W135" s="572" t="s">
        <v>366</v>
      </c>
      <c r="X135" s="561"/>
      <c r="Y135" s="554"/>
      <c r="Z135" s="564" t="s">
        <v>620</v>
      </c>
      <c r="AA135" s="561"/>
    </row>
    <row r="136" spans="2:27" ht="38.25">
      <c r="B136" s="553" t="str">
        <f>IF('Formulario PPGR2'!$G136="","",CONCATENATE('Formulario PPGR2'!$C136,".",'Formulario PPGR2'!$D136,".",'Formulario PPGR2'!$E136,".",'Formulario PPGR2'!$F136))</f>
        <v/>
      </c>
      <c r="C136" s="553" t="str">
        <f>IF('Formulario PPGR2'!$G136="","",'Formulario PPGR1'!#REF!)</f>
        <v/>
      </c>
      <c r="D136" s="553" t="str">
        <f>IF('Formulario PPGR2'!$G136="","",'Formulario PPGR1'!#REF!)</f>
        <v/>
      </c>
      <c r="E136" s="553" t="str">
        <f>IF('Formulario PPGR2'!$G136="","",'Formulario PPGR1'!#REF!)</f>
        <v/>
      </c>
      <c r="F136" s="553" t="str">
        <f>IF('Formulario PPGR2'!$G136="","",'Formulario PPGR1'!#REF!)</f>
        <v/>
      </c>
      <c r="G136" s="554"/>
      <c r="H136" s="555" t="s">
        <v>636</v>
      </c>
      <c r="I136" s="561" t="s">
        <v>637</v>
      </c>
      <c r="J136" s="559">
        <v>1</v>
      </c>
      <c r="K136" s="559">
        <v>1</v>
      </c>
      <c r="L136" s="559">
        <v>1</v>
      </c>
      <c r="M136" s="559">
        <v>1</v>
      </c>
      <c r="N136" s="559">
        <v>1</v>
      </c>
      <c r="O136" s="559">
        <v>1</v>
      </c>
      <c r="P136" s="559">
        <v>1</v>
      </c>
      <c r="Q136" s="559">
        <v>1</v>
      </c>
      <c r="R136" s="557">
        <v>1</v>
      </c>
      <c r="S136" s="557">
        <v>1</v>
      </c>
      <c r="T136" s="557">
        <v>1</v>
      </c>
      <c r="U136" s="557">
        <v>1</v>
      </c>
      <c r="V136" s="560">
        <f>SUM('Formulario PPGR2'!$J136:$U136)</f>
        <v>12</v>
      </c>
      <c r="W136" s="572" t="s">
        <v>366</v>
      </c>
      <c r="X136" s="561"/>
      <c r="Y136" s="554"/>
      <c r="Z136" s="564" t="s">
        <v>620</v>
      </c>
      <c r="AA136" s="561"/>
    </row>
    <row r="137" spans="2:27" ht="38.25">
      <c r="B137" s="553" t="str">
        <f>IF('Formulario PPGR2'!$G137="","",CONCATENATE('Formulario PPGR2'!$C137,".",'Formulario PPGR2'!$D137,".",'Formulario PPGR2'!$E137,".",'Formulario PPGR2'!$F137))</f>
        <v/>
      </c>
      <c r="C137" s="553" t="str">
        <f>IF('Formulario PPGR2'!$G137="","",'Formulario PPGR1'!#REF!)</f>
        <v/>
      </c>
      <c r="D137" s="553" t="str">
        <f>IF('Formulario PPGR2'!$G137="","",'Formulario PPGR1'!#REF!)</f>
        <v/>
      </c>
      <c r="E137" s="553" t="str">
        <f>IF('Formulario PPGR2'!$G137="","",'Formulario PPGR1'!#REF!)</f>
        <v/>
      </c>
      <c r="F137" s="553" t="str">
        <f>IF('Formulario PPGR2'!$G137="","",'Formulario PPGR1'!#REF!)</f>
        <v/>
      </c>
      <c r="G137" s="554"/>
      <c r="H137" s="555" t="s">
        <v>638</v>
      </c>
      <c r="I137" s="561" t="s">
        <v>639</v>
      </c>
      <c r="J137" s="559"/>
      <c r="K137" s="559"/>
      <c r="L137" s="559"/>
      <c r="M137" s="559"/>
      <c r="N137" s="559"/>
      <c r="O137" s="559"/>
      <c r="P137" s="559">
        <v>1</v>
      </c>
      <c r="Q137" s="559"/>
      <c r="R137" s="557"/>
      <c r="S137" s="557"/>
      <c r="T137" s="557"/>
      <c r="U137" s="557">
        <v>1</v>
      </c>
      <c r="V137" s="560">
        <f>SUM('Formulario PPGR2'!$J137:$U137)</f>
        <v>2</v>
      </c>
      <c r="W137" s="572" t="s">
        <v>329</v>
      </c>
      <c r="X137" s="561"/>
      <c r="Y137" s="554" t="s">
        <v>629</v>
      </c>
      <c r="Z137" s="564" t="s">
        <v>620</v>
      </c>
      <c r="AA137" s="561"/>
    </row>
    <row r="138" spans="2:27" ht="53.1" customHeight="1">
      <c r="B138" s="553" t="str">
        <f>IF('Formulario PPGR2'!$G138="","",CONCATENATE('Formulario PPGR2'!$C138,".",'Formulario PPGR2'!$D138,".",'Formulario PPGR2'!$E138,".",'Formulario PPGR2'!$F138))</f>
        <v/>
      </c>
      <c r="C138" s="553" t="str">
        <f>IF('Formulario PPGR2'!$G138="","",'Formulario PPGR1'!#REF!)</f>
        <v/>
      </c>
      <c r="D138" s="553" t="str">
        <f>IF('Formulario PPGR2'!$G138="","",'Formulario PPGR1'!#REF!)</f>
        <v/>
      </c>
      <c r="E138" s="553" t="str">
        <f>IF('Formulario PPGR2'!$G138="","",'Formulario PPGR1'!#REF!)</f>
        <v/>
      </c>
      <c r="F138" s="553" t="str">
        <f>IF('Formulario PPGR2'!$G138="","",'Formulario PPGR1'!#REF!)</f>
        <v/>
      </c>
      <c r="G138" s="554"/>
      <c r="H138" s="555" t="s">
        <v>640</v>
      </c>
      <c r="I138" s="561" t="s">
        <v>641</v>
      </c>
      <c r="J138" s="559"/>
      <c r="K138" s="559"/>
      <c r="L138" s="559"/>
      <c r="M138" s="559"/>
      <c r="N138" s="559"/>
      <c r="O138" s="559">
        <v>1</v>
      </c>
      <c r="P138" s="559"/>
      <c r="Q138" s="559"/>
      <c r="R138" s="557"/>
      <c r="S138" s="557"/>
      <c r="T138" s="557">
        <v>1</v>
      </c>
      <c r="U138" s="557"/>
      <c r="V138" s="560">
        <f>SUM('Formulario PPGR2'!$J138:$U138)</f>
        <v>2</v>
      </c>
      <c r="W138" s="572" t="s">
        <v>329</v>
      </c>
      <c r="X138" s="561"/>
      <c r="Y138" s="554" t="s">
        <v>642</v>
      </c>
      <c r="Z138" s="564" t="s">
        <v>620</v>
      </c>
      <c r="AA138" s="561" t="s">
        <v>630</v>
      </c>
    </row>
    <row r="139" spans="2:27" ht="38.25">
      <c r="B139" s="553" t="str">
        <f>IF('Formulario PPGR2'!$G139="","",CONCATENATE('Formulario PPGR2'!$C139,".",'Formulario PPGR2'!$D139,".",'Formulario PPGR2'!$E139,".",'Formulario PPGR2'!$F139))</f>
        <v/>
      </c>
      <c r="C139" s="553" t="str">
        <f>IF('Formulario PPGR2'!$G139="","",'Formulario PPGR1'!#REF!)</f>
        <v/>
      </c>
      <c r="D139" s="553" t="str">
        <f>IF('Formulario PPGR2'!$G139="","",'Formulario PPGR1'!#REF!)</f>
        <v/>
      </c>
      <c r="E139" s="553" t="str">
        <f>IF('Formulario PPGR2'!$G139="","",'Formulario PPGR1'!#REF!)</f>
        <v/>
      </c>
      <c r="F139" s="553" t="str">
        <f>IF('Formulario PPGR2'!$G139="","",'Formulario PPGR1'!#REF!)</f>
        <v/>
      </c>
      <c r="G139" s="554"/>
      <c r="H139" s="555" t="s">
        <v>643</v>
      </c>
      <c r="I139" s="561" t="s">
        <v>644</v>
      </c>
      <c r="J139" s="559">
        <v>1</v>
      </c>
      <c r="K139" s="559">
        <v>1</v>
      </c>
      <c r="L139" s="559">
        <v>1</v>
      </c>
      <c r="M139" s="559">
        <v>1</v>
      </c>
      <c r="N139" s="559">
        <v>1</v>
      </c>
      <c r="O139" s="559">
        <v>1</v>
      </c>
      <c r="P139" s="559">
        <v>1</v>
      </c>
      <c r="Q139" s="559">
        <v>1</v>
      </c>
      <c r="R139" s="557">
        <v>1</v>
      </c>
      <c r="S139" s="557">
        <v>1</v>
      </c>
      <c r="T139" s="557">
        <v>1</v>
      </c>
      <c r="U139" s="557">
        <v>1</v>
      </c>
      <c r="V139" s="560">
        <f>SUM('Formulario PPGR2'!$J139:$U139)</f>
        <v>12</v>
      </c>
      <c r="W139" s="572" t="s">
        <v>356</v>
      </c>
      <c r="X139" s="561" t="s">
        <v>317</v>
      </c>
      <c r="Y139" s="554"/>
      <c r="Z139" s="564" t="s">
        <v>620</v>
      </c>
      <c r="AA139" s="561"/>
    </row>
    <row r="140" spans="2:27" ht="38.25">
      <c r="B140" s="553"/>
      <c r="C140" s="553"/>
      <c r="D140" s="553"/>
      <c r="E140" s="553"/>
      <c r="F140" s="553"/>
      <c r="G140" s="554" t="s">
        <v>167</v>
      </c>
      <c r="H140" s="555" t="s">
        <v>645</v>
      </c>
      <c r="I140" s="554" t="s">
        <v>646</v>
      </c>
      <c r="J140" s="555"/>
      <c r="K140" s="555"/>
      <c r="L140" s="555">
        <v>1</v>
      </c>
      <c r="M140" s="555"/>
      <c r="N140" s="555"/>
      <c r="O140" s="555">
        <v>1</v>
      </c>
      <c r="P140" s="555"/>
      <c r="Q140" s="555"/>
      <c r="R140" s="564">
        <v>1</v>
      </c>
      <c r="S140" s="564"/>
      <c r="T140" s="564"/>
      <c r="U140" s="564">
        <v>1</v>
      </c>
      <c r="V140" s="560">
        <f>SUM('Formulario PPGR2'!$J140:$U140)</f>
        <v>4</v>
      </c>
      <c r="W140" s="572" t="s">
        <v>318</v>
      </c>
      <c r="X140" s="561" t="s">
        <v>317</v>
      </c>
      <c r="Y140" s="554"/>
      <c r="Z140" s="564" t="s">
        <v>169</v>
      </c>
      <c r="AA140" s="554"/>
    </row>
    <row r="141" spans="2:27" ht="25.5">
      <c r="B141" s="553"/>
      <c r="C141" s="553"/>
      <c r="D141" s="553"/>
      <c r="E141" s="553"/>
      <c r="F141" s="553"/>
      <c r="G141" s="554"/>
      <c r="H141" s="555" t="s">
        <v>647</v>
      </c>
      <c r="I141" s="554" t="s">
        <v>648</v>
      </c>
      <c r="J141" s="555"/>
      <c r="K141" s="555"/>
      <c r="L141" s="555"/>
      <c r="M141" s="555">
        <v>1</v>
      </c>
      <c r="N141" s="555"/>
      <c r="O141" s="555">
        <v>1</v>
      </c>
      <c r="P141" s="555"/>
      <c r="Q141" s="555"/>
      <c r="R141" s="564"/>
      <c r="S141" s="564"/>
      <c r="T141" s="564"/>
      <c r="U141" s="564"/>
      <c r="V141" s="560">
        <v>2</v>
      </c>
      <c r="W141" s="554" t="s">
        <v>317</v>
      </c>
      <c r="X141" s="561" t="s">
        <v>334</v>
      </c>
      <c r="Y141" s="581"/>
      <c r="Z141" s="564" t="s">
        <v>169</v>
      </c>
      <c r="AA141" s="554"/>
    </row>
    <row r="142" spans="2:27" ht="25.5">
      <c r="B142" s="553"/>
      <c r="C142" s="553"/>
      <c r="D142" s="553"/>
      <c r="E142" s="553"/>
      <c r="F142" s="553"/>
      <c r="G142" s="554"/>
      <c r="H142" s="555" t="s">
        <v>649</v>
      </c>
      <c r="I142" s="554" t="s">
        <v>650</v>
      </c>
      <c r="J142" s="555"/>
      <c r="K142" s="555"/>
      <c r="L142" s="555"/>
      <c r="M142" s="555"/>
      <c r="N142" s="555"/>
      <c r="O142" s="555"/>
      <c r="P142" s="555"/>
      <c r="Q142" s="555">
        <v>1</v>
      </c>
      <c r="R142" s="564"/>
      <c r="S142" s="564"/>
      <c r="T142" s="564">
        <v>1</v>
      </c>
      <c r="U142" s="564"/>
      <c r="V142" s="560">
        <v>2</v>
      </c>
      <c r="W142" s="554" t="s">
        <v>317</v>
      </c>
      <c r="X142" s="561" t="s">
        <v>334</v>
      </c>
      <c r="Y142" s="581"/>
      <c r="Z142" s="564" t="s">
        <v>169</v>
      </c>
      <c r="AA142" s="554"/>
    </row>
    <row r="143" spans="2:27" ht="25.5">
      <c r="B143" s="553"/>
      <c r="C143" s="553"/>
      <c r="D143" s="553"/>
      <c r="E143" s="553"/>
      <c r="F143" s="553"/>
      <c r="G143" s="554"/>
      <c r="H143" s="555" t="s">
        <v>651</v>
      </c>
      <c r="I143" s="554" t="s">
        <v>652</v>
      </c>
      <c r="J143" s="555">
        <v>1</v>
      </c>
      <c r="K143" s="555">
        <v>1</v>
      </c>
      <c r="L143" s="555"/>
      <c r="M143" s="555"/>
      <c r="N143" s="555">
        <v>1</v>
      </c>
      <c r="O143" s="555"/>
      <c r="P143" s="555"/>
      <c r="Q143" s="555"/>
      <c r="R143" s="564"/>
      <c r="S143" s="564"/>
      <c r="T143" s="564"/>
      <c r="U143" s="564"/>
      <c r="V143" s="560">
        <v>3</v>
      </c>
      <c r="W143" s="554" t="s">
        <v>317</v>
      </c>
      <c r="X143" s="561" t="s">
        <v>334</v>
      </c>
      <c r="Y143" s="581"/>
      <c r="Z143" s="564" t="s">
        <v>169</v>
      </c>
      <c r="AA143" s="554"/>
    </row>
    <row r="144" spans="2:27" ht="36" customHeight="1">
      <c r="B144" s="553"/>
      <c r="C144" s="553"/>
      <c r="D144" s="553"/>
      <c r="E144" s="553"/>
      <c r="F144" s="553"/>
      <c r="G144" s="554" t="s">
        <v>170</v>
      </c>
      <c r="H144" s="555" t="s">
        <v>653</v>
      </c>
      <c r="I144" s="554" t="s">
        <v>654</v>
      </c>
      <c r="J144" s="577"/>
      <c r="K144" s="577"/>
      <c r="L144" s="577">
        <v>1</v>
      </c>
      <c r="M144" s="577"/>
      <c r="N144" s="577"/>
      <c r="O144" s="577">
        <v>1</v>
      </c>
      <c r="P144" s="577"/>
      <c r="Q144" s="577"/>
      <c r="R144" s="577">
        <v>1</v>
      </c>
      <c r="S144" s="577"/>
      <c r="T144" s="577"/>
      <c r="U144" s="577">
        <v>1</v>
      </c>
      <c r="V144" s="560">
        <f>SUM('Formulario PPGR2'!$J144:$U144)</f>
        <v>4</v>
      </c>
      <c r="W144" s="681" t="s">
        <v>2957</v>
      </c>
      <c r="X144" s="561" t="s">
        <v>318</v>
      </c>
      <c r="Y144" s="582" t="s">
        <v>2965</v>
      </c>
      <c r="Z144" s="564" t="s">
        <v>584</v>
      </c>
      <c r="AA144" s="554" t="s">
        <v>2970</v>
      </c>
    </row>
    <row r="145" spans="2:27" ht="38.25">
      <c r="B145" s="553"/>
      <c r="C145" s="553"/>
      <c r="D145" s="553"/>
      <c r="E145" s="553"/>
      <c r="F145" s="553"/>
      <c r="G145" s="554"/>
      <c r="H145" s="555" t="s">
        <v>655</v>
      </c>
      <c r="I145" s="554" t="s">
        <v>656</v>
      </c>
      <c r="J145" s="577"/>
      <c r="K145" s="577"/>
      <c r="L145" s="577">
        <v>1</v>
      </c>
      <c r="M145" s="577"/>
      <c r="N145" s="577"/>
      <c r="O145" s="577"/>
      <c r="P145" s="577"/>
      <c r="Q145" s="577"/>
      <c r="R145" s="577">
        <v>1</v>
      </c>
      <c r="S145" s="577"/>
      <c r="T145" s="577"/>
      <c r="U145" s="577"/>
      <c r="V145" s="560">
        <f>SUM('Formulario PPGR2'!$J145:$U145)</f>
        <v>2</v>
      </c>
      <c r="W145" s="572" t="s">
        <v>406</v>
      </c>
      <c r="X145" s="561"/>
      <c r="Y145" s="582"/>
      <c r="Z145" s="564" t="s">
        <v>584</v>
      </c>
      <c r="AA145" s="554" t="s">
        <v>2970</v>
      </c>
    </row>
    <row r="146" spans="2:27" ht="38.25">
      <c r="B146" s="553"/>
      <c r="C146" s="553"/>
      <c r="D146" s="553"/>
      <c r="E146" s="553"/>
      <c r="F146" s="553"/>
      <c r="G146" s="554"/>
      <c r="H146" s="555" t="s">
        <v>657</v>
      </c>
      <c r="I146" s="554" t="s">
        <v>658</v>
      </c>
      <c r="J146" s="577"/>
      <c r="K146" s="577"/>
      <c r="L146" s="577"/>
      <c r="M146" s="577">
        <v>1</v>
      </c>
      <c r="N146" s="577"/>
      <c r="O146" s="577"/>
      <c r="P146" s="577">
        <v>1</v>
      </c>
      <c r="Q146" s="577"/>
      <c r="R146" s="577"/>
      <c r="S146" s="577">
        <v>1</v>
      </c>
      <c r="T146" s="577"/>
      <c r="U146" s="580"/>
      <c r="V146" s="560">
        <f>SUM('Formulario PPGR2'!$J146:$U146)</f>
        <v>3</v>
      </c>
      <c r="W146" s="572" t="s">
        <v>659</v>
      </c>
      <c r="X146" s="561"/>
      <c r="Y146" s="582"/>
      <c r="Z146" s="564" t="s">
        <v>584</v>
      </c>
      <c r="AA146" s="554" t="s">
        <v>2970</v>
      </c>
    </row>
    <row r="147" spans="2:27" ht="51">
      <c r="B147" s="553" t="e">
        <f>IF('Formulario PPGR2'!$G147="","",CONCATENATE('Formulario PPGR2'!$C147,".",'Formulario PPGR2'!$D147,".",'Formulario PPGR2'!$E147,".",'Formulario PPGR2'!$F147))</f>
        <v>#REF!</v>
      </c>
      <c r="C147" s="553" t="e">
        <f>IF('Formulario PPGR2'!$G147="","",'Formulario PPGR1'!#REF!)</f>
        <v>#REF!</v>
      </c>
      <c r="D147" s="553" t="e">
        <f>IF('Formulario PPGR2'!$G147="","",'Formulario PPGR1'!#REF!)</f>
        <v>#REF!</v>
      </c>
      <c r="E147" s="553" t="e">
        <f>IF('Formulario PPGR2'!$G147="","",'Formulario PPGR1'!#REF!)</f>
        <v>#REF!</v>
      </c>
      <c r="F147" s="553" t="e">
        <f>IF('Formulario PPGR2'!$G147="","",'Formulario PPGR1'!#REF!)</f>
        <v>#REF!</v>
      </c>
      <c r="G147" s="554" t="s">
        <v>172</v>
      </c>
      <c r="H147" s="555" t="s">
        <v>660</v>
      </c>
      <c r="I147" s="561" t="s">
        <v>661</v>
      </c>
      <c r="J147" s="559"/>
      <c r="K147" s="559"/>
      <c r="L147" s="559">
        <v>1</v>
      </c>
      <c r="M147" s="559"/>
      <c r="N147" s="559"/>
      <c r="O147" s="559">
        <v>1</v>
      </c>
      <c r="P147" s="559"/>
      <c r="Q147" s="559"/>
      <c r="R147" s="557">
        <v>1</v>
      </c>
      <c r="S147" s="557"/>
      <c r="T147" s="557"/>
      <c r="U147" s="557">
        <v>1</v>
      </c>
      <c r="V147" s="560">
        <f>SUM('Formulario PPGR2'!$J147:$U147)</f>
        <v>4</v>
      </c>
      <c r="W147" s="554" t="s">
        <v>317</v>
      </c>
      <c r="X147" s="561" t="s">
        <v>511</v>
      </c>
      <c r="Y147" s="554" t="s">
        <v>318</v>
      </c>
      <c r="Z147" s="564" t="s">
        <v>620</v>
      </c>
      <c r="AA147" s="561"/>
    </row>
    <row r="148" spans="2:27" ht="38.25">
      <c r="B148" s="553"/>
      <c r="C148" s="553"/>
      <c r="D148" s="553"/>
      <c r="E148" s="553"/>
      <c r="F148" s="553"/>
      <c r="G148" s="554"/>
      <c r="H148" s="555" t="s">
        <v>662</v>
      </c>
      <c r="I148" s="561" t="s">
        <v>663</v>
      </c>
      <c r="J148" s="559">
        <v>1</v>
      </c>
      <c r="K148" s="559">
        <v>1</v>
      </c>
      <c r="L148" s="559">
        <v>1</v>
      </c>
      <c r="M148" s="559">
        <v>1</v>
      </c>
      <c r="N148" s="559">
        <v>1</v>
      </c>
      <c r="O148" s="559">
        <v>1</v>
      </c>
      <c r="P148" s="559">
        <v>1</v>
      </c>
      <c r="Q148" s="559">
        <v>1</v>
      </c>
      <c r="R148" s="557">
        <v>1</v>
      </c>
      <c r="S148" s="557">
        <v>1</v>
      </c>
      <c r="T148" s="557">
        <v>1</v>
      </c>
      <c r="U148" s="557">
        <v>1</v>
      </c>
      <c r="V148" s="560">
        <f>SUM('Formulario PPGR2'!$J148:$U148)</f>
        <v>12</v>
      </c>
      <c r="W148" s="572" t="s">
        <v>329</v>
      </c>
      <c r="X148" s="561"/>
      <c r="Y148" s="554" t="s">
        <v>629</v>
      </c>
      <c r="Z148" s="564" t="s">
        <v>620</v>
      </c>
      <c r="AA148" s="561"/>
    </row>
    <row r="149" spans="2:27" ht="25.5">
      <c r="B149" s="553"/>
      <c r="C149" s="553"/>
      <c r="D149" s="553"/>
      <c r="E149" s="553"/>
      <c r="F149" s="553"/>
      <c r="G149" s="554"/>
      <c r="H149" s="555" t="s">
        <v>664</v>
      </c>
      <c r="I149" s="686" t="s">
        <v>665</v>
      </c>
      <c r="J149" s="578">
        <v>1</v>
      </c>
      <c r="K149" s="578">
        <v>1</v>
      </c>
      <c r="L149" s="578">
        <v>1</v>
      </c>
      <c r="M149" s="578">
        <v>1</v>
      </c>
      <c r="N149" s="578">
        <v>1</v>
      </c>
      <c r="O149" s="578">
        <v>1</v>
      </c>
      <c r="P149" s="578">
        <v>1</v>
      </c>
      <c r="Q149" s="578">
        <v>1</v>
      </c>
      <c r="R149" s="578">
        <v>1</v>
      </c>
      <c r="S149" s="578">
        <v>1</v>
      </c>
      <c r="T149" s="578">
        <v>1</v>
      </c>
      <c r="U149" s="578">
        <v>1</v>
      </c>
      <c r="V149" s="560">
        <f>SUM('Formulario PPGR2'!$J149:$U149)</f>
        <v>12</v>
      </c>
      <c r="W149" s="572" t="s">
        <v>318</v>
      </c>
      <c r="X149" s="561"/>
      <c r="Y149" s="582"/>
      <c r="Z149" s="564" t="s">
        <v>620</v>
      </c>
      <c r="AA149" s="686"/>
    </row>
    <row r="150" spans="2:27" ht="38.25">
      <c r="B150" s="553"/>
      <c r="C150" s="553"/>
      <c r="D150" s="553"/>
      <c r="E150" s="553"/>
      <c r="F150" s="553"/>
      <c r="G150" s="554"/>
      <c r="H150" s="555" t="s">
        <v>666</v>
      </c>
      <c r="I150" s="687" t="s">
        <v>2966</v>
      </c>
      <c r="J150" s="555"/>
      <c r="K150" s="555"/>
      <c r="L150" s="555"/>
      <c r="M150" s="555">
        <v>1</v>
      </c>
      <c r="N150" s="555"/>
      <c r="O150" s="555"/>
      <c r="P150" s="555"/>
      <c r="Q150" s="555"/>
      <c r="R150" s="555">
        <v>1</v>
      </c>
      <c r="S150" s="555"/>
      <c r="T150" s="555"/>
      <c r="U150" s="555"/>
      <c r="V150" s="560">
        <f>SUM('Formulario PPGR2'!$J150:$U150)</f>
        <v>2</v>
      </c>
      <c r="W150" s="572" t="s">
        <v>406</v>
      </c>
      <c r="X150" s="561" t="s">
        <v>318</v>
      </c>
      <c r="Y150" s="554"/>
      <c r="Z150" s="564" t="s">
        <v>145</v>
      </c>
      <c r="AA150" s="687" t="s">
        <v>2970</v>
      </c>
    </row>
    <row r="151" spans="2:27" ht="38.25">
      <c r="B151" s="553"/>
      <c r="C151" s="553"/>
      <c r="D151" s="553"/>
      <c r="E151" s="553"/>
      <c r="F151" s="553"/>
      <c r="G151" s="554"/>
      <c r="H151" s="555" t="s">
        <v>668</v>
      </c>
      <c r="I151" s="554" t="s">
        <v>671</v>
      </c>
      <c r="J151" s="555">
        <v>1</v>
      </c>
      <c r="K151" s="555">
        <v>1</v>
      </c>
      <c r="L151" s="555">
        <v>1</v>
      </c>
      <c r="M151" s="555">
        <v>1</v>
      </c>
      <c r="N151" s="555">
        <v>1</v>
      </c>
      <c r="O151" s="555">
        <v>1</v>
      </c>
      <c r="P151" s="555">
        <v>1</v>
      </c>
      <c r="Q151" s="555">
        <v>1</v>
      </c>
      <c r="R151" s="555">
        <v>1</v>
      </c>
      <c r="S151" s="555">
        <v>1</v>
      </c>
      <c r="T151" s="555">
        <v>1</v>
      </c>
      <c r="U151" s="555">
        <v>1</v>
      </c>
      <c r="V151" s="560">
        <f>SUM('Formulario PPGR2'!$J151:$U151)</f>
        <v>12</v>
      </c>
      <c r="W151" s="572" t="s">
        <v>366</v>
      </c>
      <c r="X151" s="561"/>
      <c r="Y151" s="554"/>
      <c r="Z151" s="564" t="s">
        <v>584</v>
      </c>
      <c r="AA151" s="554" t="s">
        <v>2970</v>
      </c>
    </row>
    <row r="152" spans="2:27" ht="38.25">
      <c r="B152" s="553"/>
      <c r="C152" s="553"/>
      <c r="D152" s="553"/>
      <c r="E152" s="553"/>
      <c r="F152" s="553"/>
      <c r="G152" s="554"/>
      <c r="H152" s="555" t="s">
        <v>672</v>
      </c>
      <c r="I152" s="554" t="s">
        <v>673</v>
      </c>
      <c r="J152" s="555">
        <v>1</v>
      </c>
      <c r="K152" s="555">
        <v>1</v>
      </c>
      <c r="L152" s="555">
        <v>1</v>
      </c>
      <c r="M152" s="555">
        <v>1</v>
      </c>
      <c r="N152" s="555">
        <v>1</v>
      </c>
      <c r="O152" s="555">
        <v>1</v>
      </c>
      <c r="P152" s="555">
        <v>1</v>
      </c>
      <c r="Q152" s="555">
        <v>1</v>
      </c>
      <c r="R152" s="555">
        <v>1</v>
      </c>
      <c r="S152" s="555">
        <v>1</v>
      </c>
      <c r="T152" s="555">
        <v>1</v>
      </c>
      <c r="U152" s="555">
        <v>1</v>
      </c>
      <c r="V152" s="560">
        <f>SUM('Formulario PPGR2'!$J152:$U152)</f>
        <v>12</v>
      </c>
      <c r="W152" s="572" t="s">
        <v>366</v>
      </c>
      <c r="X152" s="561"/>
      <c r="Y152" s="554"/>
      <c r="Z152" s="564" t="s">
        <v>460</v>
      </c>
      <c r="AA152" s="554"/>
    </row>
    <row r="153" spans="2:27" ht="38.25">
      <c r="B153" s="553" t="str">
        <f>IF('Formulario PPGR2'!$G153="","",CONCATENATE('Formulario PPGR2'!$C153,".",'Formulario PPGR2'!$D153,".",'Formulario PPGR2'!$E153,".",'Formulario PPGR2'!$F153))</f>
        <v/>
      </c>
      <c r="C153" s="553" t="str">
        <f>IF('Formulario PPGR2'!$G153="","",'Formulario PPGR1'!#REF!)</f>
        <v/>
      </c>
      <c r="D153" s="553" t="str">
        <f>IF('Formulario PPGR2'!$G153="","",'Formulario PPGR1'!#REF!)</f>
        <v/>
      </c>
      <c r="E153" s="553" t="str">
        <f>IF('Formulario PPGR2'!$G153="","",'Formulario PPGR1'!#REF!)</f>
        <v/>
      </c>
      <c r="F153" s="553" t="str">
        <f>IF('Formulario PPGR2'!$G153="","",'Formulario PPGR1'!#REF!)</f>
        <v/>
      </c>
      <c r="G153" s="554"/>
      <c r="H153" s="555" t="s">
        <v>674</v>
      </c>
      <c r="I153" s="561" t="s">
        <v>675</v>
      </c>
      <c r="J153" s="559"/>
      <c r="K153" s="559"/>
      <c r="L153" s="559"/>
      <c r="M153" s="559"/>
      <c r="N153" s="559"/>
      <c r="O153" s="559">
        <v>1</v>
      </c>
      <c r="P153" s="559"/>
      <c r="Q153" s="559"/>
      <c r="R153" s="557"/>
      <c r="S153" s="557"/>
      <c r="T153" s="557">
        <v>1</v>
      </c>
      <c r="U153" s="557"/>
      <c r="V153" s="560">
        <f>SUM('Formulario PPGR2'!$J153:$U153)</f>
        <v>2</v>
      </c>
      <c r="W153" s="572" t="s">
        <v>329</v>
      </c>
      <c r="X153" s="561"/>
      <c r="Y153" s="554" t="s">
        <v>629</v>
      </c>
      <c r="Z153" s="564" t="s">
        <v>620</v>
      </c>
      <c r="AA153" s="561" t="s">
        <v>676</v>
      </c>
    </row>
    <row r="154" spans="2:27" ht="25.5">
      <c r="B154" s="553" t="str">
        <f>IF('Formulario PPGR2'!$G154="","",CONCATENATE('Formulario PPGR2'!$C154,".",'Formulario PPGR2'!$D154,".",'Formulario PPGR2'!$E154,".",'Formulario PPGR2'!$F154))</f>
        <v/>
      </c>
      <c r="C154" s="553" t="str">
        <f>IF('Formulario PPGR2'!$G154="","",'Formulario PPGR1'!#REF!)</f>
        <v/>
      </c>
      <c r="D154" s="553" t="str">
        <f>IF('Formulario PPGR2'!$G154="","",'Formulario PPGR1'!#REF!)</f>
        <v/>
      </c>
      <c r="E154" s="553" t="str">
        <f>IF('Formulario PPGR2'!$G154="","",'Formulario PPGR1'!#REF!)</f>
        <v/>
      </c>
      <c r="F154" s="553" t="str">
        <f>IF('Formulario PPGR2'!$G154="","",'Formulario PPGR1'!#REF!)</f>
        <v/>
      </c>
      <c r="G154" s="554"/>
      <c r="H154" s="555" t="s">
        <v>677</v>
      </c>
      <c r="I154" s="561" t="s">
        <v>678</v>
      </c>
      <c r="J154" s="559">
        <v>1</v>
      </c>
      <c r="K154" s="559">
        <v>1</v>
      </c>
      <c r="L154" s="559">
        <v>1</v>
      </c>
      <c r="M154" s="559">
        <v>1</v>
      </c>
      <c r="N154" s="559">
        <v>1</v>
      </c>
      <c r="O154" s="559">
        <v>1</v>
      </c>
      <c r="P154" s="559">
        <v>1</v>
      </c>
      <c r="Q154" s="559">
        <v>1</v>
      </c>
      <c r="R154" s="557">
        <v>1</v>
      </c>
      <c r="S154" s="557">
        <v>1</v>
      </c>
      <c r="T154" s="557">
        <v>1</v>
      </c>
      <c r="U154" s="557">
        <v>1</v>
      </c>
      <c r="V154" s="560">
        <f>SUM('Formulario PPGR2'!$J154:$U154)</f>
        <v>12</v>
      </c>
      <c r="W154" s="572" t="s">
        <v>366</v>
      </c>
      <c r="X154" s="561"/>
      <c r="Y154" s="554"/>
      <c r="Z154" s="564" t="s">
        <v>620</v>
      </c>
      <c r="AA154" s="561" t="s">
        <v>676</v>
      </c>
    </row>
    <row r="155" spans="2:27" ht="51">
      <c r="B155" s="553" t="str">
        <f>IF('Formulario PPGR2'!$G155="","",CONCATENATE('Formulario PPGR2'!$C155,".",'Formulario PPGR2'!$D155,".",'Formulario PPGR2'!$E155,".",'Formulario PPGR2'!$F155))</f>
        <v/>
      </c>
      <c r="C155" s="553" t="str">
        <f>IF('Formulario PPGR2'!$G155="","",'Formulario PPGR1'!#REF!)</f>
        <v/>
      </c>
      <c r="D155" s="553" t="str">
        <f>IF('Formulario PPGR2'!$G155="","",'Formulario PPGR1'!#REF!)</f>
        <v/>
      </c>
      <c r="E155" s="553" t="str">
        <f>IF('Formulario PPGR2'!$G155="","",'Formulario PPGR1'!#REF!)</f>
        <v/>
      </c>
      <c r="F155" s="553" t="str">
        <f>IF('Formulario PPGR2'!$G155="","",'Formulario PPGR1'!#REF!)</f>
        <v/>
      </c>
      <c r="G155" s="554"/>
      <c r="H155" s="555" t="s">
        <v>679</v>
      </c>
      <c r="I155" s="561" t="s">
        <v>680</v>
      </c>
      <c r="J155" s="559"/>
      <c r="K155" s="559"/>
      <c r="L155" s="559"/>
      <c r="M155" s="559"/>
      <c r="N155" s="559"/>
      <c r="O155" s="559">
        <v>1</v>
      </c>
      <c r="P155" s="559"/>
      <c r="Q155" s="559"/>
      <c r="R155" s="557"/>
      <c r="S155" s="557"/>
      <c r="T155" s="557"/>
      <c r="U155" s="557"/>
      <c r="V155" s="560">
        <f>SUM('Formulario PPGR2'!$J155:$U155)</f>
        <v>1</v>
      </c>
      <c r="W155" s="554" t="s">
        <v>317</v>
      </c>
      <c r="X155" s="561"/>
      <c r="Y155" s="554" t="s">
        <v>681</v>
      </c>
      <c r="Z155" s="564" t="s">
        <v>620</v>
      </c>
      <c r="AA155" s="561" t="s">
        <v>676</v>
      </c>
    </row>
    <row r="156" spans="2:27" ht="25.5">
      <c r="B156" s="553" t="str">
        <f>IF('Formulario PPGR2'!$G156="","",CONCATENATE('Formulario PPGR2'!$C156,".",'Formulario PPGR2'!$D156,".",'Formulario PPGR2'!$E156,".",'Formulario PPGR2'!$F156))</f>
        <v/>
      </c>
      <c r="C156" s="553" t="str">
        <f>IF('Formulario PPGR2'!$G156="","",'Formulario PPGR1'!#REF!)</f>
        <v/>
      </c>
      <c r="D156" s="553" t="str">
        <f>IF('Formulario PPGR2'!$G156="","",'Formulario PPGR1'!#REF!)</f>
        <v/>
      </c>
      <c r="E156" s="553" t="str">
        <f>IF('Formulario PPGR2'!$G156="","",'Formulario PPGR1'!#REF!)</f>
        <v/>
      </c>
      <c r="F156" s="553" t="str">
        <f>IF('Formulario PPGR2'!$G156="","",'Formulario PPGR1'!#REF!)</f>
        <v/>
      </c>
      <c r="G156" s="554"/>
      <c r="H156" s="555" t="s">
        <v>682</v>
      </c>
      <c r="I156" s="561" t="s">
        <v>683</v>
      </c>
      <c r="J156" s="559">
        <v>1</v>
      </c>
      <c r="K156" s="559">
        <v>1</v>
      </c>
      <c r="L156" s="559">
        <v>1</v>
      </c>
      <c r="M156" s="559">
        <v>1</v>
      </c>
      <c r="N156" s="559">
        <v>1</v>
      </c>
      <c r="O156" s="559">
        <v>1</v>
      </c>
      <c r="P156" s="559">
        <v>1</v>
      </c>
      <c r="Q156" s="559">
        <v>1</v>
      </c>
      <c r="R156" s="557">
        <v>1</v>
      </c>
      <c r="S156" s="557">
        <v>1</v>
      </c>
      <c r="T156" s="557">
        <v>1</v>
      </c>
      <c r="U156" s="557">
        <v>1</v>
      </c>
      <c r="V156" s="560">
        <f>SUM('Formulario PPGR2'!$J156:$U156)</f>
        <v>12</v>
      </c>
      <c r="W156" s="554" t="s">
        <v>317</v>
      </c>
      <c r="X156" s="561" t="s">
        <v>356</v>
      </c>
      <c r="Y156" s="554" t="s">
        <v>684</v>
      </c>
      <c r="Z156" s="564" t="s">
        <v>620</v>
      </c>
      <c r="AA156" s="561" t="s">
        <v>676</v>
      </c>
    </row>
    <row r="157" spans="2:27" ht="51">
      <c r="B157" s="553" t="str">
        <f>IF('Formulario PPGR2'!$G157="","",CONCATENATE('Formulario PPGR2'!$C157,".",'Formulario PPGR2'!$D157,".",'Formulario PPGR2'!$E157,".",'Formulario PPGR2'!$F157))</f>
        <v/>
      </c>
      <c r="C157" s="553" t="str">
        <f>IF('Formulario PPGR2'!$G157="","",'Formulario PPGR1'!#REF!)</f>
        <v/>
      </c>
      <c r="D157" s="553" t="str">
        <f>IF('Formulario PPGR2'!$G157="","",'Formulario PPGR1'!#REF!)</f>
        <v/>
      </c>
      <c r="E157" s="553" t="str">
        <f>IF('Formulario PPGR2'!$G157="","",'Formulario PPGR1'!#REF!)</f>
        <v/>
      </c>
      <c r="F157" s="553" t="str">
        <f>IF('Formulario PPGR2'!$G157="","",'Formulario PPGR1'!#REF!)</f>
        <v/>
      </c>
      <c r="G157" s="554"/>
      <c r="H157" s="555" t="s">
        <v>685</v>
      </c>
      <c r="I157" s="561" t="s">
        <v>686</v>
      </c>
      <c r="J157" s="559"/>
      <c r="K157" s="559">
        <v>1</v>
      </c>
      <c r="L157" s="559"/>
      <c r="M157" s="559"/>
      <c r="N157" s="559">
        <v>1</v>
      </c>
      <c r="O157" s="559"/>
      <c r="P157" s="559"/>
      <c r="Q157" s="559">
        <v>1</v>
      </c>
      <c r="R157" s="557"/>
      <c r="S157" s="557"/>
      <c r="T157" s="557">
        <v>1</v>
      </c>
      <c r="U157" s="557"/>
      <c r="V157" s="560">
        <f>SUM('Formulario PPGR2'!$J157:$U157)</f>
        <v>4</v>
      </c>
      <c r="W157" s="554" t="s">
        <v>317</v>
      </c>
      <c r="X157" s="561" t="s">
        <v>511</v>
      </c>
      <c r="Y157" s="554"/>
      <c r="Z157" s="564" t="s">
        <v>620</v>
      </c>
      <c r="AA157" s="561" t="s">
        <v>676</v>
      </c>
    </row>
    <row r="158" spans="2:27" ht="38.25">
      <c r="B158" s="553" t="str">
        <f>IF('Formulario PPGR2'!$G158="","",CONCATENATE('Formulario PPGR2'!$C158,".",'Formulario PPGR2'!$D158,".",'Formulario PPGR2'!$E158,".",'Formulario PPGR2'!$F158))</f>
        <v/>
      </c>
      <c r="C158" s="553" t="str">
        <f>IF('Formulario PPGR2'!$G158="","",'Formulario PPGR1'!#REF!)</f>
        <v/>
      </c>
      <c r="D158" s="553" t="str">
        <f>IF('Formulario PPGR2'!$G158="","",'Formulario PPGR1'!#REF!)</f>
        <v/>
      </c>
      <c r="E158" s="553" t="str">
        <f>IF('Formulario PPGR2'!$G158="","",'Formulario PPGR1'!#REF!)</f>
        <v/>
      </c>
      <c r="F158" s="553" t="str">
        <f>IF('Formulario PPGR2'!$G158="","",'Formulario PPGR1'!#REF!)</f>
        <v/>
      </c>
      <c r="G158" s="554"/>
      <c r="H158" s="555" t="s">
        <v>687</v>
      </c>
      <c r="I158" s="561" t="s">
        <v>688</v>
      </c>
      <c r="J158" s="559"/>
      <c r="K158" s="559"/>
      <c r="L158" s="559">
        <v>1</v>
      </c>
      <c r="M158" s="559"/>
      <c r="N158" s="559"/>
      <c r="O158" s="559">
        <v>1</v>
      </c>
      <c r="P158" s="559"/>
      <c r="Q158" s="559"/>
      <c r="R158" s="557">
        <v>1</v>
      </c>
      <c r="S158" s="557"/>
      <c r="T158" s="557"/>
      <c r="U158" s="557">
        <v>1</v>
      </c>
      <c r="V158" s="560">
        <f>SUM('Formulario PPGR2'!$J158:$U158)</f>
        <v>4</v>
      </c>
      <c r="W158" s="572" t="s">
        <v>329</v>
      </c>
      <c r="X158" s="561"/>
      <c r="Y158" s="554" t="s">
        <v>629</v>
      </c>
      <c r="Z158" s="564" t="s">
        <v>620</v>
      </c>
      <c r="AA158" s="561" t="s">
        <v>676</v>
      </c>
    </row>
    <row r="159" spans="2:27" ht="12.75">
      <c r="B159" s="553" t="str">
        <f>IF('Formulario PPGR2'!$G159="","",CONCATENATE('Formulario PPGR2'!$C159,".",'Formulario PPGR2'!$D159,".",'Formulario PPGR2'!$E159,".",'Formulario PPGR2'!$F159))</f>
        <v/>
      </c>
      <c r="C159" s="553" t="str">
        <f>IF('Formulario PPGR2'!$G159="","",'Formulario PPGR1'!#REF!)</f>
        <v/>
      </c>
      <c r="D159" s="553" t="str">
        <f>IF('Formulario PPGR2'!$G159="","",'Formulario PPGR1'!#REF!)</f>
        <v/>
      </c>
      <c r="E159" s="553" t="str">
        <f>IF('Formulario PPGR2'!$G159="","",'Formulario PPGR1'!#REF!)</f>
        <v/>
      </c>
      <c r="F159" s="553" t="str">
        <f>IF('Formulario PPGR2'!$G159="","",'Formulario PPGR1'!#REF!)</f>
        <v/>
      </c>
      <c r="G159" s="554"/>
      <c r="H159" s="555" t="s">
        <v>689</v>
      </c>
      <c r="I159" s="561" t="s">
        <v>690</v>
      </c>
      <c r="J159" s="559"/>
      <c r="K159" s="559"/>
      <c r="L159" s="559">
        <v>1</v>
      </c>
      <c r="M159" s="559"/>
      <c r="N159" s="559"/>
      <c r="O159" s="559">
        <v>1</v>
      </c>
      <c r="P159" s="559"/>
      <c r="Q159" s="559"/>
      <c r="R159" s="557">
        <v>1</v>
      </c>
      <c r="S159" s="557"/>
      <c r="T159" s="557"/>
      <c r="U159" s="557">
        <v>1</v>
      </c>
      <c r="V159" s="560">
        <f>SUM('Formulario PPGR2'!$J159:$U159)</f>
        <v>4</v>
      </c>
      <c r="W159" s="572" t="s">
        <v>366</v>
      </c>
      <c r="X159" s="561"/>
      <c r="Y159" s="554"/>
      <c r="Z159" s="564" t="s">
        <v>620</v>
      </c>
      <c r="AA159" s="561" t="s">
        <v>676</v>
      </c>
    </row>
    <row r="160" spans="2:27" ht="25.5">
      <c r="B160" s="553"/>
      <c r="C160" s="553"/>
      <c r="D160" s="553"/>
      <c r="E160" s="553"/>
      <c r="F160" s="553"/>
      <c r="G160" s="554" t="s">
        <v>174</v>
      </c>
      <c r="H160" s="555" t="s">
        <v>691</v>
      </c>
      <c r="I160" s="688" t="s">
        <v>2967</v>
      </c>
      <c r="J160" s="578"/>
      <c r="K160" s="578"/>
      <c r="L160" s="578"/>
      <c r="M160" s="578"/>
      <c r="N160" s="578"/>
      <c r="O160" s="578"/>
      <c r="P160" s="578">
        <v>1</v>
      </c>
      <c r="Q160" s="578"/>
      <c r="R160" s="578"/>
      <c r="S160" s="578"/>
      <c r="T160" s="578"/>
      <c r="U160" s="578"/>
      <c r="V160" s="560">
        <f>SUM('Formulario PPGR2'!$J160:$U160)</f>
        <v>1</v>
      </c>
      <c r="W160" s="554" t="s">
        <v>317</v>
      </c>
      <c r="X160" s="561" t="s">
        <v>334</v>
      </c>
      <c r="Y160" s="581"/>
      <c r="Z160" s="564" t="s">
        <v>145</v>
      </c>
      <c r="AA160" s="688"/>
    </row>
    <row r="161" spans="2:27" ht="25.5">
      <c r="B161" s="553"/>
      <c r="C161" s="553"/>
      <c r="D161" s="553"/>
      <c r="E161" s="553"/>
      <c r="F161" s="553"/>
      <c r="G161" s="554"/>
      <c r="H161" s="555" t="s">
        <v>693</v>
      </c>
      <c r="I161" s="688" t="s">
        <v>2968</v>
      </c>
      <c r="J161" s="555"/>
      <c r="K161" s="555"/>
      <c r="L161" s="555"/>
      <c r="M161" s="555"/>
      <c r="N161" s="555"/>
      <c r="O161" s="555"/>
      <c r="P161" s="555"/>
      <c r="Q161" s="555">
        <v>1</v>
      </c>
      <c r="R161" s="555"/>
      <c r="S161" s="555"/>
      <c r="T161" s="555"/>
      <c r="U161" s="555"/>
      <c r="V161" s="560">
        <f>SUM('Formulario PPGR2'!$J161:$U161)</f>
        <v>1</v>
      </c>
      <c r="W161" s="572" t="s">
        <v>318</v>
      </c>
      <c r="X161" s="561"/>
      <c r="Y161" s="581"/>
      <c r="Z161" s="564" t="s">
        <v>145</v>
      </c>
      <c r="AA161" s="688"/>
    </row>
    <row r="162" spans="2:27" ht="25.5">
      <c r="B162" s="553" t="e">
        <f>IF('Formulario PPGR2'!$G162="","",CONCATENATE('Formulario PPGR2'!$C162,".",'Formulario PPGR2'!$D162,".",'Formulario PPGR2'!$E162,".",'Formulario PPGR2'!$F162))</f>
        <v>#REF!</v>
      </c>
      <c r="C162" s="553" t="e">
        <f>IF('Formulario PPGR2'!$G162="","",'Formulario PPGR1'!#REF!)</f>
        <v>#REF!</v>
      </c>
      <c r="D162" s="553" t="e">
        <f>IF('Formulario PPGR2'!$G162="","",'Formulario PPGR1'!#REF!)</f>
        <v>#REF!</v>
      </c>
      <c r="E162" s="553" t="e">
        <f>IF('Formulario PPGR2'!$G162="","",'Formulario PPGR1'!#REF!)</f>
        <v>#REF!</v>
      </c>
      <c r="F162" s="553" t="e">
        <f>IF('Formulario PPGR2'!$G162="","",'Formulario PPGR1'!#REF!)</f>
        <v>#REF!</v>
      </c>
      <c r="G162" s="554" t="s">
        <v>176</v>
      </c>
      <c r="H162" s="555" t="s">
        <v>695</v>
      </c>
      <c r="I162" s="561" t="s">
        <v>696</v>
      </c>
      <c r="J162" s="559">
        <v>1</v>
      </c>
      <c r="K162" s="559">
        <v>1</v>
      </c>
      <c r="L162" s="559">
        <v>1</v>
      </c>
      <c r="M162" s="559">
        <v>1</v>
      </c>
      <c r="N162" s="559">
        <v>1</v>
      </c>
      <c r="O162" s="559">
        <v>1</v>
      </c>
      <c r="P162" s="559">
        <v>1</v>
      </c>
      <c r="Q162" s="559">
        <v>1</v>
      </c>
      <c r="R162" s="557">
        <v>1</v>
      </c>
      <c r="S162" s="557">
        <v>1</v>
      </c>
      <c r="T162" s="557">
        <v>1</v>
      </c>
      <c r="U162" s="557">
        <v>1</v>
      </c>
      <c r="V162" s="560">
        <f>SUM('Formulario PPGR2'!$J162:$U162)</f>
        <v>12</v>
      </c>
      <c r="W162" s="572" t="s">
        <v>329</v>
      </c>
      <c r="X162" s="561"/>
      <c r="Y162" s="554" t="s">
        <v>611</v>
      </c>
      <c r="Z162" s="564" t="s">
        <v>596</v>
      </c>
      <c r="AA162" s="561" t="s">
        <v>615</v>
      </c>
    </row>
    <row r="163" spans="2:27" ht="38.25">
      <c r="B163" s="553" t="str">
        <f>IF('Formulario PPGR2'!$G163="","",CONCATENATE('Formulario PPGR2'!$C163,".",'Formulario PPGR2'!$D163,".",'Formulario PPGR2'!$E163,".",'Formulario PPGR2'!$F163))</f>
        <v/>
      </c>
      <c r="C163" s="553" t="str">
        <f>IF('Formulario PPGR2'!$G163="","",'Formulario PPGR1'!#REF!)</f>
        <v/>
      </c>
      <c r="D163" s="553" t="str">
        <f>IF('Formulario PPGR2'!$G163="","",'Formulario PPGR1'!#REF!)</f>
        <v/>
      </c>
      <c r="E163" s="553" t="str">
        <f>IF('Formulario PPGR2'!$G163="","",'Formulario PPGR1'!#REF!)</f>
        <v/>
      </c>
      <c r="F163" s="553" t="str">
        <f>IF('Formulario PPGR2'!$G163="","",'Formulario PPGR1'!#REF!)</f>
        <v/>
      </c>
      <c r="G163" s="554"/>
      <c r="H163" s="555" t="s">
        <v>697</v>
      </c>
      <c r="I163" s="561" t="s">
        <v>698</v>
      </c>
      <c r="J163" s="559">
        <v>1</v>
      </c>
      <c r="K163" s="559">
        <v>1</v>
      </c>
      <c r="L163" s="559">
        <v>1</v>
      </c>
      <c r="M163" s="559">
        <v>1</v>
      </c>
      <c r="N163" s="559">
        <v>1</v>
      </c>
      <c r="O163" s="559">
        <v>1</v>
      </c>
      <c r="P163" s="559">
        <v>1</v>
      </c>
      <c r="Q163" s="559">
        <v>1</v>
      </c>
      <c r="R163" s="557">
        <v>1</v>
      </c>
      <c r="S163" s="557">
        <v>1</v>
      </c>
      <c r="T163" s="557">
        <v>1</v>
      </c>
      <c r="U163" s="557">
        <v>1</v>
      </c>
      <c r="V163" s="560">
        <f>SUM('Formulario PPGR2'!$J163:$U163)</f>
        <v>12</v>
      </c>
      <c r="W163" s="572" t="s">
        <v>366</v>
      </c>
      <c r="X163" s="561"/>
      <c r="Y163" s="554"/>
      <c r="Z163" s="564" t="s">
        <v>584</v>
      </c>
      <c r="AA163" s="561"/>
    </row>
    <row r="164" spans="2:27" ht="25.5">
      <c r="B164" s="553" t="str">
        <f>IF('Formulario PPGR2'!$G164="","",CONCATENATE('Formulario PPGR2'!$C164,".",'Formulario PPGR2'!$D164,".",'Formulario PPGR2'!$E164,".",'Formulario PPGR2'!$F164))</f>
        <v/>
      </c>
      <c r="C164" s="553" t="str">
        <f>IF('Formulario PPGR2'!$G164="","",'Formulario PPGR1'!#REF!)</f>
        <v/>
      </c>
      <c r="D164" s="553" t="str">
        <f>IF('Formulario PPGR2'!$G164="","",'Formulario PPGR1'!#REF!)</f>
        <v/>
      </c>
      <c r="E164" s="553" t="str">
        <f>IF('Formulario PPGR2'!$G164="","",'Formulario PPGR1'!#REF!)</f>
        <v/>
      </c>
      <c r="F164" s="553" t="str">
        <f>IF('Formulario PPGR2'!$G164="","",'Formulario PPGR1'!#REF!)</f>
        <v/>
      </c>
      <c r="G164" s="554"/>
      <c r="H164" s="555" t="s">
        <v>699</v>
      </c>
      <c r="I164" s="561" t="s">
        <v>700</v>
      </c>
      <c r="J164" s="559">
        <v>1</v>
      </c>
      <c r="K164" s="559">
        <v>1</v>
      </c>
      <c r="L164" s="559">
        <v>1</v>
      </c>
      <c r="M164" s="559">
        <v>1</v>
      </c>
      <c r="N164" s="559">
        <v>1</v>
      </c>
      <c r="O164" s="559">
        <v>1</v>
      </c>
      <c r="P164" s="559">
        <v>1</v>
      </c>
      <c r="Q164" s="559">
        <v>1</v>
      </c>
      <c r="R164" s="557">
        <v>1</v>
      </c>
      <c r="S164" s="557">
        <v>1</v>
      </c>
      <c r="T164" s="557">
        <v>1</v>
      </c>
      <c r="U164" s="557">
        <v>1</v>
      </c>
      <c r="V164" s="560">
        <f>SUM('Formulario PPGR2'!$J164:$U164)</f>
        <v>12</v>
      </c>
      <c r="W164" s="572" t="s">
        <v>366</v>
      </c>
      <c r="X164" s="561"/>
      <c r="Y164" s="554"/>
      <c r="Z164" s="564" t="s">
        <v>596</v>
      </c>
      <c r="AA164" s="561" t="s">
        <v>701</v>
      </c>
    </row>
    <row r="165" spans="2:27" ht="63.75">
      <c r="B165" s="553" t="e">
        <f>IF('Formulario PPGR2'!$G165="","",CONCATENATE('Formulario PPGR2'!$C165,".",'Formulario PPGR2'!$D165,".",'Formulario PPGR2'!$E165,".",'Formulario PPGR2'!$F165))</f>
        <v>#REF!</v>
      </c>
      <c r="C165" s="553" t="e">
        <f>IF('Formulario PPGR2'!$G165="","",'Formulario PPGR1'!#REF!)</f>
        <v>#REF!</v>
      </c>
      <c r="D165" s="553" t="e">
        <f>IF('Formulario PPGR2'!$G165="","",'Formulario PPGR1'!#REF!)</f>
        <v>#REF!</v>
      </c>
      <c r="E165" s="553" t="e">
        <f>IF('Formulario PPGR2'!$G165="","",'Formulario PPGR1'!#REF!)</f>
        <v>#REF!</v>
      </c>
      <c r="F165" s="553" t="e">
        <f>IF('Formulario PPGR2'!$G165="","",'Formulario PPGR1'!#REF!)</f>
        <v>#REF!</v>
      </c>
      <c r="G165" s="554" t="s">
        <v>181</v>
      </c>
      <c r="H165" s="555" t="s">
        <v>702</v>
      </c>
      <c r="I165" s="561" t="s">
        <v>703</v>
      </c>
      <c r="J165" s="559"/>
      <c r="K165" s="559"/>
      <c r="L165" s="559">
        <v>1</v>
      </c>
      <c r="M165" s="559"/>
      <c r="N165" s="559"/>
      <c r="O165" s="559">
        <v>1</v>
      </c>
      <c r="P165" s="559"/>
      <c r="Q165" s="559"/>
      <c r="R165" s="559">
        <v>1</v>
      </c>
      <c r="S165" s="559"/>
      <c r="T165" s="559"/>
      <c r="U165" s="559">
        <v>1</v>
      </c>
      <c r="V165" s="560">
        <f>SUM('Formulario PPGR2'!$J165:$U165)</f>
        <v>4</v>
      </c>
      <c r="W165" s="572" t="s">
        <v>329</v>
      </c>
      <c r="X165" s="561"/>
      <c r="Y165" s="561" t="s">
        <v>704</v>
      </c>
      <c r="Z165" s="564" t="s">
        <v>705</v>
      </c>
      <c r="AA165" s="561"/>
    </row>
    <row r="166" spans="2:27" ht="63.75">
      <c r="B166" s="553" t="str">
        <f>IF('Formulario PPGR2'!$G166="","",CONCATENATE('Formulario PPGR2'!$C166,".",'Formulario PPGR2'!$D166,".",'Formulario PPGR2'!$E166,".",'Formulario PPGR2'!$F166))</f>
        <v/>
      </c>
      <c r="C166" s="553" t="str">
        <f>IF('Formulario PPGR2'!$G166="","",'Formulario PPGR1'!#REF!)</f>
        <v/>
      </c>
      <c r="D166" s="553" t="str">
        <f>IF('Formulario PPGR2'!$G166="","",'Formulario PPGR1'!#REF!)</f>
        <v/>
      </c>
      <c r="E166" s="553" t="str">
        <f>IF('Formulario PPGR2'!$G166="","",'Formulario PPGR1'!#REF!)</f>
        <v/>
      </c>
      <c r="F166" s="553" t="str">
        <f>IF('Formulario PPGR2'!$G166="","",'Formulario PPGR1'!#REF!)</f>
        <v/>
      </c>
      <c r="G166" s="554"/>
      <c r="H166" s="555" t="s">
        <v>706</v>
      </c>
      <c r="I166" s="561" t="s">
        <v>707</v>
      </c>
      <c r="J166" s="559"/>
      <c r="K166" s="559"/>
      <c r="L166" s="559">
        <v>1</v>
      </c>
      <c r="M166" s="559"/>
      <c r="N166" s="559"/>
      <c r="O166" s="559">
        <v>1</v>
      </c>
      <c r="P166" s="559"/>
      <c r="Q166" s="559"/>
      <c r="R166" s="559">
        <v>1</v>
      </c>
      <c r="S166" s="559"/>
      <c r="T166" s="559"/>
      <c r="U166" s="559">
        <v>1</v>
      </c>
      <c r="V166" s="560">
        <f>SUM('Formulario PPGR2'!$J166:$U166)</f>
        <v>4</v>
      </c>
      <c r="W166" s="572" t="s">
        <v>329</v>
      </c>
      <c r="X166" s="561"/>
      <c r="Y166" s="561" t="s">
        <v>708</v>
      </c>
      <c r="Z166" s="564" t="s">
        <v>705</v>
      </c>
      <c r="AA166" s="561"/>
    </row>
    <row r="167" spans="2:27" ht="51">
      <c r="B167" s="553" t="str">
        <f>IF('Formulario PPGR2'!$G167="","",CONCATENATE('Formulario PPGR2'!$C167,".",'Formulario PPGR2'!$D167,".",'Formulario PPGR2'!$E167,".",'Formulario PPGR2'!$F167))</f>
        <v/>
      </c>
      <c r="C167" s="553" t="str">
        <f>IF('Formulario PPGR2'!$G167="","",'Formulario PPGR1'!#REF!)</f>
        <v/>
      </c>
      <c r="D167" s="553" t="str">
        <f>IF('Formulario PPGR2'!$G167="","",'Formulario PPGR1'!#REF!)</f>
        <v/>
      </c>
      <c r="E167" s="553" t="str">
        <f>IF('Formulario PPGR2'!$G167="","",'Formulario PPGR1'!#REF!)</f>
        <v/>
      </c>
      <c r="F167" s="553" t="str">
        <f>IF('Formulario PPGR2'!$G167="","",'Formulario PPGR1'!#REF!)</f>
        <v/>
      </c>
      <c r="G167" s="554"/>
      <c r="H167" s="555" t="s">
        <v>709</v>
      </c>
      <c r="I167" s="561" t="s">
        <v>710</v>
      </c>
      <c r="J167" s="559"/>
      <c r="K167" s="559">
        <v>1</v>
      </c>
      <c r="L167" s="559"/>
      <c r="M167" s="559"/>
      <c r="N167" s="559"/>
      <c r="O167" s="559"/>
      <c r="P167" s="559"/>
      <c r="Q167" s="559"/>
      <c r="R167" s="559"/>
      <c r="S167" s="559"/>
      <c r="T167" s="559">
        <v>1</v>
      </c>
      <c r="U167" s="559"/>
      <c r="V167" s="560">
        <f>SUM('Formulario PPGR2'!$J167:$U167)</f>
        <v>2</v>
      </c>
      <c r="W167" s="572" t="s">
        <v>329</v>
      </c>
      <c r="X167" s="561"/>
      <c r="Y167" s="561" t="s">
        <v>711</v>
      </c>
      <c r="Z167" s="564" t="s">
        <v>705</v>
      </c>
      <c r="AA167" s="561"/>
    </row>
    <row r="168" spans="2:27" ht="25.5">
      <c r="B168" s="553" t="str">
        <f>IF('Formulario PPGR2'!$G168="","",CONCATENATE('Formulario PPGR2'!$C168,".",'Formulario PPGR2'!$D168,".",'Formulario PPGR2'!$E168,".",'Formulario PPGR2'!$F168))</f>
        <v/>
      </c>
      <c r="C168" s="553" t="str">
        <f>IF('Formulario PPGR2'!$G168="","",'Formulario PPGR1'!#REF!)</f>
        <v/>
      </c>
      <c r="D168" s="553" t="str">
        <f>IF('Formulario PPGR2'!$G168="","",'Formulario PPGR1'!#REF!)</f>
        <v/>
      </c>
      <c r="E168" s="553" t="str">
        <f>IF('Formulario PPGR2'!$G168="","",'Formulario PPGR1'!#REF!)</f>
        <v/>
      </c>
      <c r="F168" s="553" t="str">
        <f>IF('Formulario PPGR2'!$G168="","",'Formulario PPGR1'!#REF!)</f>
        <v/>
      </c>
      <c r="G168" s="554"/>
      <c r="H168" s="555" t="s">
        <v>712</v>
      </c>
      <c r="I168" s="561" t="s">
        <v>713</v>
      </c>
      <c r="J168" s="559"/>
      <c r="K168" s="559"/>
      <c r="L168" s="559">
        <v>1</v>
      </c>
      <c r="M168" s="559"/>
      <c r="N168" s="559"/>
      <c r="O168" s="559">
        <v>1</v>
      </c>
      <c r="P168" s="559"/>
      <c r="Q168" s="559"/>
      <c r="R168" s="559">
        <v>1</v>
      </c>
      <c r="S168" s="559"/>
      <c r="T168" s="559"/>
      <c r="U168" s="559">
        <v>1</v>
      </c>
      <c r="V168" s="560">
        <f>SUM('Formulario PPGR2'!$J168:$U168)</f>
        <v>4</v>
      </c>
      <c r="W168" s="572" t="s">
        <v>329</v>
      </c>
      <c r="X168" s="561"/>
      <c r="Y168" s="561" t="s">
        <v>714</v>
      </c>
      <c r="Z168" s="564" t="s">
        <v>705</v>
      </c>
      <c r="AA168" s="561"/>
    </row>
    <row r="169" spans="2:27" ht="63.75">
      <c r="B169" s="553" t="str">
        <f>IF('Formulario PPGR2'!$G169="","",CONCATENATE('Formulario PPGR2'!$C169,".",'Formulario PPGR2'!$D169,".",'Formulario PPGR2'!$E169,".",'Formulario PPGR2'!$F169))</f>
        <v/>
      </c>
      <c r="C169" s="553" t="str">
        <f>IF('Formulario PPGR2'!$G169="","",'Formulario PPGR1'!#REF!)</f>
        <v/>
      </c>
      <c r="D169" s="553" t="str">
        <f>IF('Formulario PPGR2'!$G169="","",'Formulario PPGR1'!#REF!)</f>
        <v/>
      </c>
      <c r="E169" s="553" t="str">
        <f>IF('Formulario PPGR2'!$G169="","",'Formulario PPGR1'!#REF!)</f>
        <v/>
      </c>
      <c r="F169" s="553" t="str">
        <f>IF('Formulario PPGR2'!$G169="","",'Formulario PPGR1'!#REF!)</f>
        <v/>
      </c>
      <c r="G169" s="554"/>
      <c r="H169" s="555" t="s">
        <v>715</v>
      </c>
      <c r="I169" s="561" t="s">
        <v>716</v>
      </c>
      <c r="J169" s="559"/>
      <c r="K169" s="559"/>
      <c r="L169" s="559"/>
      <c r="M169" s="559">
        <v>1</v>
      </c>
      <c r="N169" s="559"/>
      <c r="O169" s="559"/>
      <c r="P169" s="559"/>
      <c r="Q169" s="559"/>
      <c r="R169" s="559"/>
      <c r="S169" s="559"/>
      <c r="T169" s="559">
        <v>1</v>
      </c>
      <c r="U169" s="559"/>
      <c r="V169" s="560">
        <f>SUM('Formulario PPGR2'!$J169:$U169)</f>
        <v>2</v>
      </c>
      <c r="W169" s="572" t="s">
        <v>318</v>
      </c>
      <c r="X169" s="561"/>
      <c r="Y169" s="554"/>
      <c r="Z169" s="564" t="s">
        <v>705</v>
      </c>
      <c r="AA169" s="561"/>
    </row>
    <row r="170" spans="2:27" ht="51">
      <c r="B170" s="553" t="str">
        <f>IF('Formulario PPGR2'!$G170="","",CONCATENATE('Formulario PPGR2'!$C170,".",'Formulario PPGR2'!$D170,".",'Formulario PPGR2'!$E170,".",'Formulario PPGR2'!$F170))</f>
        <v/>
      </c>
      <c r="C170" s="553" t="str">
        <f>IF('Formulario PPGR2'!$G170="","",'Formulario PPGR1'!#REF!)</f>
        <v/>
      </c>
      <c r="D170" s="553" t="str">
        <f>IF('Formulario PPGR2'!$G170="","",'Formulario PPGR1'!#REF!)</f>
        <v/>
      </c>
      <c r="E170" s="553" t="str">
        <f>IF('Formulario PPGR2'!$G170="","",'Formulario PPGR1'!#REF!)</f>
        <v/>
      </c>
      <c r="F170" s="553" t="str">
        <f>IF('Formulario PPGR2'!$G170="","",'Formulario PPGR1'!#REF!)</f>
        <v/>
      </c>
      <c r="G170" s="554"/>
      <c r="H170" s="555" t="s">
        <v>717</v>
      </c>
      <c r="I170" s="561" t="s">
        <v>718</v>
      </c>
      <c r="J170" s="559"/>
      <c r="K170" s="559">
        <v>1</v>
      </c>
      <c r="L170" s="559"/>
      <c r="M170" s="559"/>
      <c r="N170" s="559">
        <v>1</v>
      </c>
      <c r="O170" s="559"/>
      <c r="P170" s="559"/>
      <c r="Q170" s="559">
        <v>1</v>
      </c>
      <c r="R170" s="559"/>
      <c r="S170" s="559"/>
      <c r="T170" s="559">
        <v>1</v>
      </c>
      <c r="U170" s="559"/>
      <c r="V170" s="560">
        <f>SUM('Formulario PPGR2'!$J170:$U170)</f>
        <v>4</v>
      </c>
      <c r="W170" s="572" t="s">
        <v>318</v>
      </c>
      <c r="X170" s="561"/>
      <c r="Y170" s="554"/>
      <c r="Z170" s="564" t="s">
        <v>705</v>
      </c>
      <c r="AA170" s="561"/>
    </row>
    <row r="171" spans="2:27" ht="51">
      <c r="B171" s="553"/>
      <c r="C171" s="553"/>
      <c r="D171" s="553"/>
      <c r="E171" s="553"/>
      <c r="F171" s="553"/>
      <c r="G171" s="554"/>
      <c r="H171" s="555" t="s">
        <v>719</v>
      </c>
      <c r="I171" s="554" t="s">
        <v>720</v>
      </c>
      <c r="J171" s="554"/>
      <c r="K171" s="554"/>
      <c r="L171" s="554">
        <v>1</v>
      </c>
      <c r="M171" s="554"/>
      <c r="N171" s="554"/>
      <c r="O171" s="554">
        <v>1</v>
      </c>
      <c r="P171" s="554"/>
      <c r="Q171" s="554"/>
      <c r="R171" s="554">
        <v>1</v>
      </c>
      <c r="S171" s="554"/>
      <c r="T171" s="554"/>
      <c r="U171" s="554">
        <v>1</v>
      </c>
      <c r="V171" s="560">
        <f>SUM('Formulario PPGR2'!$J171:$U171)</f>
        <v>4</v>
      </c>
      <c r="W171" s="572" t="s">
        <v>318</v>
      </c>
      <c r="X171" s="561"/>
      <c r="Y171" s="554"/>
      <c r="Z171" s="564" t="s">
        <v>721</v>
      </c>
      <c r="AA171" s="554"/>
    </row>
    <row r="172" spans="2:27" ht="24" customHeight="1">
      <c r="B172" s="553" t="e">
        <f>IF('Formulario PPGR2'!$G172="","",CONCATENATE('Formulario PPGR2'!$C172,".",'Formulario PPGR2'!$D172,".",'Formulario PPGR2'!$E172,".",'Formulario PPGR2'!$F172))</f>
        <v>#REF!</v>
      </c>
      <c r="C172" s="553" t="e">
        <f>IF('Formulario PPGR2'!$G172="","",'Formulario PPGR1'!#REF!)</f>
        <v>#REF!</v>
      </c>
      <c r="D172" s="553" t="e">
        <f>IF('Formulario PPGR2'!$G172="","",'Formulario PPGR1'!#REF!)</f>
        <v>#REF!</v>
      </c>
      <c r="E172" s="553" t="e">
        <f>IF('Formulario PPGR2'!$G172="","",'Formulario PPGR1'!#REF!)</f>
        <v>#REF!</v>
      </c>
      <c r="F172" s="553" t="e">
        <f>IF('Formulario PPGR2'!$G172="","",'Formulario PPGR1'!#REF!)</f>
        <v>#REF!</v>
      </c>
      <c r="G172" s="554" t="s">
        <v>183</v>
      </c>
      <c r="H172" s="555" t="s">
        <v>722</v>
      </c>
      <c r="I172" s="684" t="s">
        <v>723</v>
      </c>
      <c r="J172" s="556"/>
      <c r="K172" s="556"/>
      <c r="L172" s="556"/>
      <c r="M172" s="556"/>
      <c r="N172" s="556"/>
      <c r="O172" s="556"/>
      <c r="P172" s="556"/>
      <c r="Q172" s="556"/>
      <c r="R172" s="558"/>
      <c r="S172" s="558">
        <v>1</v>
      </c>
      <c r="T172" s="558"/>
      <c r="U172" s="558"/>
      <c r="V172" s="560">
        <f>SUM('Formulario PPGR2'!$J172:$U172)</f>
        <v>1</v>
      </c>
      <c r="W172" s="554" t="s">
        <v>317</v>
      </c>
      <c r="X172" s="561" t="s">
        <v>511</v>
      </c>
      <c r="Y172" s="554"/>
      <c r="Z172" s="564" t="s">
        <v>186</v>
      </c>
      <c r="AA172" s="684"/>
    </row>
    <row r="173" spans="2:27" ht="25.5">
      <c r="B173" s="553" t="str">
        <f>IF('Formulario PPGR2'!$G173="","",CONCATENATE('Formulario PPGR2'!$C173,".",'Formulario PPGR2'!$D173,".",'Formulario PPGR2'!$E173,".",'Formulario PPGR2'!$F173))</f>
        <v/>
      </c>
      <c r="C173" s="553" t="str">
        <f>IF('Formulario PPGR2'!$G173="","",'Formulario PPGR1'!#REF!)</f>
        <v/>
      </c>
      <c r="D173" s="553" t="str">
        <f>IF('Formulario PPGR2'!$G173="","",'Formulario PPGR1'!#REF!)</f>
        <v/>
      </c>
      <c r="E173" s="553" t="str">
        <f>IF('Formulario PPGR2'!$G173="","",'Formulario PPGR1'!#REF!)</f>
        <v/>
      </c>
      <c r="F173" s="553" t="str">
        <f>IF('Formulario PPGR2'!$G173="","",'Formulario PPGR1'!#REF!)</f>
        <v/>
      </c>
      <c r="G173" s="554"/>
      <c r="H173" s="555" t="s">
        <v>724</v>
      </c>
      <c r="I173" s="684" t="s">
        <v>725</v>
      </c>
      <c r="J173" s="556"/>
      <c r="K173" s="556"/>
      <c r="L173" s="556"/>
      <c r="M173" s="556"/>
      <c r="N173" s="556"/>
      <c r="O173" s="556"/>
      <c r="P173" s="556"/>
      <c r="Q173" s="556"/>
      <c r="R173" s="558"/>
      <c r="S173" s="558"/>
      <c r="T173" s="558">
        <v>1</v>
      </c>
      <c r="U173" s="558"/>
      <c r="V173" s="560">
        <f>SUM('Formulario PPGR2'!$J173:$U173)</f>
        <v>1</v>
      </c>
      <c r="W173" s="554" t="s">
        <v>317</v>
      </c>
      <c r="X173" s="561" t="s">
        <v>318</v>
      </c>
      <c r="Y173" s="554"/>
      <c r="Z173" s="564" t="s">
        <v>186</v>
      </c>
      <c r="AA173" s="684"/>
    </row>
    <row r="174" spans="2:27" ht="38.25">
      <c r="B174" s="553" t="str">
        <f>IF('Formulario PPGR2'!$G174="","",CONCATENATE('Formulario PPGR2'!$C174,".",'Formulario PPGR2'!$D174,".",'Formulario PPGR2'!$E174,".",'Formulario PPGR2'!$F174))</f>
        <v/>
      </c>
      <c r="C174" s="553" t="str">
        <f>IF('Formulario PPGR2'!$G174="","",'Formulario PPGR1'!#REF!)</f>
        <v/>
      </c>
      <c r="D174" s="553" t="str">
        <f>IF('Formulario PPGR2'!$G174="","",'Formulario PPGR1'!#REF!)</f>
        <v/>
      </c>
      <c r="E174" s="553" t="str">
        <f>IF('Formulario PPGR2'!$G174="","",'Formulario PPGR1'!#REF!)</f>
        <v/>
      </c>
      <c r="F174" s="553" t="str">
        <f>IF('Formulario PPGR2'!$G174="","",'Formulario PPGR1'!#REF!)</f>
        <v/>
      </c>
      <c r="G174" s="554"/>
      <c r="H174" s="555" t="s">
        <v>726</v>
      </c>
      <c r="I174" s="684" t="s">
        <v>727</v>
      </c>
      <c r="J174" s="556">
        <v>1</v>
      </c>
      <c r="K174" s="556">
        <v>1</v>
      </c>
      <c r="L174" s="556">
        <v>1</v>
      </c>
      <c r="M174" s="556">
        <v>1</v>
      </c>
      <c r="N174" s="556">
        <v>1</v>
      </c>
      <c r="O174" s="556">
        <v>1</v>
      </c>
      <c r="P174" s="556">
        <v>1</v>
      </c>
      <c r="Q174" s="556">
        <v>1</v>
      </c>
      <c r="R174" s="558">
        <v>1</v>
      </c>
      <c r="S174" s="558">
        <v>1</v>
      </c>
      <c r="T174" s="558">
        <v>1</v>
      </c>
      <c r="U174" s="558">
        <v>1</v>
      </c>
      <c r="V174" s="560">
        <f>SUM('Formulario PPGR2'!$J174:$U174)</f>
        <v>12</v>
      </c>
      <c r="W174" s="572" t="s">
        <v>366</v>
      </c>
      <c r="X174" s="561"/>
      <c r="Y174" s="554"/>
      <c r="Z174" s="564" t="s">
        <v>186</v>
      </c>
      <c r="AA174" s="684"/>
    </row>
    <row r="175" spans="2:27" ht="25.5">
      <c r="B175" s="553" t="str">
        <f>IF('Formulario PPGR2'!$G175="","",CONCATENATE('Formulario PPGR2'!$C175,".",'Formulario PPGR2'!$D175,".",'Formulario PPGR2'!$E175,".",'Formulario PPGR2'!$F175))</f>
        <v/>
      </c>
      <c r="C175" s="553" t="str">
        <f>IF('Formulario PPGR2'!$G175="","",'Formulario PPGR1'!#REF!)</f>
        <v/>
      </c>
      <c r="D175" s="553" t="str">
        <f>IF('Formulario PPGR2'!$G175="","",'Formulario PPGR1'!#REF!)</f>
        <v/>
      </c>
      <c r="E175" s="553" t="str">
        <f>IF('Formulario PPGR2'!$G175="","",'Formulario PPGR1'!#REF!)</f>
        <v/>
      </c>
      <c r="F175" s="553" t="str">
        <f>IF('Formulario PPGR2'!$G175="","",'Formulario PPGR1'!#REF!)</f>
        <v/>
      </c>
      <c r="G175" s="554"/>
      <c r="H175" s="555" t="s">
        <v>728</v>
      </c>
      <c r="I175" s="684" t="s">
        <v>729</v>
      </c>
      <c r="J175" s="556">
        <v>1</v>
      </c>
      <c r="K175" s="556">
        <v>1</v>
      </c>
      <c r="L175" s="556">
        <v>1</v>
      </c>
      <c r="M175" s="556">
        <v>1</v>
      </c>
      <c r="N175" s="556">
        <v>1</v>
      </c>
      <c r="O175" s="556">
        <v>1</v>
      </c>
      <c r="P175" s="556">
        <v>1</v>
      </c>
      <c r="Q175" s="556">
        <v>1</v>
      </c>
      <c r="R175" s="558">
        <v>1</v>
      </c>
      <c r="S175" s="558">
        <v>1</v>
      </c>
      <c r="T175" s="558">
        <v>1</v>
      </c>
      <c r="U175" s="558">
        <v>1</v>
      </c>
      <c r="V175" s="560">
        <f>SUM('Formulario PPGR2'!$J175:$U175)</f>
        <v>12</v>
      </c>
      <c r="W175" s="554" t="s">
        <v>317</v>
      </c>
      <c r="X175" s="561" t="s">
        <v>318</v>
      </c>
      <c r="Y175" s="554"/>
      <c r="Z175" s="564" t="s">
        <v>186</v>
      </c>
      <c r="AA175" s="684"/>
    </row>
    <row r="176" spans="2:27" ht="38.25">
      <c r="B176" s="553" t="e">
        <f>IF('Formulario PPGR2'!$G176="","",CONCATENATE('Formulario PPGR2'!$C176,".",'Formulario PPGR2'!$D176,".",'Formulario PPGR2'!$E176,".",'Formulario PPGR2'!$F176))</f>
        <v>#REF!</v>
      </c>
      <c r="C176" s="553" t="e">
        <f>IF('Formulario PPGR2'!$G176="","",'Formulario PPGR1'!#REF!)</f>
        <v>#REF!</v>
      </c>
      <c r="D176" s="553" t="e">
        <f>IF('Formulario PPGR2'!$G176="","",'Formulario PPGR1'!#REF!)</f>
        <v>#REF!</v>
      </c>
      <c r="E176" s="553" t="e">
        <f>IF('Formulario PPGR2'!$G176="","",'Formulario PPGR1'!#REF!)</f>
        <v>#REF!</v>
      </c>
      <c r="F176" s="553" t="e">
        <f>IF('Formulario PPGR2'!$G176="","",'Formulario PPGR1'!#REF!)</f>
        <v>#REF!</v>
      </c>
      <c r="G176" s="554" t="s">
        <v>187</v>
      </c>
      <c r="H176" s="555" t="s">
        <v>730</v>
      </c>
      <c r="I176" s="561" t="s">
        <v>731</v>
      </c>
      <c r="J176" s="559"/>
      <c r="K176" s="559"/>
      <c r="L176" s="559"/>
      <c r="M176" s="559">
        <v>1</v>
      </c>
      <c r="N176" s="559"/>
      <c r="O176" s="559"/>
      <c r="P176" s="559"/>
      <c r="Q176" s="559"/>
      <c r="R176" s="559">
        <v>1</v>
      </c>
      <c r="S176" s="559"/>
      <c r="T176" s="559"/>
      <c r="U176" s="559"/>
      <c r="V176" s="560">
        <f>SUM('Formulario PPGR2'!$J176:$U176)</f>
        <v>2</v>
      </c>
      <c r="W176" s="572" t="s">
        <v>318</v>
      </c>
      <c r="X176" s="561"/>
      <c r="Y176" s="554"/>
      <c r="Z176" s="564" t="s">
        <v>705</v>
      </c>
      <c r="AA176" s="561"/>
    </row>
    <row r="177" spans="2:27" ht="89.25">
      <c r="B177" s="553" t="e">
        <f>IF('Formulario PPGR2'!$G177="","",CONCATENATE('Formulario PPGR2'!$C177,".",'Formulario PPGR2'!$D177,".",'Formulario PPGR2'!$E177,".",'Formulario PPGR2'!$F177))</f>
        <v>#REF!</v>
      </c>
      <c r="C177" s="553" t="e">
        <f>IF('Formulario PPGR2'!$G177="","",'Formulario PPGR1'!#REF!)</f>
        <v>#REF!</v>
      </c>
      <c r="D177" s="553" t="e">
        <f>IF('Formulario PPGR2'!$G177="","",'Formulario PPGR1'!#REF!)</f>
        <v>#REF!</v>
      </c>
      <c r="E177" s="553" t="e">
        <f>IF('Formulario PPGR2'!$G177="","",'Formulario PPGR1'!#REF!)</f>
        <v>#REF!</v>
      </c>
      <c r="F177" s="553" t="e">
        <f>IF('Formulario PPGR2'!$G177="","",'Formulario PPGR1'!#REF!)</f>
        <v>#REF!</v>
      </c>
      <c r="G177" s="554" t="s">
        <v>189</v>
      </c>
      <c r="H177" s="555" t="s">
        <v>732</v>
      </c>
      <c r="I177" s="561" t="s">
        <v>733</v>
      </c>
      <c r="J177" s="559"/>
      <c r="K177" s="559"/>
      <c r="L177" s="559">
        <v>1</v>
      </c>
      <c r="M177" s="559"/>
      <c r="N177" s="559"/>
      <c r="O177" s="559"/>
      <c r="P177" s="559"/>
      <c r="Q177" s="559"/>
      <c r="R177" s="559"/>
      <c r="S177" s="559">
        <v>1</v>
      </c>
      <c r="T177" s="559"/>
      <c r="U177" s="559"/>
      <c r="V177" s="560">
        <f>SUM('Formulario PPGR2'!$J177:$U177)</f>
        <v>2</v>
      </c>
      <c r="W177" s="572" t="s">
        <v>318</v>
      </c>
      <c r="X177" s="561"/>
      <c r="Y177" s="554"/>
      <c r="Z177" s="564" t="s">
        <v>705</v>
      </c>
      <c r="AA177" s="561"/>
    </row>
    <row r="178" spans="2:27" ht="63.75">
      <c r="B178" s="553" t="str">
        <f>IF('Formulario PPGR2'!$G178="","",CONCATENATE('Formulario PPGR2'!$C178,".",'Formulario PPGR2'!$D178,".",'Formulario PPGR2'!$E178,".",'Formulario PPGR2'!$F178))</f>
        <v/>
      </c>
      <c r="C178" s="553" t="str">
        <f>IF('Formulario PPGR2'!$G178="","",'Formulario PPGR1'!#REF!)</f>
        <v/>
      </c>
      <c r="D178" s="553" t="str">
        <f>IF('Formulario PPGR2'!$G178="","",'Formulario PPGR1'!#REF!)</f>
        <v/>
      </c>
      <c r="E178" s="553" t="str">
        <f>IF('Formulario PPGR2'!$G178="","",'Formulario PPGR1'!#REF!)</f>
        <v/>
      </c>
      <c r="F178" s="553" t="str">
        <f>IF('Formulario PPGR2'!$G178="","",'Formulario PPGR1'!#REF!)</f>
        <v/>
      </c>
      <c r="G178" s="554"/>
      <c r="H178" s="555" t="s">
        <v>734</v>
      </c>
      <c r="I178" s="561" t="s">
        <v>735</v>
      </c>
      <c r="J178" s="559"/>
      <c r="K178" s="559"/>
      <c r="L178" s="559"/>
      <c r="M178" s="559">
        <v>1</v>
      </c>
      <c r="N178" s="559"/>
      <c r="O178" s="559"/>
      <c r="P178" s="559"/>
      <c r="Q178" s="559"/>
      <c r="R178" s="559"/>
      <c r="S178" s="559"/>
      <c r="T178" s="559">
        <v>1</v>
      </c>
      <c r="U178" s="559"/>
      <c r="V178" s="560">
        <f>SUM('Formulario PPGR2'!$J178:$U178)</f>
        <v>2</v>
      </c>
      <c r="W178" s="572" t="s">
        <v>318</v>
      </c>
      <c r="X178" s="561"/>
      <c r="Y178" s="554"/>
      <c r="Z178" s="564" t="s">
        <v>705</v>
      </c>
      <c r="AA178" s="561"/>
    </row>
    <row r="179" spans="2:27" ht="38.25">
      <c r="B179" s="553" t="e">
        <f>IF('Formulario PPGR2'!$G179="","",CONCATENATE('Formulario PPGR2'!$C179,".",'Formulario PPGR2'!$D179,".",'Formulario PPGR2'!$E179,".",'Formulario PPGR2'!$F179))</f>
        <v>#REF!</v>
      </c>
      <c r="C179" s="553" t="e">
        <f>IF('Formulario PPGR2'!$G179="","",'Formulario PPGR1'!#REF!)</f>
        <v>#REF!</v>
      </c>
      <c r="D179" s="553" t="e">
        <f>IF('Formulario PPGR2'!$G179="","",'Formulario PPGR1'!#REF!)</f>
        <v>#REF!</v>
      </c>
      <c r="E179" s="553" t="e">
        <f>IF('Formulario PPGR2'!$G179="","",'Formulario PPGR1'!#REF!)</f>
        <v>#REF!</v>
      </c>
      <c r="F179" s="553" t="e">
        <f>IF('Formulario PPGR2'!$G179="","",'Formulario PPGR1'!#REF!)</f>
        <v>#REF!</v>
      </c>
      <c r="G179" s="554" t="s">
        <v>192</v>
      </c>
      <c r="H179" s="555" t="s">
        <v>736</v>
      </c>
      <c r="I179" s="561" t="s">
        <v>737</v>
      </c>
      <c r="J179" s="559">
        <v>1</v>
      </c>
      <c r="K179" s="559"/>
      <c r="L179" s="559"/>
      <c r="M179" s="559"/>
      <c r="N179" s="559"/>
      <c r="O179" s="559"/>
      <c r="P179" s="559"/>
      <c r="Q179" s="559"/>
      <c r="R179" s="559"/>
      <c r="S179" s="559"/>
      <c r="T179" s="559"/>
      <c r="U179" s="559"/>
      <c r="V179" s="560">
        <f>SUM('Formulario PPGR2'!$J179:$U179)</f>
        <v>1</v>
      </c>
      <c r="W179" s="572" t="s">
        <v>329</v>
      </c>
      <c r="X179" s="561"/>
      <c r="Y179" s="554" t="s">
        <v>738</v>
      </c>
      <c r="Z179" s="564" t="s">
        <v>705</v>
      </c>
      <c r="AA179" s="561"/>
    </row>
    <row r="180" spans="2:27" ht="25.5">
      <c r="B180" s="553" t="str">
        <f>IF('Formulario PPGR2'!$G180="","",CONCATENATE('Formulario PPGR2'!$C180,".",'Formulario PPGR2'!$D180,".",'Formulario PPGR2'!$E180,".",'Formulario PPGR2'!$F180))</f>
        <v/>
      </c>
      <c r="C180" s="553" t="str">
        <f>IF('Formulario PPGR2'!$G180="","",'Formulario PPGR1'!#REF!)</f>
        <v/>
      </c>
      <c r="D180" s="553" t="str">
        <f>IF('Formulario PPGR2'!$G180="","",'Formulario PPGR1'!#REF!)</f>
        <v/>
      </c>
      <c r="E180" s="553" t="str">
        <f>IF('Formulario PPGR2'!$G180="","",'Formulario PPGR1'!#REF!)</f>
        <v/>
      </c>
      <c r="F180" s="553" t="str">
        <f>IF('Formulario PPGR2'!$G180="","",'Formulario PPGR1'!#REF!)</f>
        <v/>
      </c>
      <c r="G180" s="554"/>
      <c r="H180" s="555" t="s">
        <v>739</v>
      </c>
      <c r="I180" s="561" t="s">
        <v>740</v>
      </c>
      <c r="J180" s="559"/>
      <c r="K180" s="559"/>
      <c r="L180" s="559"/>
      <c r="M180" s="559"/>
      <c r="N180" s="559"/>
      <c r="O180" s="559">
        <v>1</v>
      </c>
      <c r="P180" s="559"/>
      <c r="Q180" s="559"/>
      <c r="R180" s="559"/>
      <c r="S180" s="559"/>
      <c r="T180" s="559"/>
      <c r="U180" s="559">
        <v>1</v>
      </c>
      <c r="V180" s="560">
        <f>SUM('Formulario PPGR2'!$J180:$U180)</f>
        <v>2</v>
      </c>
      <c r="W180" s="572" t="s">
        <v>329</v>
      </c>
      <c r="X180" s="561"/>
      <c r="Y180" s="554" t="s">
        <v>741</v>
      </c>
      <c r="Z180" s="564" t="s">
        <v>705</v>
      </c>
      <c r="AA180" s="561"/>
    </row>
    <row r="181" spans="2:27" ht="38.25">
      <c r="B181" s="553" t="e">
        <f>IF('Formulario PPGR2'!$G181="","",CONCATENATE('Formulario PPGR2'!$C181,".",'Formulario PPGR2'!$D181,".",'Formulario PPGR2'!$E181,".",'Formulario PPGR2'!$F181))</f>
        <v>#REF!</v>
      </c>
      <c r="C181" s="553" t="e">
        <f>IF('Formulario PPGR2'!$G181="","",'Formulario PPGR1'!#REF!)</f>
        <v>#REF!</v>
      </c>
      <c r="D181" s="553" t="e">
        <f>IF('Formulario PPGR2'!$G181="","",'Formulario PPGR1'!#REF!)</f>
        <v>#REF!</v>
      </c>
      <c r="E181" s="553" t="e">
        <f>IF('Formulario PPGR2'!$G181="","",'Formulario PPGR1'!#REF!)</f>
        <v>#REF!</v>
      </c>
      <c r="F181" s="553" t="e">
        <f>IF('Formulario PPGR2'!$G181="","",'Formulario PPGR1'!#REF!)</f>
        <v>#REF!</v>
      </c>
      <c r="G181" s="554" t="s">
        <v>196</v>
      </c>
      <c r="H181" s="555" t="s">
        <v>742</v>
      </c>
      <c r="I181" s="561" t="s">
        <v>743</v>
      </c>
      <c r="J181" s="559"/>
      <c r="K181" s="559">
        <v>1</v>
      </c>
      <c r="L181" s="559"/>
      <c r="M181" s="559"/>
      <c r="N181" s="559"/>
      <c r="O181" s="559"/>
      <c r="P181" s="559"/>
      <c r="Q181" s="559">
        <v>1</v>
      </c>
      <c r="R181" s="559"/>
      <c r="S181" s="559"/>
      <c r="T181" s="559"/>
      <c r="U181" s="559"/>
      <c r="V181" s="560">
        <f>SUM('Formulario PPGR2'!$J181:$U181)</f>
        <v>2</v>
      </c>
      <c r="W181" s="572" t="s">
        <v>318</v>
      </c>
      <c r="X181" s="561" t="s">
        <v>317</v>
      </c>
      <c r="Y181" s="554"/>
      <c r="Z181" s="564" t="s">
        <v>705</v>
      </c>
      <c r="AA181" s="561"/>
    </row>
    <row r="182" spans="2:27" ht="76.5">
      <c r="B182" s="553" t="str">
        <f>IF('Formulario PPGR2'!$G182="","",CONCATENATE('Formulario PPGR2'!$C182,".",'Formulario PPGR2'!$D182,".",'Formulario PPGR2'!$E182,".",'Formulario PPGR2'!$F182))</f>
        <v/>
      </c>
      <c r="C182" s="553" t="str">
        <f>IF('Formulario PPGR2'!$G182="","",'Formulario PPGR1'!#REF!)</f>
        <v/>
      </c>
      <c r="D182" s="553" t="str">
        <f>IF('Formulario PPGR2'!$G182="","",'Formulario PPGR1'!#REF!)</f>
        <v/>
      </c>
      <c r="E182" s="553" t="str">
        <f>IF('Formulario PPGR2'!$G182="","",'Formulario PPGR1'!#REF!)</f>
        <v/>
      </c>
      <c r="F182" s="553" t="str">
        <f>IF('Formulario PPGR2'!$G182="","",'Formulario PPGR1'!#REF!)</f>
        <v/>
      </c>
      <c r="G182" s="554"/>
      <c r="H182" s="555" t="s">
        <v>744</v>
      </c>
      <c r="I182" s="684" t="s">
        <v>745</v>
      </c>
      <c r="J182" s="556"/>
      <c r="K182" s="556">
        <v>1</v>
      </c>
      <c r="L182" s="556"/>
      <c r="M182" s="556">
        <v>1</v>
      </c>
      <c r="N182" s="556"/>
      <c r="O182" s="556"/>
      <c r="P182" s="556"/>
      <c r="Q182" s="556"/>
      <c r="R182" s="558"/>
      <c r="S182" s="558"/>
      <c r="T182" s="558"/>
      <c r="U182" s="558"/>
      <c r="V182" s="560">
        <f>SUM('Formulario PPGR2'!$J182:$U182)</f>
        <v>2</v>
      </c>
      <c r="W182" s="572" t="s">
        <v>356</v>
      </c>
      <c r="X182" s="561" t="s">
        <v>317</v>
      </c>
      <c r="Y182" s="554"/>
      <c r="Z182" s="564" t="s">
        <v>128</v>
      </c>
      <c r="AA182" s="684"/>
    </row>
    <row r="183" spans="2:27" ht="51">
      <c r="B183" s="553" t="str">
        <f>IF('Formulario PPGR2'!$G183="","",CONCATENATE('Formulario PPGR2'!$C183,".",'Formulario PPGR2'!$D183,".",'Formulario PPGR2'!$E183,".",'Formulario PPGR2'!$F183))</f>
        <v/>
      </c>
      <c r="C183" s="553" t="str">
        <f>IF('Formulario PPGR2'!$G183="","",'Formulario PPGR1'!#REF!)</f>
        <v/>
      </c>
      <c r="D183" s="553" t="str">
        <f>IF('Formulario PPGR2'!$G183="","",'Formulario PPGR1'!#REF!)</f>
        <v/>
      </c>
      <c r="E183" s="553" t="str">
        <f>IF('Formulario PPGR2'!$G183="","",'Formulario PPGR1'!#REF!)</f>
        <v/>
      </c>
      <c r="F183" s="553" t="str">
        <f>IF('Formulario PPGR2'!$G183="","",'Formulario PPGR1'!#REF!)</f>
        <v/>
      </c>
      <c r="G183" s="554"/>
      <c r="H183" s="555" t="s">
        <v>746</v>
      </c>
      <c r="I183" s="684" t="s">
        <v>747</v>
      </c>
      <c r="J183" s="556">
        <v>1</v>
      </c>
      <c r="K183" s="556">
        <v>1</v>
      </c>
      <c r="L183" s="556">
        <v>1</v>
      </c>
      <c r="M183" s="556">
        <v>1</v>
      </c>
      <c r="N183" s="556">
        <v>1</v>
      </c>
      <c r="O183" s="556">
        <v>1</v>
      </c>
      <c r="P183" s="556">
        <v>1</v>
      </c>
      <c r="Q183" s="556">
        <v>1</v>
      </c>
      <c r="R183" s="556">
        <v>1</v>
      </c>
      <c r="S183" s="556">
        <v>1</v>
      </c>
      <c r="T183" s="556">
        <v>1</v>
      </c>
      <c r="U183" s="556">
        <v>1</v>
      </c>
      <c r="V183" s="560">
        <f>SUM('Formulario PPGR2'!$J183:$U183)</f>
        <v>12</v>
      </c>
      <c r="W183" s="572" t="s">
        <v>329</v>
      </c>
      <c r="X183" s="561"/>
      <c r="Y183" s="573" t="s">
        <v>748</v>
      </c>
      <c r="Z183" s="564" t="s">
        <v>128</v>
      </c>
      <c r="AA183" s="684"/>
    </row>
    <row r="184" spans="2:27" ht="63.75">
      <c r="B184" s="553" t="e">
        <f>IF('Formulario PPGR2'!$G184="","",CONCATENATE('Formulario PPGR2'!$C184,".",'Formulario PPGR2'!$D184,".",'Formulario PPGR2'!$E184,".",'Formulario PPGR2'!$F184))</f>
        <v>#REF!</v>
      </c>
      <c r="C184" s="553" t="e">
        <f>IF('Formulario PPGR2'!$G184="","",'Formulario PPGR1'!#REF!)</f>
        <v>#REF!</v>
      </c>
      <c r="D184" s="553" t="e">
        <f>IF('Formulario PPGR2'!$G184="","",'Formulario PPGR1'!#REF!)</f>
        <v>#REF!</v>
      </c>
      <c r="E184" s="553" t="e">
        <f>IF('Formulario PPGR2'!$G184="","",'Formulario PPGR1'!#REF!)</f>
        <v>#REF!</v>
      </c>
      <c r="F184" s="553" t="e">
        <f>IF('Formulario PPGR2'!$G184="","",'Formulario PPGR1'!#REF!)</f>
        <v>#REF!</v>
      </c>
      <c r="G184" s="554" t="s">
        <v>2963</v>
      </c>
      <c r="H184" s="555" t="s">
        <v>749</v>
      </c>
      <c r="I184" s="688" t="s">
        <v>750</v>
      </c>
      <c r="J184" s="682"/>
      <c r="K184" s="682"/>
      <c r="L184" s="682">
        <v>1</v>
      </c>
      <c r="M184" s="682"/>
      <c r="N184" s="682"/>
      <c r="O184" s="682">
        <v>1</v>
      </c>
      <c r="P184" s="682"/>
      <c r="Q184" s="682"/>
      <c r="R184" s="682">
        <v>1</v>
      </c>
      <c r="S184" s="682"/>
      <c r="T184" s="682"/>
      <c r="U184" s="682">
        <v>1</v>
      </c>
      <c r="V184" s="560">
        <f>SUM('Formulario PPGR2'!$J184:$U184)</f>
        <v>4</v>
      </c>
      <c r="W184" s="572" t="s">
        <v>318</v>
      </c>
      <c r="X184" s="561"/>
      <c r="Y184" s="561"/>
      <c r="Z184" s="564" t="s">
        <v>145</v>
      </c>
      <c r="AA184" s="688"/>
    </row>
    <row r="185" spans="2:27" ht="25.5">
      <c r="B185" s="553"/>
      <c r="C185" s="553"/>
      <c r="D185" s="553"/>
      <c r="E185" s="553"/>
      <c r="F185" s="553"/>
      <c r="G185" s="554"/>
      <c r="H185" s="555" t="s">
        <v>751</v>
      </c>
      <c r="I185" s="688" t="s">
        <v>752</v>
      </c>
      <c r="J185" s="579"/>
      <c r="K185" s="579"/>
      <c r="L185" s="579"/>
      <c r="M185" s="579"/>
      <c r="N185" s="579">
        <v>1</v>
      </c>
      <c r="O185" s="579"/>
      <c r="P185" s="579"/>
      <c r="Q185" s="579"/>
      <c r="R185" s="579"/>
      <c r="S185" s="579"/>
      <c r="T185" s="579"/>
      <c r="U185" s="579"/>
      <c r="V185" s="560">
        <f>SUM('Formulario PPGR2'!$J185:$U185)</f>
        <v>1</v>
      </c>
      <c r="W185" s="572" t="s">
        <v>366</v>
      </c>
      <c r="X185" s="561"/>
      <c r="Y185" s="582"/>
      <c r="Z185" s="564" t="s">
        <v>145</v>
      </c>
      <c r="AA185" s="688"/>
    </row>
    <row r="186" spans="2:27" ht="51">
      <c r="B186" s="553" t="e">
        <f>IF('Formulario PPGR2'!$G186="","",CONCATENATE('Formulario PPGR2'!$C186,".",'Formulario PPGR2'!$D186,".",'Formulario PPGR2'!$E186,".",'Formulario PPGR2'!$F186))</f>
        <v>#REF!</v>
      </c>
      <c r="C186" s="553" t="e">
        <f>IF('Formulario PPGR2'!$G186="","",'Formulario PPGR1'!#REF!)</f>
        <v>#REF!</v>
      </c>
      <c r="D186" s="553" t="e">
        <f>IF('Formulario PPGR2'!$G186="","",'Formulario PPGR1'!#REF!)</f>
        <v>#REF!</v>
      </c>
      <c r="E186" s="553" t="e">
        <f>IF('Formulario PPGR2'!$G186="","",'Formulario PPGR1'!#REF!)</f>
        <v>#REF!</v>
      </c>
      <c r="F186" s="553" t="e">
        <f>IF('Formulario PPGR2'!$G186="","",'Formulario PPGR1'!#REF!)</f>
        <v>#REF!</v>
      </c>
      <c r="G186" s="554" t="s">
        <v>203</v>
      </c>
      <c r="H186" s="555" t="s">
        <v>753</v>
      </c>
      <c r="I186" s="561" t="s">
        <v>754</v>
      </c>
      <c r="J186" s="559"/>
      <c r="K186" s="559"/>
      <c r="L186" s="559"/>
      <c r="M186" s="559">
        <v>1</v>
      </c>
      <c r="N186" s="559"/>
      <c r="O186" s="559"/>
      <c r="P186" s="559"/>
      <c r="Q186" s="559">
        <v>1</v>
      </c>
      <c r="R186" s="559"/>
      <c r="S186" s="559"/>
      <c r="T186" s="559"/>
      <c r="U186" s="559"/>
      <c r="V186" s="560">
        <f>SUM('Formulario PPGR2'!$J186:$U186)</f>
        <v>2</v>
      </c>
      <c r="W186" s="554" t="s">
        <v>317</v>
      </c>
      <c r="X186" s="561" t="s">
        <v>356</v>
      </c>
      <c r="Y186" s="554"/>
      <c r="Z186" s="564" t="s">
        <v>460</v>
      </c>
      <c r="AA186" s="561"/>
    </row>
    <row r="187" spans="2:27" ht="51">
      <c r="B187" s="553" t="str">
        <f>IF('Formulario PPGR2'!$G187="","",CONCATENATE('Formulario PPGR2'!$C187,".",'Formulario PPGR2'!$D187,".",'Formulario PPGR2'!$E187,".",'Formulario PPGR2'!$F187))</f>
        <v/>
      </c>
      <c r="C187" s="553" t="str">
        <f>IF('Formulario PPGR2'!$G187="","",'Formulario PPGR1'!#REF!)</f>
        <v/>
      </c>
      <c r="D187" s="553" t="str">
        <f>IF('Formulario PPGR2'!$G187="","",'Formulario PPGR1'!#REF!)</f>
        <v/>
      </c>
      <c r="E187" s="553" t="str">
        <f>IF('Formulario PPGR2'!$G187="","",'Formulario PPGR1'!#REF!)</f>
        <v/>
      </c>
      <c r="F187" s="553" t="str">
        <f>IF('Formulario PPGR2'!$G187="","",'Formulario PPGR1'!#REF!)</f>
        <v/>
      </c>
      <c r="G187" s="554"/>
      <c r="H187" s="555" t="s">
        <v>755</v>
      </c>
      <c r="I187" s="561" t="s">
        <v>756</v>
      </c>
      <c r="J187" s="559"/>
      <c r="K187" s="559"/>
      <c r="L187" s="559">
        <v>1</v>
      </c>
      <c r="M187" s="559"/>
      <c r="N187" s="559"/>
      <c r="O187" s="559"/>
      <c r="P187" s="559"/>
      <c r="Q187" s="559"/>
      <c r="R187" s="559">
        <v>1</v>
      </c>
      <c r="S187" s="559"/>
      <c r="T187" s="559"/>
      <c r="U187" s="559">
        <v>1</v>
      </c>
      <c r="V187" s="560">
        <f>SUM('Formulario PPGR2'!$J187:$U187)</f>
        <v>3</v>
      </c>
      <c r="W187" s="554" t="s">
        <v>317</v>
      </c>
      <c r="X187" s="561" t="s">
        <v>334</v>
      </c>
      <c r="Y187" s="554"/>
      <c r="Z187" s="564" t="s">
        <v>460</v>
      </c>
      <c r="AA187" s="561"/>
    </row>
    <row r="188" spans="2:27" ht="38.25">
      <c r="B188" s="553" t="e">
        <f>IF('Formulario PPGR2'!$G188="","",CONCATENATE('Formulario PPGR2'!$C188,".",'Formulario PPGR2'!$D188,".",'Formulario PPGR2'!$E188,".",'Formulario PPGR2'!$F188))</f>
        <v>#REF!</v>
      </c>
      <c r="C188" s="553" t="e">
        <f>IF('Formulario PPGR2'!$G188="","",'Formulario PPGR1'!#REF!)</f>
        <v>#REF!</v>
      </c>
      <c r="D188" s="553" t="e">
        <f>IF('Formulario PPGR2'!$G188="","",'Formulario PPGR1'!#REF!)</f>
        <v>#REF!</v>
      </c>
      <c r="E188" s="553" t="e">
        <f>IF('Formulario PPGR2'!$G188="","",'Formulario PPGR1'!#REF!)</f>
        <v>#REF!</v>
      </c>
      <c r="F188" s="553" t="e">
        <f>IF('Formulario PPGR2'!$G188="","",'Formulario PPGR1'!#REF!)</f>
        <v>#REF!</v>
      </c>
      <c r="G188" s="554" t="s">
        <v>206</v>
      </c>
      <c r="H188" s="555" t="s">
        <v>757</v>
      </c>
      <c r="I188" s="561" t="s">
        <v>758</v>
      </c>
      <c r="J188" s="559"/>
      <c r="K188" s="559"/>
      <c r="L188" s="559">
        <v>1</v>
      </c>
      <c r="M188" s="559"/>
      <c r="N188" s="559"/>
      <c r="O188" s="559"/>
      <c r="P188" s="559"/>
      <c r="Q188" s="559"/>
      <c r="R188" s="557">
        <v>1</v>
      </c>
      <c r="S188" s="557"/>
      <c r="T188" s="557"/>
      <c r="U188" s="557"/>
      <c r="V188" s="560">
        <f>SUM('Formulario PPGR2'!$J188:$U188)</f>
        <v>2</v>
      </c>
      <c r="W188" s="572" t="s">
        <v>366</v>
      </c>
      <c r="X188" s="561"/>
      <c r="Y188" s="554" t="s">
        <v>759</v>
      </c>
      <c r="Z188" s="564" t="s">
        <v>620</v>
      </c>
      <c r="AA188" s="561"/>
    </row>
    <row r="189" spans="2:27" ht="38.25">
      <c r="B189" s="553"/>
      <c r="C189" s="553"/>
      <c r="D189" s="553"/>
      <c r="E189" s="553"/>
      <c r="F189" s="553"/>
      <c r="G189" s="554"/>
      <c r="H189" s="555" t="s">
        <v>760</v>
      </c>
      <c r="I189" s="561" t="s">
        <v>761</v>
      </c>
      <c r="J189" s="559"/>
      <c r="K189" s="559"/>
      <c r="L189" s="559"/>
      <c r="M189" s="559">
        <v>1</v>
      </c>
      <c r="N189" s="559"/>
      <c r="O189" s="559"/>
      <c r="P189" s="559"/>
      <c r="Q189" s="559"/>
      <c r="R189" s="557"/>
      <c r="S189" s="557">
        <v>1</v>
      </c>
      <c r="T189" s="557"/>
      <c r="U189" s="557"/>
      <c r="V189" s="560">
        <f>SUM('Formulario PPGR2'!$J189:$U189)</f>
        <v>2</v>
      </c>
      <c r="W189" s="572" t="s">
        <v>406</v>
      </c>
      <c r="X189" s="561" t="s">
        <v>318</v>
      </c>
      <c r="Y189" s="554" t="s">
        <v>759</v>
      </c>
      <c r="Z189" s="564" t="s">
        <v>620</v>
      </c>
      <c r="AA189" s="561"/>
    </row>
    <row r="190" spans="2:27" ht="51">
      <c r="B190" s="553" t="e">
        <f>IF('Formulario PPGR2'!$G190="","",CONCATENATE('Formulario PPGR2'!$C190,".",'Formulario PPGR2'!$D190,".",'Formulario PPGR2'!$E190,".",'Formulario PPGR2'!$F190))</f>
        <v>#REF!</v>
      </c>
      <c r="C190" s="553" t="e">
        <f>IF('Formulario PPGR2'!$G190="","",'Formulario PPGR1'!#REF!)</f>
        <v>#REF!</v>
      </c>
      <c r="D190" s="553" t="e">
        <f>IF('Formulario PPGR2'!$G190="","",'Formulario PPGR1'!#REF!)</f>
        <v>#REF!</v>
      </c>
      <c r="E190" s="553" t="e">
        <f>IF('Formulario PPGR2'!$G190="","",'Formulario PPGR1'!#REF!)</f>
        <v>#REF!</v>
      </c>
      <c r="F190" s="553" t="e">
        <f>IF('Formulario PPGR2'!$G190="","",'Formulario PPGR1'!#REF!)</f>
        <v>#REF!</v>
      </c>
      <c r="G190" s="554" t="s">
        <v>211</v>
      </c>
      <c r="H190" s="555" t="s">
        <v>762</v>
      </c>
      <c r="I190" s="561" t="s">
        <v>763</v>
      </c>
      <c r="J190" s="559"/>
      <c r="K190" s="557"/>
      <c r="L190" s="557">
        <v>1</v>
      </c>
      <c r="M190" s="557"/>
      <c r="N190" s="557"/>
      <c r="O190" s="557">
        <v>1</v>
      </c>
      <c r="P190" s="557"/>
      <c r="Q190" s="557"/>
      <c r="R190" s="557">
        <v>1</v>
      </c>
      <c r="S190" s="557"/>
      <c r="T190" s="557"/>
      <c r="U190" s="557">
        <v>1</v>
      </c>
      <c r="V190" s="560">
        <f>SUM('Formulario PPGR2'!$J190:$U190)</f>
        <v>4</v>
      </c>
      <c r="W190" s="554" t="s">
        <v>317</v>
      </c>
      <c r="X190" s="561" t="s">
        <v>356</v>
      </c>
      <c r="Y190" s="561"/>
      <c r="Z190" s="564" t="s">
        <v>213</v>
      </c>
      <c r="AA190" s="561"/>
    </row>
    <row r="191" spans="2:27" ht="38.25">
      <c r="B191" s="553" t="str">
        <f>IF('Formulario PPGR2'!$G191="","",CONCATENATE('Formulario PPGR2'!$C191,".",'Formulario PPGR2'!$D191,".",'Formulario PPGR2'!$E191,".",'Formulario PPGR2'!$F191))</f>
        <v/>
      </c>
      <c r="C191" s="553" t="str">
        <f>IF('Formulario PPGR2'!$G191="","",'Formulario PPGR1'!#REF!)</f>
        <v/>
      </c>
      <c r="D191" s="553" t="str">
        <f>IF('Formulario PPGR2'!$G191="","",'Formulario PPGR1'!#REF!)</f>
        <v/>
      </c>
      <c r="E191" s="553" t="str">
        <f>IF('Formulario PPGR2'!$G191="","",'Formulario PPGR1'!#REF!)</f>
        <v/>
      </c>
      <c r="F191" s="553" t="str">
        <f>IF('Formulario PPGR2'!$G191="","",'Formulario PPGR1'!#REF!)</f>
        <v/>
      </c>
      <c r="G191" s="554"/>
      <c r="H191" s="555" t="s">
        <v>764</v>
      </c>
      <c r="I191" s="561" t="s">
        <v>765</v>
      </c>
      <c r="J191" s="559"/>
      <c r="K191" s="557"/>
      <c r="L191" s="557">
        <v>1</v>
      </c>
      <c r="M191" s="557"/>
      <c r="N191" s="557"/>
      <c r="O191" s="557">
        <v>1</v>
      </c>
      <c r="P191" s="557"/>
      <c r="Q191" s="557"/>
      <c r="R191" s="557">
        <v>1</v>
      </c>
      <c r="S191" s="557"/>
      <c r="T191" s="557"/>
      <c r="U191" s="557"/>
      <c r="V191" s="560">
        <f>SUM('Formulario PPGR2'!$J191:$U191)</f>
        <v>3</v>
      </c>
      <c r="W191" s="554" t="s">
        <v>317</v>
      </c>
      <c r="X191" s="561" t="s">
        <v>356</v>
      </c>
      <c r="Y191" s="561"/>
      <c r="Z191" s="564" t="s">
        <v>213</v>
      </c>
      <c r="AA191" s="561"/>
    </row>
    <row r="192" spans="2:27" ht="38.25">
      <c r="B192" s="553" t="str">
        <f>IF('Formulario PPGR2'!$G192="","",CONCATENATE('Formulario PPGR2'!$C192,".",'Formulario PPGR2'!$D192,".",'Formulario PPGR2'!$E192,".",'Formulario PPGR2'!$F192))</f>
        <v/>
      </c>
      <c r="C192" s="553" t="str">
        <f>IF('Formulario PPGR2'!$G192="","",'Formulario PPGR1'!#REF!)</f>
        <v/>
      </c>
      <c r="D192" s="553" t="str">
        <f>IF('Formulario PPGR2'!$G192="","",'Formulario PPGR1'!#REF!)</f>
        <v/>
      </c>
      <c r="E192" s="553" t="str">
        <f>IF('Formulario PPGR2'!$G192="","",'Formulario PPGR1'!#REF!)</f>
        <v/>
      </c>
      <c r="F192" s="553" t="str">
        <f>IF('Formulario PPGR2'!$G192="","",'Formulario PPGR1'!#REF!)</f>
        <v/>
      </c>
      <c r="G192" s="554"/>
      <c r="H192" s="555" t="s">
        <v>766</v>
      </c>
      <c r="I192" s="561" t="s">
        <v>767</v>
      </c>
      <c r="J192" s="559"/>
      <c r="K192" s="557"/>
      <c r="L192" s="557">
        <v>1</v>
      </c>
      <c r="M192" s="557"/>
      <c r="N192" s="557"/>
      <c r="O192" s="557">
        <v>1</v>
      </c>
      <c r="P192" s="557"/>
      <c r="Q192" s="557"/>
      <c r="R192" s="557">
        <v>1</v>
      </c>
      <c r="S192" s="557"/>
      <c r="T192" s="557"/>
      <c r="U192" s="557">
        <v>1</v>
      </c>
      <c r="V192" s="560">
        <f>SUM('Formulario PPGR2'!$J192:$U192)</f>
        <v>4</v>
      </c>
      <c r="W192" s="554" t="s">
        <v>317</v>
      </c>
      <c r="X192" s="561" t="s">
        <v>366</v>
      </c>
      <c r="Y192" s="561"/>
      <c r="Z192" s="564" t="s">
        <v>213</v>
      </c>
      <c r="AA192" s="561"/>
    </row>
    <row r="193" spans="2:27" ht="51">
      <c r="B193" s="553" t="str">
        <f>IF('Formulario PPGR2'!$G193="","",CONCATENATE('Formulario PPGR2'!$C193,".",'Formulario PPGR2'!$D193,".",'Formulario PPGR2'!$E193,".",'Formulario PPGR2'!$F193))</f>
        <v/>
      </c>
      <c r="C193" s="553" t="str">
        <f>IF('Formulario PPGR2'!$G193="","",'Formulario PPGR1'!#REF!)</f>
        <v/>
      </c>
      <c r="D193" s="553" t="str">
        <f>IF('Formulario PPGR2'!$G193="","",'Formulario PPGR1'!#REF!)</f>
        <v/>
      </c>
      <c r="E193" s="553" t="str">
        <f>IF('Formulario PPGR2'!$G193="","",'Formulario PPGR1'!#REF!)</f>
        <v/>
      </c>
      <c r="F193" s="553" t="str">
        <f>IF('Formulario PPGR2'!$G193="","",'Formulario PPGR1'!#REF!)</f>
        <v/>
      </c>
      <c r="G193" s="554"/>
      <c r="H193" s="555" t="s">
        <v>768</v>
      </c>
      <c r="I193" s="561" t="s">
        <v>769</v>
      </c>
      <c r="J193" s="559"/>
      <c r="K193" s="557"/>
      <c r="L193" s="557"/>
      <c r="M193" s="557">
        <v>1</v>
      </c>
      <c r="N193" s="557"/>
      <c r="O193" s="557"/>
      <c r="P193" s="557">
        <v>1</v>
      </c>
      <c r="Q193" s="557"/>
      <c r="R193" s="557"/>
      <c r="S193" s="557">
        <v>1</v>
      </c>
      <c r="T193" s="557"/>
      <c r="U193" s="557">
        <v>1</v>
      </c>
      <c r="V193" s="560">
        <f>SUM('Formulario PPGR2'!$J193:$U193)</f>
        <v>4</v>
      </c>
      <c r="W193" s="554" t="s">
        <v>317</v>
      </c>
      <c r="X193" s="561" t="s">
        <v>366</v>
      </c>
      <c r="Y193" s="561"/>
      <c r="Z193" s="564" t="s">
        <v>213</v>
      </c>
      <c r="AA193" s="561"/>
    </row>
    <row r="194" spans="2:27" ht="25.5">
      <c r="B194" s="553" t="e">
        <f>IF('Formulario PPGR2'!$G194="","",CONCATENATE('Formulario PPGR2'!$C194,".",'Formulario PPGR2'!$D194,".",'Formulario PPGR2'!$E194,".",'Formulario PPGR2'!$F194))</f>
        <v>#REF!</v>
      </c>
      <c r="C194" s="553" t="e">
        <f>IF('Formulario PPGR2'!$G194="","",'Formulario PPGR1'!#REF!)</f>
        <v>#REF!</v>
      </c>
      <c r="D194" s="553" t="e">
        <f>IF('Formulario PPGR2'!$G194="","",'Formulario PPGR1'!#REF!)</f>
        <v>#REF!</v>
      </c>
      <c r="E194" s="553" t="e">
        <f>IF('Formulario PPGR2'!$G194="","",'Formulario PPGR1'!#REF!)</f>
        <v>#REF!</v>
      </c>
      <c r="F194" s="553" t="e">
        <f>IF('Formulario PPGR2'!$G194="","",'Formulario PPGR1'!#REF!)</f>
        <v>#REF!</v>
      </c>
      <c r="G194" s="554" t="s">
        <v>216</v>
      </c>
      <c r="H194" s="555" t="s">
        <v>770</v>
      </c>
      <c r="I194" s="561" t="s">
        <v>771</v>
      </c>
      <c r="J194" s="559"/>
      <c r="K194" s="559"/>
      <c r="L194" s="557">
        <v>1</v>
      </c>
      <c r="M194" s="557">
        <v>1</v>
      </c>
      <c r="N194" s="557">
        <v>1</v>
      </c>
      <c r="O194" s="557">
        <v>1</v>
      </c>
      <c r="P194" s="557">
        <v>1</v>
      </c>
      <c r="Q194" s="557">
        <v>1</v>
      </c>
      <c r="R194" s="557">
        <v>1</v>
      </c>
      <c r="S194" s="557">
        <v>1</v>
      </c>
      <c r="T194" s="557">
        <v>1</v>
      </c>
      <c r="U194" s="557"/>
      <c r="V194" s="560">
        <f>SUM('Formulario PPGR2'!$J194:$U194)</f>
        <v>9</v>
      </c>
      <c r="W194" s="554" t="s">
        <v>317</v>
      </c>
      <c r="X194" s="561"/>
      <c r="Y194" s="554"/>
      <c r="Z194" s="564" t="s">
        <v>213</v>
      </c>
      <c r="AA194" s="561"/>
    </row>
    <row r="195" spans="2:27" ht="25.5">
      <c r="B195" s="553" t="str">
        <f>IF('Formulario PPGR2'!$G195="","",CONCATENATE('Formulario PPGR2'!$C195,".",'Formulario PPGR2'!$D195,".",'Formulario PPGR2'!$E195,".",'Formulario PPGR2'!$F195))</f>
        <v/>
      </c>
      <c r="C195" s="553" t="str">
        <f>IF('Formulario PPGR2'!$G195="","",'Formulario PPGR1'!#REF!)</f>
        <v/>
      </c>
      <c r="D195" s="553" t="str">
        <f>IF('Formulario PPGR2'!$G195="","",'Formulario PPGR1'!#REF!)</f>
        <v/>
      </c>
      <c r="E195" s="553" t="str">
        <f>IF('Formulario PPGR2'!$G195="","",'Formulario PPGR1'!#REF!)</f>
        <v/>
      </c>
      <c r="F195" s="553" t="str">
        <f>IF('Formulario PPGR2'!$G195="","",'Formulario PPGR1'!#REF!)</f>
        <v/>
      </c>
      <c r="G195" s="554"/>
      <c r="H195" s="555" t="s">
        <v>772</v>
      </c>
      <c r="I195" s="561" t="s">
        <v>773</v>
      </c>
      <c r="J195" s="559"/>
      <c r="K195" s="557"/>
      <c r="L195" s="557">
        <v>1</v>
      </c>
      <c r="M195" s="557"/>
      <c r="N195" s="557"/>
      <c r="O195" s="557">
        <v>1</v>
      </c>
      <c r="P195" s="557"/>
      <c r="Q195" s="557"/>
      <c r="R195" s="557">
        <v>1</v>
      </c>
      <c r="S195" s="557"/>
      <c r="T195" s="557"/>
      <c r="U195" s="557">
        <v>1</v>
      </c>
      <c r="V195" s="560">
        <f>SUM('Formulario PPGR2'!$J195:$U195)</f>
        <v>4</v>
      </c>
      <c r="W195" s="572" t="s">
        <v>366</v>
      </c>
      <c r="X195" s="561"/>
      <c r="Y195" s="554"/>
      <c r="Z195" s="564" t="s">
        <v>213</v>
      </c>
      <c r="AA195" s="561"/>
    </row>
    <row r="196" spans="2:27" ht="25.5">
      <c r="B196" s="553" t="str">
        <f>IF('Formulario PPGR2'!$G196="","",CONCATENATE('Formulario PPGR2'!$C196,".",'Formulario PPGR2'!$D196,".",'Formulario PPGR2'!$E196,".",'Formulario PPGR2'!$F196))</f>
        <v/>
      </c>
      <c r="C196" s="553" t="str">
        <f>IF('Formulario PPGR2'!$G196="","",'Formulario PPGR1'!#REF!)</f>
        <v/>
      </c>
      <c r="D196" s="553" t="str">
        <f>IF('Formulario PPGR2'!$G196="","",'Formulario PPGR1'!#REF!)</f>
        <v/>
      </c>
      <c r="E196" s="553" t="str">
        <f>IF('Formulario PPGR2'!$G196="","",'Formulario PPGR1'!#REF!)</f>
        <v/>
      </c>
      <c r="F196" s="553" t="str">
        <f>IF('Formulario PPGR2'!$G196="","",'Formulario PPGR1'!#REF!)</f>
        <v/>
      </c>
      <c r="G196" s="554"/>
      <c r="H196" s="555" t="s">
        <v>774</v>
      </c>
      <c r="I196" s="561" t="s">
        <v>775</v>
      </c>
      <c r="J196" s="559"/>
      <c r="K196" s="557"/>
      <c r="L196" s="557"/>
      <c r="M196" s="557"/>
      <c r="N196" s="557"/>
      <c r="O196" s="557"/>
      <c r="P196" s="557"/>
      <c r="Q196" s="557"/>
      <c r="R196" s="557">
        <v>1</v>
      </c>
      <c r="S196" s="557"/>
      <c r="T196" s="557"/>
      <c r="U196" s="557"/>
      <c r="V196" s="560">
        <f>SUM('Formulario PPGR2'!$J196:$U196)</f>
        <v>1</v>
      </c>
      <c r="W196" s="572" t="s">
        <v>366</v>
      </c>
      <c r="X196" s="561"/>
      <c r="Y196" s="554"/>
      <c r="Z196" s="564" t="s">
        <v>213</v>
      </c>
      <c r="AA196" s="561"/>
    </row>
    <row r="197" spans="2:27" ht="25.5">
      <c r="B197" s="553" t="str">
        <f>IF('Formulario PPGR2'!$G197="","",CONCATENATE('Formulario PPGR2'!$C197,".",'Formulario PPGR2'!$D197,".",'Formulario PPGR2'!$E197,".",'Formulario PPGR2'!$F197))</f>
        <v/>
      </c>
      <c r="C197" s="553" t="str">
        <f>IF('Formulario PPGR2'!$G197="","",'Formulario PPGR1'!#REF!)</f>
        <v/>
      </c>
      <c r="D197" s="553" t="str">
        <f>IF('Formulario PPGR2'!$G197="","",'Formulario PPGR1'!#REF!)</f>
        <v/>
      </c>
      <c r="E197" s="553" t="str">
        <f>IF('Formulario PPGR2'!$G197="","",'Formulario PPGR1'!#REF!)</f>
        <v/>
      </c>
      <c r="F197" s="553" t="str">
        <f>IF('Formulario PPGR2'!$G197="","",'Formulario PPGR1'!#REF!)</f>
        <v/>
      </c>
      <c r="G197" s="554"/>
      <c r="H197" s="555" t="s">
        <v>776</v>
      </c>
      <c r="I197" s="561" t="s">
        <v>777</v>
      </c>
      <c r="J197" s="559"/>
      <c r="K197" s="557"/>
      <c r="L197" s="557"/>
      <c r="M197" s="557"/>
      <c r="N197" s="557"/>
      <c r="O197" s="557"/>
      <c r="P197" s="557"/>
      <c r="Q197" s="557"/>
      <c r="R197" s="557"/>
      <c r="S197" s="557"/>
      <c r="T197" s="557">
        <v>1</v>
      </c>
      <c r="U197" s="557"/>
      <c r="V197" s="560">
        <f>SUM('Formulario PPGR2'!$J197:$U197)</f>
        <v>1</v>
      </c>
      <c r="W197" s="572" t="s">
        <v>406</v>
      </c>
      <c r="X197" s="561"/>
      <c r="Y197" s="554"/>
      <c r="Z197" s="564" t="s">
        <v>213</v>
      </c>
      <c r="AA197" s="561"/>
    </row>
    <row r="198" spans="2:27" ht="35.1" customHeight="1">
      <c r="B198" s="553" t="str">
        <f>IF('Formulario PPGR2'!$G198="","",CONCATENATE('Formulario PPGR2'!$C198,".",'Formulario PPGR2'!$D198,".",'Formulario PPGR2'!$E198,".",'Formulario PPGR2'!$F198))</f>
        <v/>
      </c>
      <c r="C198" s="553" t="str">
        <f>IF('Formulario PPGR2'!$G198="","",'Formulario PPGR1'!#REF!)</f>
        <v/>
      </c>
      <c r="D198" s="553" t="str">
        <f>IF('Formulario PPGR2'!$G198="","",'Formulario PPGR1'!#REF!)</f>
        <v/>
      </c>
      <c r="E198" s="553" t="str">
        <f>IF('Formulario PPGR2'!$G198="","",'Formulario PPGR1'!#REF!)</f>
        <v/>
      </c>
      <c r="F198" s="553" t="str">
        <f>IF('Formulario PPGR2'!$G198="","",'Formulario PPGR1'!#REF!)</f>
        <v/>
      </c>
      <c r="G198" s="554"/>
      <c r="H198" s="555" t="s">
        <v>778</v>
      </c>
      <c r="I198" s="561" t="s">
        <v>779</v>
      </c>
      <c r="J198" s="559"/>
      <c r="K198" s="557"/>
      <c r="L198" s="557">
        <v>1</v>
      </c>
      <c r="M198" s="557"/>
      <c r="N198" s="557"/>
      <c r="O198" s="557">
        <v>1</v>
      </c>
      <c r="P198" s="557"/>
      <c r="Q198" s="557"/>
      <c r="R198" s="557">
        <v>1</v>
      </c>
      <c r="S198" s="557"/>
      <c r="T198" s="557"/>
      <c r="U198" s="557"/>
      <c r="V198" s="560">
        <f>SUM('Formulario PPGR2'!$J198:$U198)</f>
        <v>3</v>
      </c>
      <c r="W198" s="554" t="s">
        <v>317</v>
      </c>
      <c r="X198" s="561" t="s">
        <v>334</v>
      </c>
      <c r="Y198" s="554"/>
      <c r="Z198" s="564" t="s">
        <v>213</v>
      </c>
      <c r="AA198" s="561"/>
    </row>
    <row r="199" spans="2:27" ht="63.75">
      <c r="B199" s="553" t="e">
        <f>IF('Formulario PPGR2'!$G199="","",CONCATENATE('Formulario PPGR2'!$C199,".",'Formulario PPGR2'!$D199,".",'Formulario PPGR2'!$E199,".",'Formulario PPGR2'!$F199))</f>
        <v>#REF!</v>
      </c>
      <c r="C199" s="553" t="e">
        <f>IF('Formulario PPGR2'!$G199="","",'Formulario PPGR1'!#REF!)</f>
        <v>#REF!</v>
      </c>
      <c r="D199" s="553" t="e">
        <f>IF('Formulario PPGR2'!$G199="","",'Formulario PPGR1'!#REF!)</f>
        <v>#REF!</v>
      </c>
      <c r="E199" s="553" t="e">
        <f>IF('Formulario PPGR2'!$G199="","",'Formulario PPGR1'!#REF!)</f>
        <v>#REF!</v>
      </c>
      <c r="F199" s="553" t="e">
        <f>IF('Formulario PPGR2'!$G199="","",'Formulario PPGR1'!#REF!)</f>
        <v>#REF!</v>
      </c>
      <c r="G199" s="554" t="s">
        <v>218</v>
      </c>
      <c r="H199" s="555" t="s">
        <v>780</v>
      </c>
      <c r="I199" s="685" t="s">
        <v>781</v>
      </c>
      <c r="J199" s="559"/>
      <c r="K199" s="557"/>
      <c r="L199" s="557"/>
      <c r="M199" s="557"/>
      <c r="N199" s="557"/>
      <c r="O199" s="557"/>
      <c r="P199" s="557"/>
      <c r="Q199" s="557"/>
      <c r="R199" s="557"/>
      <c r="S199" s="557"/>
      <c r="T199" s="557"/>
      <c r="U199" s="557">
        <v>1</v>
      </c>
      <c r="V199" s="560">
        <f>SUM('Formulario PPGR2'!$J199:$U199)</f>
        <v>1</v>
      </c>
      <c r="W199" s="572" t="s">
        <v>329</v>
      </c>
      <c r="X199" s="561"/>
      <c r="Y199" s="554" t="s">
        <v>782</v>
      </c>
      <c r="Z199" s="564" t="s">
        <v>213</v>
      </c>
      <c r="AA199" s="685"/>
    </row>
    <row r="200" spans="2:27" ht="25.5">
      <c r="B200" s="553" t="str">
        <f>IF('Formulario PPGR2'!$G200="","",CONCATENATE('Formulario PPGR2'!$C200,".",'Formulario PPGR2'!$D200,".",'Formulario PPGR2'!$E200,".",'Formulario PPGR2'!$F200))</f>
        <v/>
      </c>
      <c r="C200" s="553" t="str">
        <f>IF('Formulario PPGR2'!$G200="","",'Formulario PPGR1'!#REF!)</f>
        <v/>
      </c>
      <c r="D200" s="553" t="str">
        <f>IF('Formulario PPGR2'!$G200="","",'Formulario PPGR1'!#REF!)</f>
        <v/>
      </c>
      <c r="E200" s="553" t="str">
        <f>IF('Formulario PPGR2'!$G200="","",'Formulario PPGR1'!#REF!)</f>
        <v/>
      </c>
      <c r="F200" s="553" t="str">
        <f>IF('Formulario PPGR2'!$G200="","",'Formulario PPGR1'!#REF!)</f>
        <v/>
      </c>
      <c r="G200" s="554"/>
      <c r="H200" s="555" t="s">
        <v>783</v>
      </c>
      <c r="I200" s="561" t="s">
        <v>784</v>
      </c>
      <c r="J200" s="559"/>
      <c r="K200" s="557"/>
      <c r="L200" s="557"/>
      <c r="M200" s="557">
        <v>1</v>
      </c>
      <c r="N200" s="557"/>
      <c r="O200" s="557"/>
      <c r="P200" s="557">
        <v>1</v>
      </c>
      <c r="Q200" s="557"/>
      <c r="R200" s="557"/>
      <c r="S200" s="557">
        <v>1</v>
      </c>
      <c r="T200" s="557"/>
      <c r="U200" s="557"/>
      <c r="V200" s="560">
        <f>SUM('Formulario PPGR2'!$J200:$U200)</f>
        <v>3</v>
      </c>
      <c r="W200" s="572" t="s">
        <v>356</v>
      </c>
      <c r="X200" s="561" t="s">
        <v>317</v>
      </c>
      <c r="Y200" s="554"/>
      <c r="Z200" s="564" t="s">
        <v>213</v>
      </c>
      <c r="AA200" s="561"/>
    </row>
    <row r="201" spans="2:27" ht="51">
      <c r="B201" s="553" t="e">
        <f>IF('Formulario PPGR2'!$G201="","",CONCATENATE('Formulario PPGR2'!$C201,".",'Formulario PPGR2'!$D201,".",'Formulario PPGR2'!$E201,".",'Formulario PPGR2'!$F201))</f>
        <v>#REF!</v>
      </c>
      <c r="C201" s="553" t="e">
        <f>IF('Formulario PPGR2'!$G201="","",'Formulario PPGR1'!#REF!)</f>
        <v>#REF!</v>
      </c>
      <c r="D201" s="553" t="e">
        <f>IF('Formulario PPGR2'!$G201="","",'Formulario PPGR1'!#REF!)</f>
        <v>#REF!</v>
      </c>
      <c r="E201" s="553" t="e">
        <f>IF('Formulario PPGR2'!$G201="","",'Formulario PPGR1'!#REF!)</f>
        <v>#REF!</v>
      </c>
      <c r="F201" s="553" t="e">
        <f>IF('Formulario PPGR2'!$G201="","",'Formulario PPGR1'!#REF!)</f>
        <v>#REF!</v>
      </c>
      <c r="G201" s="554" t="s">
        <v>221</v>
      </c>
      <c r="H201" s="555" t="s">
        <v>785</v>
      </c>
      <c r="I201" s="561" t="s">
        <v>786</v>
      </c>
      <c r="J201" s="559"/>
      <c r="K201" s="557"/>
      <c r="L201" s="557">
        <v>1</v>
      </c>
      <c r="M201" s="557"/>
      <c r="N201" s="557"/>
      <c r="O201" s="557">
        <v>1</v>
      </c>
      <c r="P201" s="557"/>
      <c r="Q201" s="557"/>
      <c r="R201" s="557">
        <v>1</v>
      </c>
      <c r="S201" s="557"/>
      <c r="T201" s="557"/>
      <c r="U201" s="557">
        <v>1</v>
      </c>
      <c r="V201" s="560">
        <f>SUM('Formulario PPGR2'!$J201:$U201)</f>
        <v>4</v>
      </c>
      <c r="W201" s="572" t="s">
        <v>329</v>
      </c>
      <c r="X201" s="561"/>
      <c r="Y201" s="554" t="s">
        <v>787</v>
      </c>
      <c r="Z201" s="564" t="s">
        <v>213</v>
      </c>
      <c r="AA201" s="561" t="s">
        <v>788</v>
      </c>
    </row>
    <row r="202" spans="2:27" ht="25.5">
      <c r="B202" s="553" t="str">
        <f>IF('Formulario PPGR2'!$G202="","",CONCATENATE('Formulario PPGR2'!$C202,".",'Formulario PPGR2'!$D202,".",'Formulario PPGR2'!$E202,".",'Formulario PPGR2'!$F202))</f>
        <v/>
      </c>
      <c r="C202" s="553" t="str">
        <f>IF('Formulario PPGR2'!$G202="","",'Formulario PPGR1'!#REF!)</f>
        <v/>
      </c>
      <c r="D202" s="553" t="str">
        <f>IF('Formulario PPGR2'!$G202="","",'Formulario PPGR1'!#REF!)</f>
        <v/>
      </c>
      <c r="E202" s="553" t="str">
        <f>IF('Formulario PPGR2'!$G202="","",'Formulario PPGR1'!#REF!)</f>
        <v/>
      </c>
      <c r="F202" s="553" t="str">
        <f>IF('Formulario PPGR2'!$G202="","",'Formulario PPGR1'!#REF!)</f>
        <v/>
      </c>
      <c r="G202" s="554"/>
      <c r="H202" s="555" t="s">
        <v>789</v>
      </c>
      <c r="I202" s="561" t="s">
        <v>790</v>
      </c>
      <c r="J202" s="559"/>
      <c r="K202" s="557"/>
      <c r="L202" s="557">
        <v>1</v>
      </c>
      <c r="M202" s="557"/>
      <c r="N202" s="557"/>
      <c r="O202" s="557">
        <v>1</v>
      </c>
      <c r="P202" s="557"/>
      <c r="Q202" s="557"/>
      <c r="R202" s="557">
        <v>1</v>
      </c>
      <c r="S202" s="557"/>
      <c r="T202" s="557"/>
      <c r="U202" s="557">
        <v>1</v>
      </c>
      <c r="V202" s="560">
        <f>SUM('Formulario PPGR2'!$J202:$U202)</f>
        <v>4</v>
      </c>
      <c r="W202" s="572" t="s">
        <v>366</v>
      </c>
      <c r="X202" s="561"/>
      <c r="Y202" s="554"/>
      <c r="Z202" s="564" t="s">
        <v>213</v>
      </c>
      <c r="AA202" s="561" t="s">
        <v>791</v>
      </c>
    </row>
    <row r="203" spans="2:27" ht="25.5">
      <c r="B203" s="553" t="str">
        <f>IF('Formulario PPGR2'!$G203="","",CONCATENATE('Formulario PPGR2'!$C203,".",'Formulario PPGR2'!$D203,".",'Formulario PPGR2'!$E203,".",'Formulario PPGR2'!$F203))</f>
        <v/>
      </c>
      <c r="C203" s="553" t="str">
        <f>IF('Formulario PPGR2'!$G203="","",'Formulario PPGR1'!#REF!)</f>
        <v/>
      </c>
      <c r="D203" s="553" t="str">
        <f>IF('Formulario PPGR2'!$G203="","",'Formulario PPGR1'!#REF!)</f>
        <v/>
      </c>
      <c r="E203" s="553" t="str">
        <f>IF('Formulario PPGR2'!$G203="","",'Formulario PPGR1'!#REF!)</f>
        <v/>
      </c>
      <c r="F203" s="553" t="str">
        <f>IF('Formulario PPGR2'!$G203="","",'Formulario PPGR1'!#REF!)</f>
        <v/>
      </c>
      <c r="G203" s="554"/>
      <c r="H203" s="555" t="s">
        <v>792</v>
      </c>
      <c r="I203" s="561" t="s">
        <v>793</v>
      </c>
      <c r="J203" s="559"/>
      <c r="K203" s="557"/>
      <c r="L203" s="557">
        <v>1</v>
      </c>
      <c r="M203" s="557"/>
      <c r="N203" s="557"/>
      <c r="O203" s="557">
        <v>1</v>
      </c>
      <c r="P203" s="557"/>
      <c r="Q203" s="557"/>
      <c r="R203" s="557">
        <v>1</v>
      </c>
      <c r="S203" s="557"/>
      <c r="T203" s="557"/>
      <c r="U203" s="557">
        <v>1</v>
      </c>
      <c r="V203" s="560">
        <f>SUM('Formulario PPGR2'!$J203:$U203)</f>
        <v>4</v>
      </c>
      <c r="W203" s="572" t="s">
        <v>329</v>
      </c>
      <c r="X203" s="561"/>
      <c r="Y203" s="554" t="s">
        <v>794</v>
      </c>
      <c r="Z203" s="564" t="s">
        <v>213</v>
      </c>
      <c r="AA203" s="561" t="s">
        <v>795</v>
      </c>
    </row>
    <row r="204" spans="2:27" ht="51">
      <c r="B204" s="553" t="str">
        <f>IF('Formulario PPGR2'!$G204="","",CONCATENATE('Formulario PPGR2'!$C204,".",'Formulario PPGR2'!$D204,".",'Formulario PPGR2'!$E204,".",'Formulario PPGR2'!$F204))</f>
        <v/>
      </c>
      <c r="C204" s="553" t="str">
        <f>IF('Formulario PPGR2'!$G204="","",'Formulario PPGR1'!#REF!)</f>
        <v/>
      </c>
      <c r="D204" s="553" t="str">
        <f>IF('Formulario PPGR2'!$G204="","",'Formulario PPGR1'!#REF!)</f>
        <v/>
      </c>
      <c r="E204" s="553" t="str">
        <f>IF('Formulario PPGR2'!$G204="","",'Formulario PPGR1'!#REF!)</f>
        <v/>
      </c>
      <c r="F204" s="553" t="str">
        <f>IF('Formulario PPGR2'!$G204="","",'Formulario PPGR1'!#REF!)</f>
        <v/>
      </c>
      <c r="G204" s="554"/>
      <c r="H204" s="555" t="s">
        <v>796</v>
      </c>
      <c r="I204" s="561" t="s">
        <v>797</v>
      </c>
      <c r="J204" s="559"/>
      <c r="K204" s="557"/>
      <c r="L204" s="557">
        <v>1</v>
      </c>
      <c r="M204" s="557"/>
      <c r="N204" s="557"/>
      <c r="O204" s="557">
        <v>1</v>
      </c>
      <c r="P204" s="557"/>
      <c r="Q204" s="557"/>
      <c r="R204" s="557">
        <v>1</v>
      </c>
      <c r="S204" s="557"/>
      <c r="T204" s="557"/>
      <c r="U204" s="557">
        <v>1</v>
      </c>
      <c r="V204" s="560">
        <f>SUM('Formulario PPGR2'!$J204:$U204)</f>
        <v>4</v>
      </c>
      <c r="W204" s="572" t="s">
        <v>366</v>
      </c>
      <c r="X204" s="561" t="s">
        <v>329</v>
      </c>
      <c r="Y204" s="584" t="s">
        <v>794</v>
      </c>
      <c r="Z204" s="564" t="s">
        <v>213</v>
      </c>
      <c r="AA204" s="561" t="s">
        <v>798</v>
      </c>
    </row>
    <row r="205" spans="2:27" ht="25.5">
      <c r="B205" s="553" t="str">
        <f>IF('Formulario PPGR2'!$G205="","",CONCATENATE('Formulario PPGR2'!$C205,".",'Formulario PPGR2'!$D205,".",'Formulario PPGR2'!$E205,".",'Formulario PPGR2'!$F205))</f>
        <v/>
      </c>
      <c r="C205" s="553" t="str">
        <f>IF('Formulario PPGR2'!$G205="","",'Formulario PPGR1'!#REF!)</f>
        <v/>
      </c>
      <c r="D205" s="553" t="str">
        <f>IF('Formulario PPGR2'!$G205="","",'Formulario PPGR1'!#REF!)</f>
        <v/>
      </c>
      <c r="E205" s="553" t="str">
        <f>IF('Formulario PPGR2'!$G205="","",'Formulario PPGR1'!#REF!)</f>
        <v/>
      </c>
      <c r="F205" s="553" t="str">
        <f>IF('Formulario PPGR2'!$G205="","",'Formulario PPGR1'!#REF!)</f>
        <v/>
      </c>
      <c r="G205" s="554"/>
      <c r="H205" s="555" t="s">
        <v>799</v>
      </c>
      <c r="I205" s="685" t="s">
        <v>800</v>
      </c>
      <c r="J205" s="559"/>
      <c r="K205" s="557"/>
      <c r="L205" s="557">
        <v>1</v>
      </c>
      <c r="M205" s="557"/>
      <c r="N205" s="557"/>
      <c r="O205" s="557">
        <v>1</v>
      </c>
      <c r="P205" s="557"/>
      <c r="Q205" s="557"/>
      <c r="R205" s="557">
        <v>1</v>
      </c>
      <c r="S205" s="557"/>
      <c r="T205" s="557"/>
      <c r="U205" s="557">
        <v>1</v>
      </c>
      <c r="V205" s="560">
        <f>SUM('Formulario PPGR2'!$J205:$U205)</f>
        <v>4</v>
      </c>
      <c r="W205" s="572" t="s">
        <v>329</v>
      </c>
      <c r="X205" s="561"/>
      <c r="Y205" s="584" t="s">
        <v>801</v>
      </c>
      <c r="Z205" s="564" t="s">
        <v>213</v>
      </c>
      <c r="AA205" s="561" t="s">
        <v>798</v>
      </c>
    </row>
    <row r="206" spans="2:27" ht="38.25">
      <c r="B206" s="553" t="str">
        <f>IF('Formulario PPGR2'!$G206="","",CONCATENATE('Formulario PPGR2'!$C206,".",'Formulario PPGR2'!$D206,".",'Formulario PPGR2'!$E206,".",'Formulario PPGR2'!$F206))</f>
        <v/>
      </c>
      <c r="C206" s="553" t="str">
        <f>IF('Formulario PPGR2'!$G206="","",'Formulario PPGR1'!#REF!)</f>
        <v/>
      </c>
      <c r="D206" s="553" t="str">
        <f>IF('Formulario PPGR2'!$G206="","",'Formulario PPGR1'!#REF!)</f>
        <v/>
      </c>
      <c r="E206" s="553" t="str">
        <f>IF('Formulario PPGR2'!$G206="","",'Formulario PPGR1'!#REF!)</f>
        <v/>
      </c>
      <c r="F206" s="553" t="str">
        <f>IF('Formulario PPGR2'!$G206="","",'Formulario PPGR1'!#REF!)</f>
        <v/>
      </c>
      <c r="G206" s="554"/>
      <c r="H206" s="555" t="s">
        <v>802</v>
      </c>
      <c r="I206" s="561" t="s">
        <v>803</v>
      </c>
      <c r="J206" s="559"/>
      <c r="K206" s="557"/>
      <c r="L206" s="557"/>
      <c r="M206" s="557"/>
      <c r="N206" s="557"/>
      <c r="O206" s="557">
        <v>1</v>
      </c>
      <c r="P206" s="557"/>
      <c r="Q206" s="557"/>
      <c r="R206" s="557"/>
      <c r="S206" s="557"/>
      <c r="T206" s="557"/>
      <c r="U206" s="557">
        <v>1</v>
      </c>
      <c r="V206" s="560">
        <f>SUM('Formulario PPGR2'!$J206:$U206)</f>
        <v>2</v>
      </c>
      <c r="W206" s="572" t="s">
        <v>318</v>
      </c>
      <c r="X206" s="561"/>
      <c r="Y206" s="584"/>
      <c r="Z206" s="564" t="s">
        <v>213</v>
      </c>
      <c r="AA206" s="561" t="s">
        <v>804</v>
      </c>
    </row>
    <row r="207" spans="2:27" ht="38.25">
      <c r="B207" s="553" t="str">
        <f>IF('Formulario PPGR2'!$G207="","",CONCATENATE('Formulario PPGR2'!$C207,".",'Formulario PPGR2'!$D207,".",'Formulario PPGR2'!$E207,".",'Formulario PPGR2'!$F207))</f>
        <v/>
      </c>
      <c r="C207" s="553" t="str">
        <f>IF('Formulario PPGR2'!$G207="","",'Formulario PPGR1'!#REF!)</f>
        <v/>
      </c>
      <c r="D207" s="553" t="str">
        <f>IF('Formulario PPGR2'!$G207="","",'Formulario PPGR1'!#REF!)</f>
        <v/>
      </c>
      <c r="E207" s="553" t="str">
        <f>IF('Formulario PPGR2'!$G207="","",'Formulario PPGR1'!#REF!)</f>
        <v/>
      </c>
      <c r="F207" s="553" t="str">
        <f>IF('Formulario PPGR2'!$G207="","",'Formulario PPGR1'!#REF!)</f>
        <v/>
      </c>
      <c r="G207" s="554"/>
      <c r="H207" s="555" t="s">
        <v>805</v>
      </c>
      <c r="I207" s="561" t="s">
        <v>806</v>
      </c>
      <c r="J207" s="559"/>
      <c r="K207" s="557"/>
      <c r="L207" s="557">
        <v>1</v>
      </c>
      <c r="M207" s="557"/>
      <c r="N207" s="557"/>
      <c r="O207" s="557">
        <v>1</v>
      </c>
      <c r="P207" s="557"/>
      <c r="Q207" s="557"/>
      <c r="R207" s="557">
        <v>1</v>
      </c>
      <c r="S207" s="557"/>
      <c r="T207" s="557"/>
      <c r="U207" s="557">
        <v>1</v>
      </c>
      <c r="V207" s="560">
        <f>SUM('Formulario PPGR2'!$J207:$U207)</f>
        <v>4</v>
      </c>
      <c r="W207" s="572" t="s">
        <v>329</v>
      </c>
      <c r="X207" s="561"/>
      <c r="Y207" s="561" t="s">
        <v>807</v>
      </c>
      <c r="Z207" s="564" t="s">
        <v>213</v>
      </c>
      <c r="AA207" s="561" t="s">
        <v>808</v>
      </c>
    </row>
    <row r="208" spans="2:27" ht="25.5">
      <c r="B208" s="553" t="str">
        <f>IF('Formulario PPGR2'!$G208="","",CONCATENATE('Formulario PPGR2'!$C208,".",'Formulario PPGR2'!$D208,".",'Formulario PPGR2'!$E208,".",'Formulario PPGR2'!$F208))</f>
        <v/>
      </c>
      <c r="C208" s="553" t="str">
        <f>IF('Formulario PPGR2'!$G208="","",'Formulario PPGR1'!#REF!)</f>
        <v/>
      </c>
      <c r="D208" s="553" t="str">
        <f>IF('Formulario PPGR2'!$G208="","",'Formulario PPGR1'!#REF!)</f>
        <v/>
      </c>
      <c r="E208" s="553" t="str">
        <f>IF('Formulario PPGR2'!$G208="","",'Formulario PPGR1'!#REF!)</f>
        <v/>
      </c>
      <c r="F208" s="553" t="str">
        <f>IF('Formulario PPGR2'!$G208="","",'Formulario PPGR1'!#REF!)</f>
        <v/>
      </c>
      <c r="G208" s="554"/>
      <c r="H208" s="555" t="s">
        <v>809</v>
      </c>
      <c r="I208" s="561" t="s">
        <v>810</v>
      </c>
      <c r="J208" s="559"/>
      <c r="K208" s="557"/>
      <c r="L208" s="557"/>
      <c r="M208" s="557"/>
      <c r="N208" s="557"/>
      <c r="O208" s="557">
        <v>1</v>
      </c>
      <c r="P208" s="557"/>
      <c r="Q208" s="557"/>
      <c r="R208" s="557"/>
      <c r="S208" s="557"/>
      <c r="T208" s="557"/>
      <c r="U208" s="557"/>
      <c r="V208" s="560">
        <f>SUM('Formulario PPGR2'!$J208:$U208)</f>
        <v>1</v>
      </c>
      <c r="W208" s="572" t="s">
        <v>329</v>
      </c>
      <c r="X208" s="561"/>
      <c r="Y208" s="554" t="s">
        <v>811</v>
      </c>
      <c r="Z208" s="564" t="s">
        <v>213</v>
      </c>
      <c r="AA208" s="561"/>
    </row>
    <row r="209" spans="2:27" ht="38.25">
      <c r="B209" s="553" t="str">
        <f>IF('Formulario PPGR2'!$G209="","",CONCATENATE('Formulario PPGR2'!$C209,".",'Formulario PPGR2'!$D209,".",'Formulario PPGR2'!$E209,".",'Formulario PPGR2'!$F209))</f>
        <v/>
      </c>
      <c r="C209" s="553" t="str">
        <f>IF('Formulario PPGR2'!$G209="","",'Formulario PPGR1'!#REF!)</f>
        <v/>
      </c>
      <c r="D209" s="553" t="str">
        <f>IF('Formulario PPGR2'!$G209="","",'Formulario PPGR1'!#REF!)</f>
        <v/>
      </c>
      <c r="E209" s="553" t="str">
        <f>IF('Formulario PPGR2'!$G209="","",'Formulario PPGR1'!#REF!)</f>
        <v/>
      </c>
      <c r="F209" s="553" t="str">
        <f>IF('Formulario PPGR2'!$G209="","",'Formulario PPGR1'!#REF!)</f>
        <v/>
      </c>
      <c r="G209" s="554"/>
      <c r="H209" s="555" t="s">
        <v>812</v>
      </c>
      <c r="I209" s="561" t="s">
        <v>813</v>
      </c>
      <c r="J209" s="559"/>
      <c r="K209" s="557"/>
      <c r="L209" s="557"/>
      <c r="M209" s="557"/>
      <c r="N209" s="557"/>
      <c r="O209" s="557"/>
      <c r="P209" s="557"/>
      <c r="Q209" s="557"/>
      <c r="R209" s="557">
        <v>1</v>
      </c>
      <c r="S209" s="557"/>
      <c r="T209" s="557"/>
      <c r="U209" s="557"/>
      <c r="V209" s="560">
        <f>SUM('Formulario PPGR2'!$J209:$U209)</f>
        <v>1</v>
      </c>
      <c r="W209" s="572" t="s">
        <v>329</v>
      </c>
      <c r="X209" s="561"/>
      <c r="Y209" s="554" t="s">
        <v>814</v>
      </c>
      <c r="Z209" s="564" t="s">
        <v>213</v>
      </c>
      <c r="AA209" s="561" t="s">
        <v>815</v>
      </c>
    </row>
    <row r="210" spans="2:27" ht="38.25">
      <c r="B210" s="553"/>
      <c r="C210" s="553"/>
      <c r="D210" s="553"/>
      <c r="E210" s="553"/>
      <c r="F210" s="553"/>
      <c r="G210" s="554" t="s">
        <v>224</v>
      </c>
      <c r="H210" s="555" t="s">
        <v>816</v>
      </c>
      <c r="I210" s="688" t="s">
        <v>817</v>
      </c>
      <c r="J210" s="579"/>
      <c r="K210" s="579"/>
      <c r="L210" s="579"/>
      <c r="M210" s="579">
        <v>1</v>
      </c>
      <c r="N210" s="579"/>
      <c r="O210" s="579"/>
      <c r="P210" s="579"/>
      <c r="Q210" s="579"/>
      <c r="R210" s="579"/>
      <c r="S210" s="579"/>
      <c r="T210" s="579"/>
      <c r="U210" s="579"/>
      <c r="V210" s="560">
        <f>SUM('Formulario PPGR2'!$J210:$U210)</f>
        <v>1</v>
      </c>
      <c r="W210" s="572" t="s">
        <v>366</v>
      </c>
      <c r="X210" s="561"/>
      <c r="Y210" s="585" t="s">
        <v>818</v>
      </c>
      <c r="Z210" s="564" t="s">
        <v>145</v>
      </c>
      <c r="AA210" s="688"/>
    </row>
    <row r="211" spans="2:27" ht="38.25">
      <c r="B211" s="553"/>
      <c r="C211" s="553"/>
      <c r="D211" s="553"/>
      <c r="E211" s="553"/>
      <c r="F211" s="553"/>
      <c r="G211" s="554"/>
      <c r="H211" s="555" t="s">
        <v>819</v>
      </c>
      <c r="I211" s="688" t="s">
        <v>820</v>
      </c>
      <c r="J211" s="579"/>
      <c r="K211" s="579"/>
      <c r="L211" s="579"/>
      <c r="M211" s="579"/>
      <c r="N211" s="579">
        <v>1</v>
      </c>
      <c r="O211" s="579"/>
      <c r="P211" s="579"/>
      <c r="Q211" s="579"/>
      <c r="R211" s="579"/>
      <c r="S211" s="579"/>
      <c r="T211" s="579">
        <v>1</v>
      </c>
      <c r="U211" s="579"/>
      <c r="V211" s="560">
        <f>SUM('Formulario PPGR2'!$J211:$U211)</f>
        <v>2</v>
      </c>
      <c r="W211" s="572" t="s">
        <v>318</v>
      </c>
      <c r="X211" s="561"/>
      <c r="Y211" s="582"/>
      <c r="Z211" s="564" t="s">
        <v>145</v>
      </c>
      <c r="AA211" s="688"/>
    </row>
    <row r="212" spans="2:27" ht="25.5">
      <c r="B212" s="553"/>
      <c r="C212" s="553"/>
      <c r="D212" s="553"/>
      <c r="E212" s="553"/>
      <c r="F212" s="553"/>
      <c r="G212" s="554"/>
      <c r="H212" s="555" t="s">
        <v>821</v>
      </c>
      <c r="I212" s="688" t="s">
        <v>822</v>
      </c>
      <c r="J212" s="579"/>
      <c r="K212" s="579"/>
      <c r="L212" s="579"/>
      <c r="M212" s="579"/>
      <c r="N212" s="579"/>
      <c r="O212" s="579">
        <v>1</v>
      </c>
      <c r="P212" s="579"/>
      <c r="Q212" s="579"/>
      <c r="R212" s="579"/>
      <c r="S212" s="579"/>
      <c r="T212" s="579"/>
      <c r="U212" s="579">
        <v>1</v>
      </c>
      <c r="V212" s="560">
        <f>SUM('Formulario PPGR2'!$J212:$U212)</f>
        <v>2</v>
      </c>
      <c r="W212" s="572" t="s">
        <v>318</v>
      </c>
      <c r="X212" s="561" t="s">
        <v>406</v>
      </c>
      <c r="Y212" s="582"/>
      <c r="Z212" s="564" t="s">
        <v>145</v>
      </c>
      <c r="AA212" s="688"/>
    </row>
    <row r="213" spans="2:27" ht="56.25" customHeight="1">
      <c r="B213" s="553" t="e">
        <f>IF('Formulario PPGR2'!$G213="","",CONCATENATE('Formulario PPGR2'!$C213,".",'Formulario PPGR2'!$D213,".",'Formulario PPGR2'!$E213,".",'Formulario PPGR2'!$F213))</f>
        <v>#REF!</v>
      </c>
      <c r="C213" s="553" t="e">
        <f>IF('Formulario PPGR2'!$G213="","",'Formulario PPGR1'!#REF!)</f>
        <v>#REF!</v>
      </c>
      <c r="D213" s="553" t="e">
        <f>IF('Formulario PPGR2'!$G213="","",'Formulario PPGR1'!#REF!)</f>
        <v>#REF!</v>
      </c>
      <c r="E213" s="553" t="e">
        <f>IF('Formulario PPGR2'!$G213="","",'Formulario PPGR1'!#REF!)</f>
        <v>#REF!</v>
      </c>
      <c r="F213" s="553" t="e">
        <f>IF('Formulario PPGR2'!$G213="","",'Formulario PPGR1'!#REF!)</f>
        <v>#REF!</v>
      </c>
      <c r="G213" s="554" t="s">
        <v>229</v>
      </c>
      <c r="H213" s="555" t="s">
        <v>823</v>
      </c>
      <c r="I213" s="554" t="s">
        <v>824</v>
      </c>
      <c r="J213" s="564"/>
      <c r="K213" s="564"/>
      <c r="L213" s="564"/>
      <c r="M213" s="564"/>
      <c r="N213" s="564"/>
      <c r="O213" s="564">
        <v>1</v>
      </c>
      <c r="P213" s="564"/>
      <c r="Q213" s="564"/>
      <c r="R213" s="564">
        <v>1</v>
      </c>
      <c r="S213" s="564"/>
      <c r="T213" s="564"/>
      <c r="U213" s="564"/>
      <c r="V213" s="560">
        <f>SUM('Formulario PPGR2'!$J213:$U213)</f>
        <v>2</v>
      </c>
      <c r="W213" s="572" t="s">
        <v>318</v>
      </c>
      <c r="X213" s="561"/>
      <c r="Y213" s="554"/>
      <c r="Z213" s="564" t="s">
        <v>231</v>
      </c>
      <c r="AA213" s="554"/>
    </row>
    <row r="214" spans="2:27" ht="38.25">
      <c r="B214" s="553" t="e">
        <f>IF('Formulario PPGR2'!$G214="","",CONCATENATE('Formulario PPGR2'!$C214,".",'Formulario PPGR2'!$D214,".",'Formulario PPGR2'!$E214,".",'Formulario PPGR2'!$F214))</f>
        <v>#REF!</v>
      </c>
      <c r="C214" s="553" t="e">
        <f>IF('Formulario PPGR2'!$G214="","",'Formulario PPGR1'!#REF!)</f>
        <v>#REF!</v>
      </c>
      <c r="D214" s="553" t="e">
        <f>IF('Formulario PPGR2'!$G214="","",'Formulario PPGR1'!#REF!)</f>
        <v>#REF!</v>
      </c>
      <c r="E214" s="553" t="e">
        <f>IF('Formulario PPGR2'!$G214="","",'Formulario PPGR1'!#REF!)</f>
        <v>#REF!</v>
      </c>
      <c r="F214" s="553" t="e">
        <f>IF('Formulario PPGR2'!$G214="","",'Formulario PPGR1'!#REF!)</f>
        <v>#REF!</v>
      </c>
      <c r="G214" s="554" t="s">
        <v>232</v>
      </c>
      <c r="H214" s="555" t="s">
        <v>825</v>
      </c>
      <c r="I214" s="684" t="s">
        <v>826</v>
      </c>
      <c r="J214" s="556"/>
      <c r="K214" s="556"/>
      <c r="L214" s="556"/>
      <c r="M214" s="556"/>
      <c r="N214" s="556"/>
      <c r="O214" s="556">
        <v>1</v>
      </c>
      <c r="P214" s="556"/>
      <c r="Q214" s="556"/>
      <c r="R214" s="558"/>
      <c r="S214" s="558"/>
      <c r="T214" s="558"/>
      <c r="U214" s="558">
        <v>1</v>
      </c>
      <c r="V214" s="560">
        <f>SUM('Formulario PPGR2'!$J214:$U214)</f>
        <v>2</v>
      </c>
      <c r="W214" s="572" t="s">
        <v>329</v>
      </c>
      <c r="X214" s="561"/>
      <c r="Y214" s="554" t="s">
        <v>827</v>
      </c>
      <c r="Z214" s="564" t="s">
        <v>231</v>
      </c>
      <c r="AA214" s="684"/>
    </row>
    <row r="215" spans="2:27" ht="25.5">
      <c r="B215" s="553" t="str">
        <f>IF('Formulario PPGR2'!$G215="","",CONCATENATE('Formulario PPGR2'!$C215,".",'Formulario PPGR2'!$D215,".",'Formulario PPGR2'!$E215,".",'Formulario PPGR2'!$F215))</f>
        <v/>
      </c>
      <c r="C215" s="553" t="str">
        <f>IF('Formulario PPGR2'!$G215="","",'Formulario PPGR1'!#REF!)</f>
        <v/>
      </c>
      <c r="D215" s="553" t="str">
        <f>IF('Formulario PPGR2'!$G215="","",'Formulario PPGR1'!#REF!)</f>
        <v/>
      </c>
      <c r="E215" s="553" t="str">
        <f>IF('Formulario PPGR2'!$G215="","",'Formulario PPGR1'!#REF!)</f>
        <v/>
      </c>
      <c r="F215" s="553" t="str">
        <f>IF('Formulario PPGR2'!$G215="","",'Formulario PPGR1'!#REF!)</f>
        <v/>
      </c>
      <c r="G215" s="554"/>
      <c r="H215" s="555" t="s">
        <v>828</v>
      </c>
      <c r="I215" s="684" t="s">
        <v>829</v>
      </c>
      <c r="J215" s="556"/>
      <c r="K215" s="556"/>
      <c r="L215" s="556">
        <v>1</v>
      </c>
      <c r="M215" s="556"/>
      <c r="N215" s="556"/>
      <c r="O215" s="556">
        <v>1</v>
      </c>
      <c r="P215" s="556"/>
      <c r="Q215" s="556"/>
      <c r="R215" s="558">
        <v>1</v>
      </c>
      <c r="S215" s="558"/>
      <c r="T215" s="558"/>
      <c r="U215" s="558"/>
      <c r="V215" s="560">
        <f>SUM('Formulario PPGR2'!$J215:$U215)</f>
        <v>3</v>
      </c>
      <c r="W215" s="572" t="s">
        <v>366</v>
      </c>
      <c r="X215" s="561"/>
      <c r="Y215" s="554" t="s">
        <v>830</v>
      </c>
      <c r="Z215" s="564" t="s">
        <v>231</v>
      </c>
      <c r="AA215" s="684"/>
    </row>
    <row r="216" spans="2:27" ht="25.5">
      <c r="B216" s="553" t="str">
        <f>IF('Formulario PPGR2'!$G216="","",CONCATENATE('Formulario PPGR2'!$C216,".",'Formulario PPGR2'!$D216,".",'Formulario PPGR2'!$E216,".",'Formulario PPGR2'!$F216))</f>
        <v/>
      </c>
      <c r="C216" s="553" t="str">
        <f>IF('Formulario PPGR2'!$G216="","",'Formulario PPGR1'!#REF!)</f>
        <v/>
      </c>
      <c r="D216" s="553" t="str">
        <f>IF('Formulario PPGR2'!$G216="","",'Formulario PPGR1'!#REF!)</f>
        <v/>
      </c>
      <c r="E216" s="553" t="str">
        <f>IF('Formulario PPGR2'!$G216="","",'Formulario PPGR1'!#REF!)</f>
        <v/>
      </c>
      <c r="F216" s="553" t="str">
        <f>IF('Formulario PPGR2'!$G216="","",'Formulario PPGR1'!#REF!)</f>
        <v/>
      </c>
      <c r="G216" s="554"/>
      <c r="H216" s="555" t="s">
        <v>831</v>
      </c>
      <c r="I216" s="684" t="s">
        <v>832</v>
      </c>
      <c r="J216" s="556"/>
      <c r="K216" s="556"/>
      <c r="L216" s="556">
        <v>1</v>
      </c>
      <c r="M216" s="556"/>
      <c r="N216" s="556"/>
      <c r="O216" s="556">
        <v>1</v>
      </c>
      <c r="P216" s="556"/>
      <c r="Q216" s="556"/>
      <c r="R216" s="558">
        <v>1</v>
      </c>
      <c r="S216" s="558"/>
      <c r="T216" s="558"/>
      <c r="U216" s="558">
        <v>1</v>
      </c>
      <c r="V216" s="560">
        <f>SUM('Formulario PPGR2'!$J216:$U216)</f>
        <v>4</v>
      </c>
      <c r="W216" s="572" t="s">
        <v>366</v>
      </c>
      <c r="X216" s="561"/>
      <c r="Y216" s="554"/>
      <c r="Z216" s="564" t="s">
        <v>231</v>
      </c>
      <c r="AA216" s="684"/>
    </row>
    <row r="217" spans="2:27" ht="25.5">
      <c r="B217" s="553" t="str">
        <f>IF('Formulario PPGR2'!$G217="","",CONCATENATE('Formulario PPGR2'!$C217,".",'Formulario PPGR2'!$D217,".",'Formulario PPGR2'!$E217,".",'Formulario PPGR2'!$F217))</f>
        <v/>
      </c>
      <c r="C217" s="553" t="str">
        <f>IF('Formulario PPGR2'!$G217="","",'Formulario PPGR1'!#REF!)</f>
        <v/>
      </c>
      <c r="D217" s="553" t="str">
        <f>IF('Formulario PPGR2'!$G217="","",'Formulario PPGR1'!#REF!)</f>
        <v/>
      </c>
      <c r="E217" s="553" t="str">
        <f>IF('Formulario PPGR2'!$G217="","",'Formulario PPGR1'!#REF!)</f>
        <v/>
      </c>
      <c r="F217" s="553" t="str">
        <f>IF('Formulario PPGR2'!$G217="","",'Formulario PPGR1'!#REF!)</f>
        <v/>
      </c>
      <c r="G217" s="554"/>
      <c r="H217" s="555" t="s">
        <v>833</v>
      </c>
      <c r="I217" s="684" t="s">
        <v>834</v>
      </c>
      <c r="J217" s="556"/>
      <c r="K217" s="556"/>
      <c r="L217" s="556"/>
      <c r="M217" s="556">
        <v>1</v>
      </c>
      <c r="N217" s="557"/>
      <c r="O217" s="556"/>
      <c r="P217" s="556"/>
      <c r="Q217" s="556">
        <v>1</v>
      </c>
      <c r="R217" s="558"/>
      <c r="S217" s="558"/>
      <c r="T217" s="558"/>
      <c r="U217" s="558">
        <v>1</v>
      </c>
      <c r="V217" s="560">
        <f>SUM('Formulario PPGR2'!$J217:$U217)</f>
        <v>3</v>
      </c>
      <c r="W217" s="572" t="s">
        <v>366</v>
      </c>
      <c r="X217" s="561"/>
      <c r="Y217" s="554"/>
      <c r="Z217" s="564" t="s">
        <v>231</v>
      </c>
      <c r="AA217" s="684"/>
    </row>
    <row r="218" spans="2:27" ht="25.5">
      <c r="B218" s="553"/>
      <c r="C218" s="553"/>
      <c r="D218" s="553"/>
      <c r="E218" s="553"/>
      <c r="F218" s="553"/>
      <c r="G218" s="554"/>
      <c r="H218" s="555" t="s">
        <v>835</v>
      </c>
      <c r="I218" s="684" t="s">
        <v>836</v>
      </c>
      <c r="J218" s="556"/>
      <c r="K218" s="556"/>
      <c r="L218" s="556"/>
      <c r="M218" s="556">
        <v>1</v>
      </c>
      <c r="N218" s="556">
        <v>1</v>
      </c>
      <c r="O218" s="556"/>
      <c r="P218" s="556"/>
      <c r="Q218" s="556"/>
      <c r="R218" s="558"/>
      <c r="S218" s="558"/>
      <c r="T218" s="558"/>
      <c r="U218" s="558"/>
      <c r="V218" s="560">
        <v>2</v>
      </c>
      <c r="W218" s="554" t="s">
        <v>317</v>
      </c>
      <c r="X218" s="561" t="s">
        <v>511</v>
      </c>
      <c r="Y218" s="554" t="s">
        <v>334</v>
      </c>
      <c r="Z218" s="564" t="s">
        <v>231</v>
      </c>
      <c r="AA218" s="684" t="s">
        <v>837</v>
      </c>
    </row>
    <row r="219" spans="2:27" ht="38.25">
      <c r="B219" s="553" t="e">
        <f>IF('Formulario PPGR2'!$G219="","",CONCATENATE('Formulario PPGR2'!$C219,".",'Formulario PPGR2'!$D219,".",'Formulario PPGR2'!$E219,".",'Formulario PPGR2'!$F219))</f>
        <v>#REF!</v>
      </c>
      <c r="C219" s="553" t="e">
        <f>IF('Formulario PPGR2'!$G219="","",'Formulario PPGR1'!#REF!)</f>
        <v>#REF!</v>
      </c>
      <c r="D219" s="553" t="e">
        <f>IF('Formulario PPGR2'!$G219="","",'Formulario PPGR1'!#REF!)</f>
        <v>#REF!</v>
      </c>
      <c r="E219" s="553" t="e">
        <f>IF('Formulario PPGR2'!$G219="","",'Formulario PPGR1'!#REF!)</f>
        <v>#REF!</v>
      </c>
      <c r="F219" s="553" t="e">
        <f>IF('Formulario PPGR2'!$G219="","",'Formulario PPGR1'!#REF!)</f>
        <v>#REF!</v>
      </c>
      <c r="G219" s="554" t="s">
        <v>234</v>
      </c>
      <c r="H219" s="555" t="s">
        <v>838</v>
      </c>
      <c r="I219" s="561" t="s">
        <v>839</v>
      </c>
      <c r="J219" s="559" t="s">
        <v>840</v>
      </c>
      <c r="K219" s="559" t="s">
        <v>840</v>
      </c>
      <c r="L219" s="559">
        <v>1</v>
      </c>
      <c r="M219" s="559" t="s">
        <v>840</v>
      </c>
      <c r="N219" s="559" t="s">
        <v>840</v>
      </c>
      <c r="O219" s="559">
        <v>1</v>
      </c>
      <c r="P219" s="559" t="s">
        <v>840</v>
      </c>
      <c r="Q219" s="559" t="s">
        <v>840</v>
      </c>
      <c r="R219" s="557">
        <v>1</v>
      </c>
      <c r="S219" s="557" t="s">
        <v>840</v>
      </c>
      <c r="T219" s="557" t="s">
        <v>840</v>
      </c>
      <c r="U219" s="557">
        <v>1</v>
      </c>
      <c r="V219" s="560">
        <f>SUM('Formulario PPGR2'!$J219:$U219)</f>
        <v>4</v>
      </c>
      <c r="W219" s="572" t="s">
        <v>366</v>
      </c>
      <c r="X219" s="561" t="s">
        <v>511</v>
      </c>
      <c r="Y219" s="554"/>
      <c r="Z219" s="564" t="s">
        <v>236</v>
      </c>
      <c r="AA219" s="561"/>
    </row>
    <row r="220" spans="2:27" ht="25.5">
      <c r="B220" s="553" t="str">
        <f>IF('Formulario PPGR2'!$G220="","",CONCATENATE('Formulario PPGR2'!$C220,".",'Formulario PPGR2'!$D220,".",'Formulario PPGR2'!$E220,".",'Formulario PPGR2'!$F220))</f>
        <v/>
      </c>
      <c r="C220" s="553" t="str">
        <f>IF('Formulario PPGR2'!$G220="","",'Formulario PPGR1'!#REF!)</f>
        <v/>
      </c>
      <c r="D220" s="553" t="str">
        <f>IF('Formulario PPGR2'!$G220="","",'Formulario PPGR1'!#REF!)</f>
        <v/>
      </c>
      <c r="E220" s="553" t="str">
        <f>IF('Formulario PPGR2'!$G220="","",'Formulario PPGR1'!#REF!)</f>
        <v/>
      </c>
      <c r="F220" s="553" t="str">
        <f>IF('Formulario PPGR2'!$G220="","",'Formulario PPGR1'!#REF!)</f>
        <v/>
      </c>
      <c r="G220" s="554"/>
      <c r="H220" s="555" t="s">
        <v>841</v>
      </c>
      <c r="I220" s="561" t="s">
        <v>842</v>
      </c>
      <c r="J220" s="559" t="s">
        <v>840</v>
      </c>
      <c r="K220" s="559" t="s">
        <v>840</v>
      </c>
      <c r="L220" s="559">
        <v>1</v>
      </c>
      <c r="M220" s="559" t="s">
        <v>840</v>
      </c>
      <c r="N220" s="559" t="s">
        <v>840</v>
      </c>
      <c r="O220" s="559">
        <v>1</v>
      </c>
      <c r="P220" s="559" t="s">
        <v>840</v>
      </c>
      <c r="Q220" s="559" t="s">
        <v>840</v>
      </c>
      <c r="R220" s="557">
        <v>1</v>
      </c>
      <c r="S220" s="557" t="s">
        <v>840</v>
      </c>
      <c r="T220" s="557" t="s">
        <v>840</v>
      </c>
      <c r="U220" s="557">
        <v>1</v>
      </c>
      <c r="V220" s="560">
        <f>SUM('Formulario PPGR2'!$J220:$U220)</f>
        <v>4</v>
      </c>
      <c r="W220" s="572" t="s">
        <v>366</v>
      </c>
      <c r="X220" s="561"/>
      <c r="Y220" s="554"/>
      <c r="Z220" s="564" t="s">
        <v>236</v>
      </c>
      <c r="AA220" s="561"/>
    </row>
    <row r="221" spans="2:27" ht="12.75">
      <c r="B221" s="553" t="str">
        <f>IF('Formulario PPGR2'!$G221="","",CONCATENATE('Formulario PPGR2'!$C221,".",'Formulario PPGR2'!$D221,".",'Formulario PPGR2'!$E221,".",'Formulario PPGR2'!$F221))</f>
        <v/>
      </c>
      <c r="C221" s="553" t="str">
        <f>IF('Formulario PPGR2'!$G221="","",'Formulario PPGR1'!#REF!)</f>
        <v/>
      </c>
      <c r="D221" s="553" t="str">
        <f>IF('Formulario PPGR2'!$G221="","",'Formulario PPGR1'!#REF!)</f>
        <v/>
      </c>
      <c r="E221" s="553" t="str">
        <f>IF('Formulario PPGR2'!$G221="","",'Formulario PPGR1'!#REF!)</f>
        <v/>
      </c>
      <c r="F221" s="553" t="str">
        <f>IF('Formulario PPGR2'!$G221="","",'Formulario PPGR1'!#REF!)</f>
        <v/>
      </c>
      <c r="G221" s="554"/>
      <c r="H221" s="555" t="s">
        <v>843</v>
      </c>
      <c r="I221" s="561" t="s">
        <v>844</v>
      </c>
      <c r="J221" s="559" t="s">
        <v>840</v>
      </c>
      <c r="K221" s="559" t="s">
        <v>840</v>
      </c>
      <c r="L221" s="559">
        <v>1</v>
      </c>
      <c r="M221" s="559" t="s">
        <v>840</v>
      </c>
      <c r="N221" s="559" t="s">
        <v>840</v>
      </c>
      <c r="O221" s="559">
        <v>1</v>
      </c>
      <c r="P221" s="559" t="s">
        <v>840</v>
      </c>
      <c r="Q221" s="559" t="s">
        <v>840</v>
      </c>
      <c r="R221" s="557">
        <v>1</v>
      </c>
      <c r="S221" s="557" t="s">
        <v>840</v>
      </c>
      <c r="T221" s="557" t="s">
        <v>840</v>
      </c>
      <c r="U221" s="557">
        <v>1</v>
      </c>
      <c r="V221" s="560">
        <f>SUM('Formulario PPGR2'!$J221:$U221)</f>
        <v>4</v>
      </c>
      <c r="W221" s="572" t="s">
        <v>366</v>
      </c>
      <c r="X221" s="561"/>
      <c r="Y221" s="554"/>
      <c r="Z221" s="564" t="s">
        <v>236</v>
      </c>
      <c r="AA221" s="561"/>
    </row>
    <row r="222" spans="2:27" ht="25.5">
      <c r="B222" s="553"/>
      <c r="C222" s="553"/>
      <c r="D222" s="553"/>
      <c r="E222" s="553"/>
      <c r="F222" s="553"/>
      <c r="G222" s="554"/>
      <c r="H222" s="555" t="s">
        <v>845</v>
      </c>
      <c r="I222" s="561" t="s">
        <v>846</v>
      </c>
      <c r="J222" s="559"/>
      <c r="K222" s="559"/>
      <c r="L222" s="559">
        <v>1</v>
      </c>
      <c r="M222" s="559"/>
      <c r="N222" s="559"/>
      <c r="O222" s="559"/>
      <c r="P222" s="559"/>
      <c r="Q222" s="559"/>
      <c r="R222" s="557">
        <v>1</v>
      </c>
      <c r="S222" s="557"/>
      <c r="T222" s="557"/>
      <c r="U222" s="557"/>
      <c r="V222" s="560">
        <v>2</v>
      </c>
      <c r="W222" s="572" t="s">
        <v>366</v>
      </c>
      <c r="X222" s="561" t="s">
        <v>847</v>
      </c>
      <c r="Y222" s="554"/>
      <c r="Z222" s="564" t="s">
        <v>236</v>
      </c>
      <c r="AA222" s="561"/>
    </row>
    <row r="223" spans="2:27" ht="25.5">
      <c r="B223" s="553"/>
      <c r="C223" s="553"/>
      <c r="D223" s="553"/>
      <c r="E223" s="553"/>
      <c r="F223" s="553"/>
      <c r="G223" s="554"/>
      <c r="H223" s="555" t="s">
        <v>848</v>
      </c>
      <c r="I223" s="561" t="s">
        <v>849</v>
      </c>
      <c r="J223" s="559"/>
      <c r="K223" s="559"/>
      <c r="L223" s="559"/>
      <c r="M223" s="559"/>
      <c r="N223" s="559">
        <v>1</v>
      </c>
      <c r="O223" s="559"/>
      <c r="P223" s="559"/>
      <c r="Q223" s="559"/>
      <c r="R223" s="557"/>
      <c r="S223" s="557"/>
      <c r="T223" s="557"/>
      <c r="U223" s="557">
        <v>1</v>
      </c>
      <c r="V223" s="560">
        <v>2</v>
      </c>
      <c r="W223" s="572" t="s">
        <v>366</v>
      </c>
      <c r="X223" s="561" t="s">
        <v>847</v>
      </c>
      <c r="Y223" s="554"/>
      <c r="Z223" s="564" t="s">
        <v>236</v>
      </c>
      <c r="AA223" s="561"/>
    </row>
    <row r="224" spans="2:27" ht="51">
      <c r="B224" s="553" t="e">
        <f>IF('Formulario PPGR2'!$G224="","",CONCATENATE('Formulario PPGR2'!$C224,".",'Formulario PPGR2'!$D224,".",'Formulario PPGR2'!$E224,".",'Formulario PPGR2'!$F224))</f>
        <v>#REF!</v>
      </c>
      <c r="C224" s="553" t="e">
        <f>IF('Formulario PPGR2'!$G224="","",'Formulario PPGR1'!#REF!)</f>
        <v>#REF!</v>
      </c>
      <c r="D224" s="553" t="e">
        <f>IF('Formulario PPGR2'!$G224="","",'Formulario PPGR1'!#REF!)</f>
        <v>#REF!</v>
      </c>
      <c r="E224" s="553" t="e">
        <f>IF('Formulario PPGR2'!$G224="","",'Formulario PPGR1'!#REF!)</f>
        <v>#REF!</v>
      </c>
      <c r="F224" s="553" t="e">
        <f>IF('Formulario PPGR2'!$G224="","",'Formulario PPGR1'!#REF!)</f>
        <v>#REF!</v>
      </c>
      <c r="G224" s="554" t="s">
        <v>237</v>
      </c>
      <c r="H224" s="555" t="s">
        <v>850</v>
      </c>
      <c r="I224" s="554" t="s">
        <v>851</v>
      </c>
      <c r="J224" s="564">
        <v>1</v>
      </c>
      <c r="K224" s="564"/>
      <c r="L224" s="564"/>
      <c r="M224" s="564"/>
      <c r="N224" s="564"/>
      <c r="O224" s="564"/>
      <c r="P224" s="564"/>
      <c r="Q224" s="564"/>
      <c r="R224" s="564"/>
      <c r="S224" s="564"/>
      <c r="T224" s="564"/>
      <c r="U224" s="564"/>
      <c r="V224" s="560">
        <f>SUM('Formulario PPGR2'!$J224:$U224)</f>
        <v>1</v>
      </c>
      <c r="W224" s="572" t="s">
        <v>329</v>
      </c>
      <c r="X224" s="561"/>
      <c r="Y224" s="554" t="s">
        <v>852</v>
      </c>
      <c r="Z224" s="564" t="s">
        <v>853</v>
      </c>
      <c r="AA224" s="554"/>
    </row>
    <row r="225" spans="2:27" ht="25.5">
      <c r="B225" s="553" t="str">
        <f>IF('Formulario PPGR2'!$G225="","",CONCATENATE('Formulario PPGR2'!$C225,".",'Formulario PPGR2'!$D225,".",'Formulario PPGR2'!$E225,".",'Formulario PPGR2'!$F225))</f>
        <v/>
      </c>
      <c r="C225" s="553" t="str">
        <f>IF('Formulario PPGR2'!$G225="","",'Formulario PPGR1'!#REF!)</f>
        <v/>
      </c>
      <c r="D225" s="553" t="str">
        <f>IF('Formulario PPGR2'!$G225="","",'Formulario PPGR1'!#REF!)</f>
        <v/>
      </c>
      <c r="E225" s="553" t="str">
        <f>IF('Formulario PPGR2'!$G225="","",'Formulario PPGR1'!#REF!)</f>
        <v/>
      </c>
      <c r="F225" s="553" t="str">
        <f>IF('Formulario PPGR2'!$G225="","",'Formulario PPGR1'!#REF!)</f>
        <v/>
      </c>
      <c r="G225" s="554"/>
      <c r="H225" s="555" t="s">
        <v>854</v>
      </c>
      <c r="I225" s="554" t="s">
        <v>855</v>
      </c>
      <c r="J225" s="564">
        <v>1</v>
      </c>
      <c r="K225" s="564"/>
      <c r="L225" s="564"/>
      <c r="M225" s="564"/>
      <c r="N225" s="564"/>
      <c r="O225" s="564"/>
      <c r="P225" s="564"/>
      <c r="Q225" s="564"/>
      <c r="R225" s="564"/>
      <c r="S225" s="564"/>
      <c r="T225" s="564"/>
      <c r="U225" s="564"/>
      <c r="V225" s="560">
        <f>SUM('Formulario PPGR2'!$J225:$U225)</f>
        <v>1</v>
      </c>
      <c r="W225" s="572" t="s">
        <v>406</v>
      </c>
      <c r="X225" s="561"/>
      <c r="Y225" s="554"/>
      <c r="Z225" s="564" t="s">
        <v>853</v>
      </c>
      <c r="AA225" s="554"/>
    </row>
    <row r="226" spans="2:27" ht="38.25">
      <c r="B226" s="553" t="str">
        <f>IF('Formulario PPGR2'!$G226="","",CONCATENATE('Formulario PPGR2'!$C226,".",'Formulario PPGR2'!$D226,".",'Formulario PPGR2'!$E226,".",'Formulario PPGR2'!$F226))</f>
        <v/>
      </c>
      <c r="C226" s="553" t="str">
        <f>IF('Formulario PPGR2'!$G226="","",'Formulario PPGR1'!#REF!)</f>
        <v/>
      </c>
      <c r="D226" s="553" t="str">
        <f>IF('Formulario PPGR2'!$G226="","",'Formulario PPGR1'!#REF!)</f>
        <v/>
      </c>
      <c r="E226" s="553" t="str">
        <f>IF('Formulario PPGR2'!$G226="","",'Formulario PPGR1'!#REF!)</f>
        <v/>
      </c>
      <c r="F226" s="553" t="str">
        <f>IF('Formulario PPGR2'!$G226="","",'Formulario PPGR1'!#REF!)</f>
        <v/>
      </c>
      <c r="G226" s="554"/>
      <c r="H226" s="555" t="s">
        <v>856</v>
      </c>
      <c r="I226" s="554" t="s">
        <v>857</v>
      </c>
      <c r="J226" s="564"/>
      <c r="K226" s="564"/>
      <c r="L226" s="564"/>
      <c r="M226" s="564"/>
      <c r="N226" s="564"/>
      <c r="O226" s="564"/>
      <c r="P226" s="564">
        <v>1</v>
      </c>
      <c r="Q226" s="564"/>
      <c r="R226" s="564"/>
      <c r="S226" s="564"/>
      <c r="T226" s="564"/>
      <c r="U226" s="564">
        <v>1</v>
      </c>
      <c r="V226" s="560">
        <f>SUM('Formulario PPGR2'!$J226:$U226)</f>
        <v>2</v>
      </c>
      <c r="W226" s="572" t="s">
        <v>318</v>
      </c>
      <c r="X226" s="561"/>
      <c r="Y226" s="554"/>
      <c r="Z226" s="564" t="s">
        <v>853</v>
      </c>
      <c r="AA226" s="554"/>
    </row>
    <row r="227" spans="2:27" ht="51">
      <c r="B227" s="553" t="e">
        <f>IF('Formulario PPGR2'!$G227="","",CONCATENATE('Formulario PPGR2'!$C227,".",'Formulario PPGR2'!$D227,".",'Formulario PPGR2'!$E227,".",'Formulario PPGR2'!$F227))</f>
        <v>#REF!</v>
      </c>
      <c r="C227" s="553" t="e">
        <f>IF('Formulario PPGR2'!$G227="","",'Formulario PPGR1'!#REF!)</f>
        <v>#REF!</v>
      </c>
      <c r="D227" s="553" t="e">
        <f>IF('Formulario PPGR2'!$G227="","",'Formulario PPGR1'!#REF!)</f>
        <v>#REF!</v>
      </c>
      <c r="E227" s="553" t="e">
        <f>IF('Formulario PPGR2'!$G227="","",'Formulario PPGR1'!#REF!)</f>
        <v>#REF!</v>
      </c>
      <c r="F227" s="553" t="e">
        <f>IF('Formulario PPGR2'!$G227="","",'Formulario PPGR1'!#REF!)</f>
        <v>#REF!</v>
      </c>
      <c r="G227" s="554" t="s">
        <v>241</v>
      </c>
      <c r="H227" s="555" t="s">
        <v>858</v>
      </c>
      <c r="I227" s="554" t="s">
        <v>859</v>
      </c>
      <c r="J227" s="564"/>
      <c r="K227" s="564"/>
      <c r="L227" s="564"/>
      <c r="M227" s="564"/>
      <c r="N227" s="564"/>
      <c r="O227" s="564"/>
      <c r="P227" s="564">
        <v>1</v>
      </c>
      <c r="Q227" s="564"/>
      <c r="R227" s="564"/>
      <c r="S227" s="564"/>
      <c r="T227" s="564"/>
      <c r="U227" s="564">
        <v>1</v>
      </c>
      <c r="V227" s="560">
        <f>SUM('Formulario PPGR2'!$J227:$U227)</f>
        <v>2</v>
      </c>
      <c r="W227" s="572" t="s">
        <v>329</v>
      </c>
      <c r="X227" s="561"/>
      <c r="Y227" s="554" t="s">
        <v>860</v>
      </c>
      <c r="Z227" s="564" t="s">
        <v>853</v>
      </c>
      <c r="AA227" s="554"/>
    </row>
    <row r="228" spans="2:27" ht="38.25">
      <c r="B228" s="553" t="str">
        <f>IF('Formulario PPGR2'!$G228="","",CONCATENATE('Formulario PPGR2'!$C228,".",'Formulario PPGR2'!$D228,".",'Formulario PPGR2'!$E228,".",'Formulario PPGR2'!$F228))</f>
        <v/>
      </c>
      <c r="C228" s="553" t="str">
        <f>IF('Formulario PPGR2'!$G228="","",'Formulario PPGR1'!#REF!)</f>
        <v/>
      </c>
      <c r="D228" s="553" t="str">
        <f>IF('Formulario PPGR2'!$G228="","",'Formulario PPGR1'!#REF!)</f>
        <v/>
      </c>
      <c r="E228" s="553" t="str">
        <f>IF('Formulario PPGR2'!$G228="","",'Formulario PPGR1'!#REF!)</f>
        <v/>
      </c>
      <c r="F228" s="553" t="str">
        <f>IF('Formulario PPGR2'!$G228="","",'Formulario PPGR1'!#REF!)</f>
        <v/>
      </c>
      <c r="G228" s="554"/>
      <c r="H228" s="555" t="s">
        <v>861</v>
      </c>
      <c r="I228" s="554" t="s">
        <v>862</v>
      </c>
      <c r="J228" s="564"/>
      <c r="K228" s="564"/>
      <c r="L228" s="564">
        <v>1</v>
      </c>
      <c r="M228" s="564"/>
      <c r="N228" s="564"/>
      <c r="O228" s="564">
        <v>1</v>
      </c>
      <c r="P228" s="564"/>
      <c r="Q228" s="564"/>
      <c r="R228" s="564">
        <v>1</v>
      </c>
      <c r="S228" s="564"/>
      <c r="T228" s="564"/>
      <c r="U228" s="564">
        <v>1</v>
      </c>
      <c r="V228" s="560">
        <f>SUM('Formulario PPGR2'!$J228:$U228)</f>
        <v>4</v>
      </c>
      <c r="W228" s="572" t="s">
        <v>329</v>
      </c>
      <c r="X228" s="561"/>
      <c r="Y228" s="554" t="s">
        <v>863</v>
      </c>
      <c r="Z228" s="564" t="s">
        <v>853</v>
      </c>
      <c r="AA228" s="554"/>
    </row>
    <row r="229" spans="2:27" ht="51">
      <c r="B229" s="553" t="e">
        <f>IF('Formulario PPGR2'!$G229="","",CONCATENATE('Formulario PPGR2'!$C229,".",'Formulario PPGR2'!$D229,".",'Formulario PPGR2'!$E229,".",'Formulario PPGR2'!$F229))</f>
        <v>#REF!</v>
      </c>
      <c r="C229" s="553" t="e">
        <f>IF('Formulario PPGR2'!$G229="","",'Formulario PPGR1'!#REF!)</f>
        <v>#REF!</v>
      </c>
      <c r="D229" s="553" t="e">
        <f>IF('Formulario PPGR2'!$G229="","",'Formulario PPGR1'!#REF!)</f>
        <v>#REF!</v>
      </c>
      <c r="E229" s="553" t="e">
        <f>IF('Formulario PPGR2'!$G229="","",'Formulario PPGR1'!#REF!)</f>
        <v>#REF!</v>
      </c>
      <c r="F229" s="553" t="e">
        <f>IF('Formulario PPGR2'!$G229="","",'Formulario PPGR1'!#REF!)</f>
        <v>#REF!</v>
      </c>
      <c r="G229" s="554" t="s">
        <v>243</v>
      </c>
      <c r="H229" s="555" t="s">
        <v>864</v>
      </c>
      <c r="I229" s="554" t="s">
        <v>865</v>
      </c>
      <c r="J229" s="564"/>
      <c r="K229" s="564"/>
      <c r="L229" s="564">
        <v>1</v>
      </c>
      <c r="M229" s="564"/>
      <c r="N229" s="564"/>
      <c r="O229" s="564">
        <v>1</v>
      </c>
      <c r="P229" s="564"/>
      <c r="Q229" s="564"/>
      <c r="R229" s="564">
        <v>1</v>
      </c>
      <c r="S229" s="564"/>
      <c r="T229" s="564"/>
      <c r="U229" s="564">
        <v>1</v>
      </c>
      <c r="V229" s="560">
        <f>SUM('Formulario PPGR2'!$J229:$U229)</f>
        <v>4</v>
      </c>
      <c r="W229" s="572" t="s">
        <v>318</v>
      </c>
      <c r="X229" s="561"/>
      <c r="Y229" s="554"/>
      <c r="Z229" s="564" t="s">
        <v>866</v>
      </c>
      <c r="AA229" s="554"/>
    </row>
    <row r="230" spans="2:27" ht="38.25">
      <c r="B230" s="553" t="e">
        <f>IF('Formulario PPGR2'!$G230="","",CONCATENATE('Formulario PPGR2'!$C230,".",'Formulario PPGR2'!$D230,".",'Formulario PPGR2'!$E230,".",'Formulario PPGR2'!$F230))</f>
        <v>#REF!</v>
      </c>
      <c r="C230" s="553" t="e">
        <f>IF('Formulario PPGR2'!$G230="","",'Formulario PPGR1'!#REF!)</f>
        <v>#REF!</v>
      </c>
      <c r="D230" s="553" t="e">
        <f>IF('Formulario PPGR2'!$G230="","",'Formulario PPGR1'!#REF!)</f>
        <v>#REF!</v>
      </c>
      <c r="E230" s="553" t="e">
        <f>IF('Formulario PPGR2'!$G230="","",'Formulario PPGR1'!#REF!)</f>
        <v>#REF!</v>
      </c>
      <c r="F230" s="553" t="e">
        <f>IF('Formulario PPGR2'!$G230="","",'Formulario PPGR1'!#REF!)</f>
        <v>#REF!</v>
      </c>
      <c r="G230" s="554" t="s">
        <v>245</v>
      </c>
      <c r="H230" s="555" t="s">
        <v>867</v>
      </c>
      <c r="I230" s="575" t="s">
        <v>868</v>
      </c>
      <c r="J230" s="576">
        <v>1</v>
      </c>
      <c r="K230" s="576"/>
      <c r="L230" s="576"/>
      <c r="M230" s="576"/>
      <c r="N230" s="576">
        <v>1</v>
      </c>
      <c r="O230" s="576"/>
      <c r="P230" s="576"/>
      <c r="Q230" s="576"/>
      <c r="R230" s="576">
        <v>1</v>
      </c>
      <c r="S230" s="583"/>
      <c r="T230" s="583"/>
      <c r="U230" s="583"/>
      <c r="V230" s="560">
        <f>SUM('Formulario PPGR2'!$J230:$U230)</f>
        <v>3</v>
      </c>
      <c r="W230" s="572" t="s">
        <v>318</v>
      </c>
      <c r="X230" s="561"/>
      <c r="Y230" s="554" t="s">
        <v>869</v>
      </c>
      <c r="Z230" s="564" t="s">
        <v>870</v>
      </c>
      <c r="AA230" s="575"/>
    </row>
    <row r="231" spans="2:27" ht="38.25">
      <c r="B231" s="553" t="str">
        <f>IF('Formulario PPGR2'!$G231="","",CONCATENATE('Formulario PPGR2'!$C231,".",'Formulario PPGR2'!$D231,".",'Formulario PPGR2'!$E231,".",'Formulario PPGR2'!$F231))</f>
        <v/>
      </c>
      <c r="C231" s="553" t="str">
        <f>IF('Formulario PPGR2'!$G231="","",'Formulario PPGR1'!#REF!)</f>
        <v/>
      </c>
      <c r="D231" s="553" t="str">
        <f>IF('Formulario PPGR2'!$G231="","",'Formulario PPGR1'!#REF!)</f>
        <v/>
      </c>
      <c r="E231" s="553" t="str">
        <f>IF('Formulario PPGR2'!$G231="","",'Formulario PPGR1'!#REF!)</f>
        <v/>
      </c>
      <c r="F231" s="553" t="str">
        <f>IF('Formulario PPGR2'!$G231="","",'Formulario PPGR1'!#REF!)</f>
        <v/>
      </c>
      <c r="G231" s="554"/>
      <c r="H231" s="555" t="s">
        <v>871</v>
      </c>
      <c r="I231" s="575" t="s">
        <v>872</v>
      </c>
      <c r="J231" s="576"/>
      <c r="K231" s="576"/>
      <c r="L231" s="576"/>
      <c r="M231" s="576"/>
      <c r="N231" s="576">
        <v>1</v>
      </c>
      <c r="O231" s="576">
        <v>1</v>
      </c>
      <c r="P231" s="576">
        <v>1</v>
      </c>
      <c r="Q231" s="576">
        <v>1</v>
      </c>
      <c r="R231" s="583">
        <v>1</v>
      </c>
      <c r="S231" s="583"/>
      <c r="T231" s="583"/>
      <c r="U231" s="583"/>
      <c r="V231" s="560">
        <f>SUM('Formulario PPGR2'!$J231:$U231)</f>
        <v>5</v>
      </c>
      <c r="W231" s="572" t="s">
        <v>318</v>
      </c>
      <c r="X231" s="561"/>
      <c r="Y231" s="554" t="s">
        <v>869</v>
      </c>
      <c r="Z231" s="564" t="s">
        <v>870</v>
      </c>
      <c r="AA231" s="575"/>
    </row>
    <row r="232" spans="2:27" ht="38.25">
      <c r="B232" s="553" t="str">
        <f>IF('Formulario PPGR2'!$G232="","",CONCATENATE('Formulario PPGR2'!$C232,".",'Formulario PPGR2'!$D232,".",'Formulario PPGR2'!$E232,".",'Formulario PPGR2'!$F232))</f>
        <v/>
      </c>
      <c r="C232" s="553" t="str">
        <f>IF('Formulario PPGR2'!$G232="","",'Formulario PPGR1'!#REF!)</f>
        <v/>
      </c>
      <c r="D232" s="553" t="str">
        <f>IF('Formulario PPGR2'!$G232="","",'Formulario PPGR1'!#REF!)</f>
        <v/>
      </c>
      <c r="E232" s="553" t="str">
        <f>IF('Formulario PPGR2'!$G232="","",'Formulario PPGR1'!#REF!)</f>
        <v/>
      </c>
      <c r="F232" s="553" t="str">
        <f>IF('Formulario PPGR2'!$G232="","",'Formulario PPGR1'!#REF!)</f>
        <v/>
      </c>
      <c r="G232" s="554"/>
      <c r="H232" s="555" t="s">
        <v>873</v>
      </c>
      <c r="I232" s="575" t="s">
        <v>874</v>
      </c>
      <c r="J232" s="576"/>
      <c r="K232" s="576"/>
      <c r="L232" s="576"/>
      <c r="M232" s="576"/>
      <c r="N232" s="576">
        <v>1</v>
      </c>
      <c r="O232" s="576"/>
      <c r="P232" s="576"/>
      <c r="Q232" s="576"/>
      <c r="R232" s="583"/>
      <c r="S232" s="583"/>
      <c r="T232" s="583"/>
      <c r="U232" s="583"/>
      <c r="V232" s="560">
        <f>SUM('Formulario PPGR2'!$J232:$U232)</f>
        <v>1</v>
      </c>
      <c r="W232" s="572" t="s">
        <v>329</v>
      </c>
      <c r="X232" s="561"/>
      <c r="Y232" s="554" t="s">
        <v>875</v>
      </c>
      <c r="Z232" s="564" t="s">
        <v>870</v>
      </c>
      <c r="AA232" s="575"/>
    </row>
    <row r="233" spans="2:27" ht="39" customHeight="1">
      <c r="B233" s="553" t="str">
        <f>IF('Formulario PPGR2'!$G233="","",CONCATENATE('Formulario PPGR2'!$C233,".",'Formulario PPGR2'!$D233,".",'Formulario PPGR2'!$E233,".",'Formulario PPGR2'!$F233))</f>
        <v/>
      </c>
      <c r="C233" s="553" t="str">
        <f>IF('Formulario PPGR2'!$G233="","",'Formulario PPGR1'!#REF!)</f>
        <v/>
      </c>
      <c r="D233" s="553" t="str">
        <f>IF('Formulario PPGR2'!$G233="","",'Formulario PPGR1'!#REF!)</f>
        <v/>
      </c>
      <c r="E233" s="553" t="str">
        <f>IF('Formulario PPGR2'!$G233="","",'Formulario PPGR1'!#REF!)</f>
        <v/>
      </c>
      <c r="F233" s="553" t="str">
        <f>IF('Formulario PPGR2'!$G233="","",'Formulario PPGR1'!#REF!)</f>
        <v/>
      </c>
      <c r="G233" s="554"/>
      <c r="H233" s="555" t="s">
        <v>876</v>
      </c>
      <c r="I233" s="575" t="s">
        <v>877</v>
      </c>
      <c r="J233" s="576"/>
      <c r="K233" s="576"/>
      <c r="L233" s="576"/>
      <c r="M233" s="576"/>
      <c r="N233" s="576"/>
      <c r="O233" s="576"/>
      <c r="P233" s="576">
        <v>1</v>
      </c>
      <c r="Q233" s="576"/>
      <c r="R233" s="583"/>
      <c r="S233" s="583"/>
      <c r="T233" s="583"/>
      <c r="U233" s="583"/>
      <c r="V233" s="560">
        <f>SUM('Formulario PPGR2'!$J233:$U233)</f>
        <v>1</v>
      </c>
      <c r="W233" s="572"/>
      <c r="X233" s="561"/>
      <c r="Y233" s="554" t="s">
        <v>878</v>
      </c>
      <c r="Z233" s="564" t="s">
        <v>870</v>
      </c>
      <c r="AA233" s="575"/>
    </row>
    <row r="234" spans="2:27" ht="48" customHeight="1">
      <c r="B234" s="553" t="str">
        <f>IF('Formulario PPGR2'!$G234="","",CONCATENATE('Formulario PPGR2'!$C234,".",'Formulario PPGR2'!$D234,".",'Formulario PPGR2'!$E234,".",'Formulario PPGR2'!$F234))</f>
        <v/>
      </c>
      <c r="C234" s="553" t="str">
        <f>IF('Formulario PPGR2'!$G234="","",'Formulario PPGR1'!#REF!)</f>
        <v/>
      </c>
      <c r="D234" s="553" t="str">
        <f>IF('Formulario PPGR2'!$G234="","",'Formulario PPGR1'!#REF!)</f>
        <v/>
      </c>
      <c r="E234" s="553" t="str">
        <f>IF('Formulario PPGR2'!$G234="","",'Formulario PPGR1'!#REF!)</f>
        <v/>
      </c>
      <c r="F234" s="553" t="str">
        <f>IF('Formulario PPGR2'!$G234="","",'Formulario PPGR1'!#REF!)</f>
        <v/>
      </c>
      <c r="G234" s="554"/>
      <c r="H234" s="555" t="s">
        <v>879</v>
      </c>
      <c r="I234" s="575" t="s">
        <v>880</v>
      </c>
      <c r="J234" s="576"/>
      <c r="K234" s="576"/>
      <c r="L234" s="576"/>
      <c r="M234" s="576"/>
      <c r="N234" s="576">
        <v>1</v>
      </c>
      <c r="O234" s="576"/>
      <c r="P234" s="576"/>
      <c r="Q234" s="576"/>
      <c r="R234" s="583"/>
      <c r="S234" s="576"/>
      <c r="T234" s="583"/>
      <c r="U234" s="576"/>
      <c r="V234" s="560">
        <f>SUM('Formulario PPGR2'!$J234:$U234)</f>
        <v>1</v>
      </c>
      <c r="W234" s="572" t="s">
        <v>329</v>
      </c>
      <c r="X234" s="561"/>
      <c r="Y234" s="575" t="s">
        <v>881</v>
      </c>
      <c r="Z234" s="564" t="s">
        <v>870</v>
      </c>
      <c r="AA234" s="575"/>
    </row>
    <row r="235" spans="2:27" ht="76.5">
      <c r="B235" s="553" t="str">
        <f>IF('Formulario PPGR2'!$G235="","",CONCATENATE('Formulario PPGR2'!$C235,".",'Formulario PPGR2'!$D235,".",'Formulario PPGR2'!$E235,".",'Formulario PPGR2'!$F235))</f>
        <v/>
      </c>
      <c r="C235" s="553" t="str">
        <f>IF('Formulario PPGR2'!$G235="","",'Formulario PPGR1'!#REF!)</f>
        <v/>
      </c>
      <c r="D235" s="553" t="str">
        <f>IF('Formulario PPGR2'!$G235="","",'Formulario PPGR1'!#REF!)</f>
        <v/>
      </c>
      <c r="E235" s="553" t="str">
        <f>IF('Formulario PPGR2'!$G235="","",'Formulario PPGR1'!#REF!)</f>
        <v/>
      </c>
      <c r="F235" s="553" t="str">
        <f>IF('Formulario PPGR2'!$G235="","",'Formulario PPGR1'!#REF!)</f>
        <v/>
      </c>
      <c r="G235" s="554"/>
      <c r="H235" s="555" t="s">
        <v>882</v>
      </c>
      <c r="I235" s="575" t="s">
        <v>883</v>
      </c>
      <c r="J235" s="576"/>
      <c r="K235" s="576"/>
      <c r="L235" s="576"/>
      <c r="M235" s="576"/>
      <c r="N235" s="576"/>
      <c r="O235" s="559">
        <v>1</v>
      </c>
      <c r="P235" s="576"/>
      <c r="Q235" s="576"/>
      <c r="R235" s="583"/>
      <c r="S235" s="576"/>
      <c r="T235" s="583"/>
      <c r="U235" s="576"/>
      <c r="V235" s="560">
        <f>SUM('Formulario PPGR2'!$J235:$U235)</f>
        <v>1</v>
      </c>
      <c r="W235" s="572" t="s">
        <v>329</v>
      </c>
      <c r="X235" s="561"/>
      <c r="Y235" s="575" t="s">
        <v>884</v>
      </c>
      <c r="Z235" s="564" t="s">
        <v>870</v>
      </c>
      <c r="AA235" s="575"/>
    </row>
    <row r="236" spans="2:27" ht="51">
      <c r="B236" s="553" t="str">
        <f>IF('Formulario PPGR2'!$G236="","",CONCATENATE('Formulario PPGR2'!$C236,".",'Formulario PPGR2'!$D236,".",'Formulario PPGR2'!$E236,".",'Formulario PPGR2'!$F236))</f>
        <v/>
      </c>
      <c r="C236" s="553" t="str">
        <f>IF('Formulario PPGR2'!$G236="","",'Formulario PPGR1'!#REF!)</f>
        <v/>
      </c>
      <c r="D236" s="553" t="str">
        <f>IF('Formulario PPGR2'!$G236="","",'Formulario PPGR1'!#REF!)</f>
        <v/>
      </c>
      <c r="E236" s="553" t="str">
        <f>IF('Formulario PPGR2'!$G236="","",'Formulario PPGR1'!#REF!)</f>
        <v/>
      </c>
      <c r="F236" s="553" t="str">
        <f>IF('Formulario PPGR2'!$G236="","",'Formulario PPGR1'!#REF!)</f>
        <v/>
      </c>
      <c r="G236" s="554"/>
      <c r="H236" s="555" t="s">
        <v>885</v>
      </c>
      <c r="I236" s="575" t="s">
        <v>886</v>
      </c>
      <c r="J236" s="576"/>
      <c r="K236" s="576"/>
      <c r="L236" s="576"/>
      <c r="M236" s="576"/>
      <c r="N236" s="576"/>
      <c r="O236" s="583"/>
      <c r="P236" s="576"/>
      <c r="Q236" s="576">
        <v>1</v>
      </c>
      <c r="R236" s="583"/>
      <c r="S236" s="583"/>
      <c r="T236" s="583"/>
      <c r="U236" s="583"/>
      <c r="V236" s="560">
        <f>SUM('Formulario PPGR2'!$J236:$U236)</f>
        <v>1</v>
      </c>
      <c r="W236" s="572" t="s">
        <v>329</v>
      </c>
      <c r="X236" s="561"/>
      <c r="Y236" s="575" t="s">
        <v>887</v>
      </c>
      <c r="Z236" s="564" t="s">
        <v>870</v>
      </c>
      <c r="AA236" s="575"/>
    </row>
    <row r="237" spans="2:27" ht="25.5">
      <c r="B237" s="553" t="str">
        <f>IF('Formulario PPGR2'!$G237="","",CONCATENATE('Formulario PPGR2'!$C237,".",'Formulario PPGR2'!$D237,".",'Formulario PPGR2'!$E237,".",'Formulario PPGR2'!$F237))</f>
        <v/>
      </c>
      <c r="C237" s="553" t="str">
        <f>IF('Formulario PPGR2'!$G237="","",'Formulario PPGR1'!#REF!)</f>
        <v/>
      </c>
      <c r="D237" s="553" t="str">
        <f>IF('Formulario PPGR2'!$G237="","",'Formulario PPGR1'!#REF!)</f>
        <v/>
      </c>
      <c r="E237" s="553" t="str">
        <f>IF('Formulario PPGR2'!$G237="","",'Formulario PPGR1'!#REF!)</f>
        <v/>
      </c>
      <c r="F237" s="553" t="str">
        <f>IF('Formulario PPGR2'!$G237="","",'Formulario PPGR1'!#REF!)</f>
        <v/>
      </c>
      <c r="G237" s="554"/>
      <c r="H237" s="555" t="s">
        <v>888</v>
      </c>
      <c r="I237" s="575" t="s">
        <v>889</v>
      </c>
      <c r="J237" s="576"/>
      <c r="K237" s="576"/>
      <c r="L237" s="576"/>
      <c r="M237" s="576">
        <v>1</v>
      </c>
      <c r="N237" s="576"/>
      <c r="O237" s="576"/>
      <c r="P237" s="576"/>
      <c r="Q237" s="576"/>
      <c r="R237" s="583"/>
      <c r="S237" s="583">
        <v>1</v>
      </c>
      <c r="T237" s="583"/>
      <c r="U237" s="576"/>
      <c r="V237" s="560">
        <f>SUM('Formulario PPGR2'!$J237:$U237)</f>
        <v>2</v>
      </c>
      <c r="W237" s="554" t="s">
        <v>317</v>
      </c>
      <c r="X237" s="561"/>
      <c r="Y237" s="554"/>
      <c r="Z237" s="564" t="s">
        <v>870</v>
      </c>
      <c r="AA237" s="575"/>
    </row>
    <row r="238" spans="2:27" ht="102">
      <c r="B238" s="553" t="e">
        <f>IF('Formulario PPGR2'!$G238="","",CONCATENATE('Formulario PPGR2'!$C238,".",'Formulario PPGR2'!$D238,".",'Formulario PPGR2'!$E238,".",'Formulario PPGR2'!$F238))</f>
        <v>#REF!</v>
      </c>
      <c r="C238" s="553" t="e">
        <f>IF('Formulario PPGR2'!$G238="","",'Formulario PPGR1'!#REF!)</f>
        <v>#REF!</v>
      </c>
      <c r="D238" s="553" t="e">
        <f>IF('Formulario PPGR2'!$G238="","",'Formulario PPGR1'!#REF!)</f>
        <v>#REF!</v>
      </c>
      <c r="E238" s="553" t="e">
        <f>IF('Formulario PPGR2'!$G238="","",'Formulario PPGR1'!#REF!)</f>
        <v>#REF!</v>
      </c>
      <c r="F238" s="553" t="e">
        <f>IF('Formulario PPGR2'!$G238="","",'Formulario PPGR1'!#REF!)</f>
        <v>#REF!</v>
      </c>
      <c r="G238" s="554" t="s">
        <v>247</v>
      </c>
      <c r="H238" s="555" t="s">
        <v>890</v>
      </c>
      <c r="I238" s="575" t="s">
        <v>891</v>
      </c>
      <c r="J238" s="576">
        <v>1</v>
      </c>
      <c r="K238" s="583"/>
      <c r="L238" s="576"/>
      <c r="M238" s="576"/>
      <c r="N238" s="576"/>
      <c r="O238" s="576"/>
      <c r="P238" s="583"/>
      <c r="Q238" s="576"/>
      <c r="R238" s="576"/>
      <c r="S238" s="583"/>
      <c r="T238" s="583"/>
      <c r="U238" s="583"/>
      <c r="V238" s="560">
        <f>SUM('Formulario PPGR2'!$J238:$U238)</f>
        <v>1</v>
      </c>
      <c r="W238" s="572" t="s">
        <v>329</v>
      </c>
      <c r="X238" s="561"/>
      <c r="Y238" s="575" t="s">
        <v>892</v>
      </c>
      <c r="Z238" s="564" t="s">
        <v>866</v>
      </c>
      <c r="AA238" s="575"/>
    </row>
    <row r="239" spans="2:27" ht="51">
      <c r="B239" s="553" t="str">
        <f>IF('Formulario PPGR2'!$G239="","",CONCATENATE('Formulario PPGR2'!$C239,".",'Formulario PPGR2'!$D239,".",'Formulario PPGR2'!$E239,".",'Formulario PPGR2'!$F239))</f>
        <v/>
      </c>
      <c r="C239" s="553" t="str">
        <f>IF('Formulario PPGR2'!$G239="","",'Formulario PPGR1'!#REF!)</f>
        <v/>
      </c>
      <c r="D239" s="553" t="str">
        <f>IF('Formulario PPGR2'!$G239="","",'Formulario PPGR1'!#REF!)</f>
        <v/>
      </c>
      <c r="E239" s="553" t="str">
        <f>IF('Formulario PPGR2'!$G239="","",'Formulario PPGR1'!#REF!)</f>
        <v/>
      </c>
      <c r="F239" s="553" t="str">
        <f>IF('Formulario PPGR2'!$G239="","",'Formulario PPGR1'!#REF!)</f>
        <v/>
      </c>
      <c r="G239" s="554"/>
      <c r="H239" s="555" t="s">
        <v>893</v>
      </c>
      <c r="I239" s="575" t="s">
        <v>894</v>
      </c>
      <c r="J239" s="576"/>
      <c r="K239" s="583"/>
      <c r="L239" s="576"/>
      <c r="M239" s="576"/>
      <c r="N239" s="576"/>
      <c r="O239" s="576"/>
      <c r="P239" s="583"/>
      <c r="Q239" s="576"/>
      <c r="R239" s="576"/>
      <c r="S239" s="583"/>
      <c r="T239" s="583">
        <v>1</v>
      </c>
      <c r="U239" s="583"/>
      <c r="V239" s="560">
        <f>SUM('Formulario PPGR2'!$J239:$U239)</f>
        <v>1</v>
      </c>
      <c r="W239" s="572" t="s">
        <v>329</v>
      </c>
      <c r="X239" s="561"/>
      <c r="Y239" s="575" t="s">
        <v>895</v>
      </c>
      <c r="Z239" s="564" t="s">
        <v>866</v>
      </c>
      <c r="AA239" s="575"/>
    </row>
    <row r="240" spans="2:27" ht="38.25">
      <c r="B240" s="553"/>
      <c r="C240" s="553"/>
      <c r="D240" s="553"/>
      <c r="E240" s="553"/>
      <c r="F240" s="553"/>
      <c r="G240" s="554"/>
      <c r="H240" s="555" t="s">
        <v>896</v>
      </c>
      <c r="I240" s="554" t="s">
        <v>897</v>
      </c>
      <c r="J240" s="554"/>
      <c r="K240" s="554"/>
      <c r="L240" s="554">
        <v>1</v>
      </c>
      <c r="M240" s="554"/>
      <c r="N240" s="554"/>
      <c r="O240" s="554">
        <v>1</v>
      </c>
      <c r="P240" s="554"/>
      <c r="Q240" s="554"/>
      <c r="R240" s="554">
        <v>1</v>
      </c>
      <c r="S240" s="554"/>
      <c r="T240" s="554"/>
      <c r="U240" s="554">
        <v>1</v>
      </c>
      <c r="V240" s="560">
        <f>SUM('Formulario PPGR2'!$J240:$U240)</f>
        <v>4</v>
      </c>
      <c r="W240" s="554" t="s">
        <v>317</v>
      </c>
      <c r="X240" s="561" t="s">
        <v>356</v>
      </c>
      <c r="Y240" s="575"/>
      <c r="Z240" s="564" t="s">
        <v>721</v>
      </c>
      <c r="AA240" s="554"/>
    </row>
    <row r="241" spans="2:27" ht="51">
      <c r="B241" s="553" t="e">
        <f>IF('Formulario PPGR2'!$G241="","",CONCATENATE('Formulario PPGR2'!$C241,".",'Formulario PPGR2'!$D241,".",'Formulario PPGR2'!$E241,".",'Formulario PPGR2'!$F241))</f>
        <v>#REF!</v>
      </c>
      <c r="C241" s="553" t="e">
        <f>IF('Formulario PPGR2'!$G241="","",'Formulario PPGR1'!#REF!)</f>
        <v>#REF!</v>
      </c>
      <c r="D241" s="553" t="e">
        <f>IF('Formulario PPGR2'!$G241="","",'Formulario PPGR1'!#REF!)</f>
        <v>#REF!</v>
      </c>
      <c r="E241" s="553" t="e">
        <f>IF('Formulario PPGR2'!$G241="","",'Formulario PPGR1'!#REF!)</f>
        <v>#REF!</v>
      </c>
      <c r="F241" s="553" t="e">
        <f>IF('Formulario PPGR2'!$G241="","",'Formulario PPGR1'!#REF!)</f>
        <v>#REF!</v>
      </c>
      <c r="G241" s="554" t="s">
        <v>250</v>
      </c>
      <c r="H241" s="555" t="s">
        <v>898</v>
      </c>
      <c r="I241" s="575" t="s">
        <v>899</v>
      </c>
      <c r="J241" s="576"/>
      <c r="K241" s="576"/>
      <c r="L241" s="576">
        <v>1</v>
      </c>
      <c r="M241" s="576"/>
      <c r="N241" s="576"/>
      <c r="O241" s="576"/>
      <c r="P241" s="576"/>
      <c r="Q241" s="576"/>
      <c r="R241" s="583"/>
      <c r="S241" s="583"/>
      <c r="T241" s="583"/>
      <c r="U241" s="583"/>
      <c r="V241" s="560">
        <f>SUM('Formulario PPGR2'!$J241:$U241)</f>
        <v>1</v>
      </c>
      <c r="W241" s="572" t="s">
        <v>329</v>
      </c>
      <c r="X241" s="561"/>
      <c r="Y241" s="575" t="s">
        <v>900</v>
      </c>
      <c r="Z241" s="564" t="s">
        <v>870</v>
      </c>
      <c r="AA241" s="575" t="s">
        <v>901</v>
      </c>
    </row>
    <row r="242" spans="2:27" ht="35.1" customHeight="1">
      <c r="B242" s="553" t="str">
        <f>IF('Formulario PPGR2'!$G242="","",CONCATENATE('Formulario PPGR2'!$C242,".",'Formulario PPGR2'!$D242,".",'Formulario PPGR2'!$E242,".",'Formulario PPGR2'!$F242))</f>
        <v/>
      </c>
      <c r="C242" s="553" t="str">
        <f>IF('Formulario PPGR2'!$G242="","",'Formulario PPGR1'!#REF!)</f>
        <v/>
      </c>
      <c r="D242" s="553" t="str">
        <f>IF('Formulario PPGR2'!$G242="","",'Formulario PPGR1'!#REF!)</f>
        <v/>
      </c>
      <c r="E242" s="553" t="str">
        <f>IF('Formulario PPGR2'!$G242="","",'Formulario PPGR1'!#REF!)</f>
        <v/>
      </c>
      <c r="F242" s="553" t="str">
        <f>IF('Formulario PPGR2'!$G242="","",'Formulario PPGR1'!#REF!)</f>
        <v/>
      </c>
      <c r="G242" s="554"/>
      <c r="H242" s="555" t="s">
        <v>902</v>
      </c>
      <c r="I242" s="575" t="s">
        <v>903</v>
      </c>
      <c r="J242" s="576"/>
      <c r="K242" s="576"/>
      <c r="L242" s="576"/>
      <c r="M242" s="583"/>
      <c r="N242" s="576">
        <v>1</v>
      </c>
      <c r="O242" s="576"/>
      <c r="P242" s="576">
        <v>1</v>
      </c>
      <c r="Q242" s="576"/>
      <c r="R242" s="576">
        <v>1</v>
      </c>
      <c r="S242" s="583"/>
      <c r="T242" s="583">
        <v>1</v>
      </c>
      <c r="U242" s="583"/>
      <c r="V242" s="560">
        <f>SUM('Formulario PPGR2'!$J242:$U242)</f>
        <v>4</v>
      </c>
      <c r="W242" s="572" t="s">
        <v>329</v>
      </c>
      <c r="X242" s="561"/>
      <c r="Y242" s="575" t="s">
        <v>904</v>
      </c>
      <c r="Z242" s="564" t="s">
        <v>870</v>
      </c>
      <c r="AA242" s="575" t="s">
        <v>901</v>
      </c>
    </row>
    <row r="243" spans="2:27" ht="51">
      <c r="B243" s="553" t="e">
        <f>IF('Formulario PPGR2'!$G243="","",CONCATENATE('Formulario PPGR2'!$C243,".",'Formulario PPGR2'!$D243,".",'Formulario PPGR2'!$E243,".",'Formulario PPGR2'!$F243))</f>
        <v>#REF!</v>
      </c>
      <c r="C243" s="553" t="e">
        <f>IF('Formulario PPGR2'!$G243="","",'Formulario PPGR1'!#REF!)</f>
        <v>#REF!</v>
      </c>
      <c r="D243" s="553" t="e">
        <f>IF('Formulario PPGR2'!$G243="","",'Formulario PPGR1'!#REF!)</f>
        <v>#REF!</v>
      </c>
      <c r="E243" s="553" t="e">
        <f>IF('Formulario PPGR2'!$G243="","",'Formulario PPGR1'!#REF!)</f>
        <v>#REF!</v>
      </c>
      <c r="F243" s="553" t="e">
        <f>IF('Formulario PPGR2'!$G243="","",'Formulario PPGR1'!#REF!)</f>
        <v>#REF!</v>
      </c>
      <c r="G243" s="554" t="s">
        <v>252</v>
      </c>
      <c r="H243" s="555" t="s">
        <v>905</v>
      </c>
      <c r="I243" s="684" t="s">
        <v>906</v>
      </c>
      <c r="J243" s="556"/>
      <c r="K243" s="556"/>
      <c r="L243" s="556"/>
      <c r="M243" s="556"/>
      <c r="N243" s="556"/>
      <c r="O243" s="556"/>
      <c r="P243" s="556">
        <v>1</v>
      </c>
      <c r="Q243" s="556">
        <v>1</v>
      </c>
      <c r="R243" s="558"/>
      <c r="S243" s="558"/>
      <c r="T243" s="558"/>
      <c r="U243" s="558"/>
      <c r="V243" s="560">
        <f>SUM('Formulario PPGR2'!$J243:$U243)</f>
        <v>2</v>
      </c>
      <c r="W243" s="572" t="s">
        <v>406</v>
      </c>
      <c r="X243" s="561" t="s">
        <v>317</v>
      </c>
      <c r="Y243" s="554"/>
      <c r="Z243" s="564" t="s">
        <v>866</v>
      </c>
      <c r="AA243" s="684"/>
    </row>
    <row r="244" spans="2:27" ht="25.5">
      <c r="B244" s="553" t="str">
        <f>IF('Formulario PPGR2'!$G244="","",CONCATENATE('Formulario PPGR2'!$C244,".",'Formulario PPGR2'!$D244,".",'Formulario PPGR2'!$E244,".",'Formulario PPGR2'!$F244))</f>
        <v/>
      </c>
      <c r="C244" s="553" t="str">
        <f>IF('Formulario PPGR2'!$G244="","",'Formulario PPGR1'!#REF!)</f>
        <v/>
      </c>
      <c r="D244" s="553" t="str">
        <f>IF('Formulario PPGR2'!$G244="","",'Formulario PPGR1'!#REF!)</f>
        <v/>
      </c>
      <c r="E244" s="553" t="str">
        <f>IF('Formulario PPGR2'!$G244="","",'Formulario PPGR1'!#REF!)</f>
        <v/>
      </c>
      <c r="F244" s="553" t="str">
        <f>IF('Formulario PPGR2'!$G244="","",'Formulario PPGR1'!#REF!)</f>
        <v/>
      </c>
      <c r="G244" s="554"/>
      <c r="H244" s="555" t="s">
        <v>907</v>
      </c>
      <c r="I244" s="684" t="s">
        <v>908</v>
      </c>
      <c r="J244" s="556"/>
      <c r="K244" s="556"/>
      <c r="L244" s="556"/>
      <c r="M244" s="556"/>
      <c r="N244" s="556"/>
      <c r="O244" s="556">
        <v>1</v>
      </c>
      <c r="P244" s="556"/>
      <c r="Q244" s="556"/>
      <c r="R244" s="558"/>
      <c r="S244" s="558"/>
      <c r="T244" s="558">
        <v>1</v>
      </c>
      <c r="U244" s="558"/>
      <c r="V244" s="560">
        <f>SUM('Formulario PPGR2'!$J244:$U244)</f>
        <v>2</v>
      </c>
      <c r="W244" s="572" t="s">
        <v>909</v>
      </c>
      <c r="X244" s="561"/>
      <c r="Y244" s="554"/>
      <c r="Z244" s="564" t="s">
        <v>866</v>
      </c>
      <c r="AA244" s="684"/>
    </row>
    <row r="245" spans="2:27" ht="25.5">
      <c r="B245" s="553" t="str">
        <f>IF('Formulario PPGR2'!$G245="","",CONCATENATE('Formulario PPGR2'!$C245,".",'Formulario PPGR2'!$D245,".",'Formulario PPGR2'!$E245,".",'Formulario PPGR2'!$F245))</f>
        <v/>
      </c>
      <c r="C245" s="553" t="str">
        <f>IF('Formulario PPGR2'!$G245="","",'Formulario PPGR1'!#REF!)</f>
        <v/>
      </c>
      <c r="D245" s="553" t="str">
        <f>IF('Formulario PPGR2'!$G245="","",'Formulario PPGR1'!#REF!)</f>
        <v/>
      </c>
      <c r="E245" s="553" t="str">
        <f>IF('Formulario PPGR2'!$G245="","",'Formulario PPGR1'!#REF!)</f>
        <v/>
      </c>
      <c r="F245" s="553" t="str">
        <f>IF('Formulario PPGR2'!$G245="","",'Formulario PPGR1'!#REF!)</f>
        <v/>
      </c>
      <c r="G245" s="554"/>
      <c r="H245" s="555" t="s">
        <v>910</v>
      </c>
      <c r="I245" s="684" t="s">
        <v>911</v>
      </c>
      <c r="J245" s="556">
        <v>1</v>
      </c>
      <c r="K245" s="556"/>
      <c r="L245" s="556"/>
      <c r="M245" s="556">
        <v>1</v>
      </c>
      <c r="N245" s="556"/>
      <c r="O245" s="556"/>
      <c r="P245" s="556">
        <v>1</v>
      </c>
      <c r="Q245" s="556"/>
      <c r="R245" s="558"/>
      <c r="S245" s="558">
        <v>1</v>
      </c>
      <c r="T245" s="558"/>
      <c r="U245" s="558"/>
      <c r="V245" s="560">
        <f>SUM('Formulario PPGR2'!$J245:$U245)</f>
        <v>4</v>
      </c>
      <c r="W245" s="572" t="s">
        <v>318</v>
      </c>
      <c r="X245" s="561" t="s">
        <v>317</v>
      </c>
      <c r="Y245" s="554" t="s">
        <v>912</v>
      </c>
      <c r="Z245" s="564" t="s">
        <v>913</v>
      </c>
      <c r="AA245" s="684" t="s">
        <v>914</v>
      </c>
    </row>
    <row r="246" spans="2:27" ht="25.5">
      <c r="B246" s="553" t="str">
        <f>IF('Formulario PPGR2'!$G246="","",CONCATENATE('Formulario PPGR2'!$C246,".",'Formulario PPGR2'!$D246,".",'Formulario PPGR2'!$E246,".",'Formulario PPGR2'!$F246))</f>
        <v/>
      </c>
      <c r="C246" s="553" t="str">
        <f>IF('Formulario PPGR2'!$G246="","",'Formulario PPGR1'!#REF!)</f>
        <v/>
      </c>
      <c r="D246" s="553" t="str">
        <f>IF('Formulario PPGR2'!$G246="","",'Formulario PPGR1'!#REF!)</f>
        <v/>
      </c>
      <c r="E246" s="553" t="str">
        <f>IF('Formulario PPGR2'!$G246="","",'Formulario PPGR1'!#REF!)</f>
        <v/>
      </c>
      <c r="F246" s="553" t="str">
        <f>IF('Formulario PPGR2'!$G246="","",'Formulario PPGR1'!#REF!)</f>
        <v/>
      </c>
      <c r="G246" s="554"/>
      <c r="H246" s="555" t="s">
        <v>915</v>
      </c>
      <c r="I246" s="561" t="s">
        <v>916</v>
      </c>
      <c r="J246" s="559"/>
      <c r="K246" s="559"/>
      <c r="L246" s="559">
        <v>1</v>
      </c>
      <c r="M246" s="559"/>
      <c r="N246" s="559"/>
      <c r="O246" s="559">
        <v>1</v>
      </c>
      <c r="P246" s="559"/>
      <c r="Q246" s="559"/>
      <c r="R246" s="557">
        <v>1</v>
      </c>
      <c r="S246" s="557"/>
      <c r="T246" s="557"/>
      <c r="U246" s="557">
        <v>1</v>
      </c>
      <c r="V246" s="560">
        <f>SUM('Formulario PPGR2'!$J246:$U246)</f>
        <v>4</v>
      </c>
      <c r="W246" s="554" t="s">
        <v>317</v>
      </c>
      <c r="X246" s="561" t="s">
        <v>406</v>
      </c>
      <c r="Y246" s="554" t="s">
        <v>917</v>
      </c>
      <c r="Z246" s="564" t="s">
        <v>913</v>
      </c>
      <c r="AA246" s="561" t="s">
        <v>918</v>
      </c>
    </row>
    <row r="247" spans="2:27" ht="38.25">
      <c r="B247" s="553" t="str">
        <f>IF('Formulario PPGR2'!$G247="","",CONCATENATE('Formulario PPGR2'!$C247,".",'Formulario PPGR2'!$D247,".",'Formulario PPGR2'!$E247,".",'Formulario PPGR2'!$F247))</f>
        <v/>
      </c>
      <c r="C247" s="553" t="str">
        <f>IF('Formulario PPGR2'!$G247="","",'Formulario PPGR1'!#REF!)</f>
        <v/>
      </c>
      <c r="D247" s="553" t="str">
        <f>IF('Formulario PPGR2'!$G247="","",'Formulario PPGR1'!#REF!)</f>
        <v/>
      </c>
      <c r="E247" s="553" t="str">
        <f>IF('Formulario PPGR2'!$G247="","",'Formulario PPGR1'!#REF!)</f>
        <v/>
      </c>
      <c r="F247" s="553" t="str">
        <f>IF('Formulario PPGR2'!$G247="","",'Formulario PPGR1'!#REF!)</f>
        <v/>
      </c>
      <c r="G247" s="554"/>
      <c r="H247" s="555" t="s">
        <v>919</v>
      </c>
      <c r="I247" s="561" t="s">
        <v>920</v>
      </c>
      <c r="J247" s="559"/>
      <c r="K247" s="559"/>
      <c r="L247" s="559"/>
      <c r="M247" s="559"/>
      <c r="N247" s="559"/>
      <c r="O247" s="559">
        <v>1</v>
      </c>
      <c r="P247" s="559"/>
      <c r="Q247" s="559"/>
      <c r="R247" s="557"/>
      <c r="S247" s="557"/>
      <c r="T247" s="557"/>
      <c r="U247" s="557">
        <v>1</v>
      </c>
      <c r="V247" s="560">
        <f>SUM('Formulario PPGR2'!$J247:$U247)</f>
        <v>2</v>
      </c>
      <c r="W247" s="572" t="s">
        <v>329</v>
      </c>
      <c r="X247" s="561"/>
      <c r="Y247" s="554" t="s">
        <v>921</v>
      </c>
      <c r="Z247" s="564" t="s">
        <v>913</v>
      </c>
      <c r="AA247" s="561" t="s">
        <v>918</v>
      </c>
    </row>
    <row r="248" spans="2:27" ht="38.25">
      <c r="B248" s="553" t="str">
        <f>IF('Formulario PPGR2'!$G248="","",CONCATENATE('Formulario PPGR2'!$C248,".",'Formulario PPGR2'!$D248,".",'Formulario PPGR2'!$E248,".",'Formulario PPGR2'!$F248))</f>
        <v/>
      </c>
      <c r="C248" s="553" t="str">
        <f>IF('Formulario PPGR2'!$G248="","",'Formulario PPGR1'!#REF!)</f>
        <v/>
      </c>
      <c r="D248" s="553" t="str">
        <f>IF('Formulario PPGR2'!$G248="","",'Formulario PPGR1'!#REF!)</f>
        <v/>
      </c>
      <c r="E248" s="553" t="str">
        <f>IF('Formulario PPGR2'!$G248="","",'Formulario PPGR1'!#REF!)</f>
        <v/>
      </c>
      <c r="F248" s="553" t="str">
        <f>IF('Formulario PPGR2'!$G248="","",'Formulario PPGR1'!#REF!)</f>
        <v/>
      </c>
      <c r="G248" s="554"/>
      <c r="H248" s="555" t="s">
        <v>922</v>
      </c>
      <c r="I248" s="684" t="s">
        <v>923</v>
      </c>
      <c r="J248" s="556"/>
      <c r="K248" s="556"/>
      <c r="L248" s="556"/>
      <c r="M248" s="556"/>
      <c r="N248" s="556"/>
      <c r="O248" s="556"/>
      <c r="P248" s="556"/>
      <c r="Q248" s="556">
        <v>1</v>
      </c>
      <c r="R248" s="558"/>
      <c r="S248" s="558"/>
      <c r="T248" s="558"/>
      <c r="U248" s="558"/>
      <c r="V248" s="560">
        <f>SUM('Formulario PPGR2'!$J248:$U248)</f>
        <v>1</v>
      </c>
      <c r="W248" s="572" t="s">
        <v>329</v>
      </c>
      <c r="X248" s="561"/>
      <c r="Y248" s="554" t="s">
        <v>587</v>
      </c>
      <c r="Z248" s="564" t="s">
        <v>866</v>
      </c>
      <c r="AA248" s="684" t="s">
        <v>924</v>
      </c>
    </row>
    <row r="249" spans="2:27" ht="25.5">
      <c r="B249" s="553" t="str">
        <f>IF('Formulario PPGR2'!$G249="","",CONCATENATE('Formulario PPGR2'!$C249,".",'Formulario PPGR2'!$D249,".",'Formulario PPGR2'!$E249,".",'Formulario PPGR2'!$F249))</f>
        <v/>
      </c>
      <c r="C249" s="553" t="str">
        <f>IF('Formulario PPGR2'!$G249="","",'Formulario PPGR1'!#REF!)</f>
        <v/>
      </c>
      <c r="D249" s="553" t="str">
        <f>IF('Formulario PPGR2'!$G249="","",'Formulario PPGR1'!#REF!)</f>
        <v/>
      </c>
      <c r="E249" s="553" t="str">
        <f>IF('Formulario PPGR2'!$G249="","",'Formulario PPGR1'!#REF!)</f>
        <v/>
      </c>
      <c r="F249" s="553" t="str">
        <f>IF('Formulario PPGR2'!$G249="","",'Formulario PPGR1'!#REF!)</f>
        <v/>
      </c>
      <c r="G249" s="554"/>
      <c r="H249" s="555" t="s">
        <v>925</v>
      </c>
      <c r="I249" s="684" t="s">
        <v>926</v>
      </c>
      <c r="J249" s="556"/>
      <c r="K249" s="556"/>
      <c r="L249" s="556"/>
      <c r="M249" s="556"/>
      <c r="N249" s="556"/>
      <c r="O249" s="556"/>
      <c r="P249" s="556"/>
      <c r="Q249" s="556">
        <v>1</v>
      </c>
      <c r="R249" s="558"/>
      <c r="S249" s="558"/>
      <c r="T249" s="558"/>
      <c r="U249" s="558"/>
      <c r="V249" s="560">
        <f>SUM('Formulario PPGR2'!$J249:$U249)</f>
        <v>1</v>
      </c>
      <c r="W249" s="554" t="s">
        <v>317</v>
      </c>
      <c r="X249" s="561" t="s">
        <v>356</v>
      </c>
      <c r="Y249" s="554"/>
      <c r="Z249" s="564" t="s">
        <v>866</v>
      </c>
      <c r="AA249" s="684" t="s">
        <v>924</v>
      </c>
    </row>
    <row r="250" spans="2:27" ht="25.5">
      <c r="B250" s="553" t="str">
        <f>IF('Formulario PPGR2'!$G250="","",CONCATENATE('Formulario PPGR2'!$C250,".",'Formulario PPGR2'!$D250,".",'Formulario PPGR2'!$E250,".",'Formulario PPGR2'!$F250))</f>
        <v/>
      </c>
      <c r="C250" s="553" t="str">
        <f>IF('Formulario PPGR2'!$G250="","",'Formulario PPGR1'!#REF!)</f>
        <v/>
      </c>
      <c r="D250" s="553" t="str">
        <f>IF('Formulario PPGR2'!$G250="","",'Formulario PPGR1'!#REF!)</f>
        <v/>
      </c>
      <c r="E250" s="553" t="str">
        <f>IF('Formulario PPGR2'!$G250="","",'Formulario PPGR1'!#REF!)</f>
        <v/>
      </c>
      <c r="F250" s="553" t="str">
        <f>IF('Formulario PPGR2'!$G250="","",'Formulario PPGR1'!#REF!)</f>
        <v/>
      </c>
      <c r="G250" s="554"/>
      <c r="H250" s="555" t="s">
        <v>927</v>
      </c>
      <c r="I250" s="554" t="s">
        <v>928</v>
      </c>
      <c r="J250" s="564">
        <v>1</v>
      </c>
      <c r="K250" s="564"/>
      <c r="L250" s="564"/>
      <c r="M250" s="564"/>
      <c r="N250" s="564"/>
      <c r="O250" s="564"/>
      <c r="P250" s="564"/>
      <c r="Q250" s="564"/>
      <c r="R250" s="564"/>
      <c r="S250" s="564"/>
      <c r="T250" s="564"/>
      <c r="U250" s="564"/>
      <c r="V250" s="560">
        <f>SUM('Formulario PPGR2'!$J250:$U250)</f>
        <v>1</v>
      </c>
      <c r="W250" s="572" t="s">
        <v>329</v>
      </c>
      <c r="X250" s="561"/>
      <c r="Y250" s="554" t="s">
        <v>929</v>
      </c>
      <c r="Z250" s="564" t="s">
        <v>866</v>
      </c>
      <c r="AA250" s="554"/>
    </row>
    <row r="251" spans="2:27" ht="35.1" customHeight="1">
      <c r="B251" s="553"/>
      <c r="C251" s="553"/>
      <c r="D251" s="553"/>
      <c r="E251" s="553"/>
      <c r="F251" s="553"/>
      <c r="G251" s="554"/>
      <c r="H251" s="555" t="s">
        <v>930</v>
      </c>
      <c r="I251" s="554" t="s">
        <v>931</v>
      </c>
      <c r="J251" s="564"/>
      <c r="K251" s="564"/>
      <c r="L251" s="564">
        <v>2</v>
      </c>
      <c r="M251" s="564"/>
      <c r="N251" s="564"/>
      <c r="O251" s="564">
        <v>2</v>
      </c>
      <c r="P251" s="564"/>
      <c r="Q251" s="564"/>
      <c r="R251" s="564">
        <v>2</v>
      </c>
      <c r="S251" s="564"/>
      <c r="T251" s="564"/>
      <c r="U251" s="564">
        <v>2</v>
      </c>
      <c r="V251" s="560">
        <v>8</v>
      </c>
      <c r="W251" s="554" t="s">
        <v>317</v>
      </c>
      <c r="X251" s="561" t="s">
        <v>334</v>
      </c>
      <c r="Y251" s="554"/>
      <c r="Z251" s="564" t="s">
        <v>913</v>
      </c>
      <c r="AA251" s="554"/>
    </row>
    <row r="252" spans="2:27" ht="39.950000000000003" customHeight="1">
      <c r="B252" s="553" t="e">
        <f>IF('Formulario PPGR2'!$G252="","",CONCATENATE('Formulario PPGR2'!$C252,".",'Formulario PPGR2'!$D252,".",'Formulario PPGR2'!$E252,".",'Formulario PPGR2'!$F252))</f>
        <v>#REF!</v>
      </c>
      <c r="C252" s="553" t="e">
        <f>IF('Formulario PPGR2'!$G252="","",'Formulario PPGR1'!#REF!)</f>
        <v>#REF!</v>
      </c>
      <c r="D252" s="553" t="e">
        <f>IF('Formulario PPGR2'!$G252="","",'Formulario PPGR1'!#REF!)</f>
        <v>#REF!</v>
      </c>
      <c r="E252" s="553" t="e">
        <f>IF('Formulario PPGR2'!$G252="","",'Formulario PPGR1'!#REF!)</f>
        <v>#REF!</v>
      </c>
      <c r="F252" s="553" t="e">
        <f>IF('Formulario PPGR2'!$G252="","",'Formulario PPGR1'!#REF!)</f>
        <v>#REF!</v>
      </c>
      <c r="G252" s="554" t="s">
        <v>254</v>
      </c>
      <c r="H252" s="555" t="s">
        <v>932</v>
      </c>
      <c r="I252" s="575" t="s">
        <v>933</v>
      </c>
      <c r="J252" s="576"/>
      <c r="K252" s="576"/>
      <c r="L252" s="576"/>
      <c r="M252" s="576">
        <v>1</v>
      </c>
      <c r="N252" s="576"/>
      <c r="O252" s="576"/>
      <c r="P252" s="576"/>
      <c r="Q252" s="576"/>
      <c r="R252" s="583"/>
      <c r="S252" s="583"/>
      <c r="T252" s="583"/>
      <c r="U252" s="583"/>
      <c r="V252" s="560">
        <f>SUM('Formulario PPGR2'!$J252:$U252)</f>
        <v>1</v>
      </c>
      <c r="W252" s="572" t="s">
        <v>329</v>
      </c>
      <c r="X252" s="561"/>
      <c r="Y252" s="575" t="s">
        <v>934</v>
      </c>
      <c r="Z252" s="564" t="s">
        <v>870</v>
      </c>
      <c r="AA252" s="575" t="s">
        <v>901</v>
      </c>
    </row>
    <row r="253" spans="2:27" ht="51">
      <c r="B253" s="553" t="str">
        <f>IF('Formulario PPGR2'!$G253="","",CONCATENATE('Formulario PPGR2'!$C253,".",'Formulario PPGR2'!$D253,".",'Formulario PPGR2'!$E253,".",'Formulario PPGR2'!$F253))</f>
        <v/>
      </c>
      <c r="C253" s="553" t="str">
        <f>IF('Formulario PPGR2'!$G253="","",'Formulario PPGR1'!#REF!)</f>
        <v/>
      </c>
      <c r="D253" s="553" t="str">
        <f>IF('Formulario PPGR2'!$G253="","",'Formulario PPGR1'!#REF!)</f>
        <v/>
      </c>
      <c r="E253" s="553" t="str">
        <f>IF('Formulario PPGR2'!$G253="","",'Formulario PPGR1'!#REF!)</f>
        <v/>
      </c>
      <c r="F253" s="553" t="str">
        <f>IF('Formulario PPGR2'!$G253="","",'Formulario PPGR1'!#REF!)</f>
        <v/>
      </c>
      <c r="G253" s="554"/>
      <c r="H253" s="555" t="s">
        <v>935</v>
      </c>
      <c r="I253" s="575" t="s">
        <v>936</v>
      </c>
      <c r="J253" s="576"/>
      <c r="K253" s="576"/>
      <c r="L253" s="576"/>
      <c r="M253" s="576"/>
      <c r="N253" s="576">
        <v>1</v>
      </c>
      <c r="O253" s="576"/>
      <c r="P253" s="576"/>
      <c r="Q253" s="576"/>
      <c r="R253" s="583"/>
      <c r="S253" s="583"/>
      <c r="T253" s="583">
        <v>1</v>
      </c>
      <c r="U253" s="583"/>
      <c r="V253" s="560">
        <f>SUM('Formulario PPGR2'!$J253:$U253)</f>
        <v>2</v>
      </c>
      <c r="W253" s="572" t="s">
        <v>329</v>
      </c>
      <c r="X253" s="561"/>
      <c r="Y253" s="575" t="s">
        <v>934</v>
      </c>
      <c r="Z253" s="564" t="s">
        <v>870</v>
      </c>
      <c r="AA253" s="575" t="s">
        <v>901</v>
      </c>
    </row>
    <row r="254" spans="2:27" ht="25.5">
      <c r="B254" s="553" t="str">
        <f>IF('Formulario PPGR2'!$G254="","",CONCATENATE('Formulario PPGR2'!$C254,".",'Formulario PPGR2'!$D254,".",'Formulario PPGR2'!$E254,".",'Formulario PPGR2'!$F254))</f>
        <v/>
      </c>
      <c r="C254" s="553" t="str">
        <f>IF('Formulario PPGR2'!$G254="","",'Formulario PPGR1'!#REF!)</f>
        <v/>
      </c>
      <c r="D254" s="553" t="str">
        <f>IF('Formulario PPGR2'!$G254="","",'Formulario PPGR1'!#REF!)</f>
        <v/>
      </c>
      <c r="E254" s="553" t="str">
        <f>IF('Formulario PPGR2'!$G254="","",'Formulario PPGR1'!#REF!)</f>
        <v/>
      </c>
      <c r="F254" s="553" t="str">
        <f>IF('Formulario PPGR2'!$G254="","",'Formulario PPGR1'!#REF!)</f>
        <v/>
      </c>
      <c r="G254" s="554"/>
      <c r="H254" s="555" t="s">
        <v>2980</v>
      </c>
      <c r="I254" s="575" t="s">
        <v>2981</v>
      </c>
      <c r="J254" s="576"/>
      <c r="K254" s="576"/>
      <c r="L254" s="576"/>
      <c r="M254" s="576"/>
      <c r="N254" s="576"/>
      <c r="O254" s="576">
        <v>1</v>
      </c>
      <c r="P254" s="576"/>
      <c r="Q254" s="576"/>
      <c r="R254" s="583"/>
      <c r="S254" s="583"/>
      <c r="T254" s="583"/>
      <c r="U254" s="583">
        <v>1</v>
      </c>
      <c r="V254" s="560">
        <f>SUM('Formulario PPGR2'!$J254:$U254)</f>
        <v>2</v>
      </c>
      <c r="W254" s="572" t="s">
        <v>318</v>
      </c>
      <c r="X254" s="561"/>
      <c r="Y254" s="575"/>
      <c r="Z254" s="564" t="s">
        <v>870</v>
      </c>
      <c r="AA254" s="575"/>
    </row>
    <row r="255" spans="2:27" ht="38.25">
      <c r="B255" s="553" t="e">
        <f>IF('Formulario PPGR2'!$G255="","",CONCATENATE('Formulario PPGR2'!$C255,".",'Formulario PPGR2'!$D255,".",'Formulario PPGR2'!$E255,".",'Formulario PPGR2'!$F255))</f>
        <v>#REF!</v>
      </c>
      <c r="C255" s="553" t="e">
        <f>IF('Formulario PPGR2'!$G255="","",'Formulario PPGR1'!#REF!)</f>
        <v>#REF!</v>
      </c>
      <c r="D255" s="553" t="e">
        <f>IF('Formulario PPGR2'!$G255="","",'Formulario PPGR1'!#REF!)</f>
        <v>#REF!</v>
      </c>
      <c r="E255" s="553" t="e">
        <f>IF('Formulario PPGR2'!$G255="","",'Formulario PPGR1'!#REF!)</f>
        <v>#REF!</v>
      </c>
      <c r="F255" s="553" t="e">
        <f>IF('Formulario PPGR2'!$G255="","",'Formulario PPGR1'!#REF!)</f>
        <v>#REF!</v>
      </c>
      <c r="G255" s="554" t="s">
        <v>256</v>
      </c>
      <c r="H255" s="555" t="s">
        <v>937</v>
      </c>
      <c r="I255" s="561" t="s">
        <v>938</v>
      </c>
      <c r="J255" s="559"/>
      <c r="K255" s="559"/>
      <c r="L255" s="559">
        <v>1</v>
      </c>
      <c r="M255" s="559"/>
      <c r="N255" s="559"/>
      <c r="O255" s="559">
        <v>1</v>
      </c>
      <c r="P255" s="559"/>
      <c r="Q255" s="559"/>
      <c r="R255" s="559">
        <v>1</v>
      </c>
      <c r="S255" s="559"/>
      <c r="T255" s="559"/>
      <c r="U255" s="559">
        <v>1</v>
      </c>
      <c r="V255" s="560">
        <f>SUM('Formulario PPGR2'!$J255:$U255)</f>
        <v>4</v>
      </c>
      <c r="W255" s="572" t="s">
        <v>329</v>
      </c>
      <c r="X255" s="561"/>
      <c r="Y255" s="554" t="s">
        <v>939</v>
      </c>
      <c r="Z255" s="564" t="s">
        <v>705</v>
      </c>
      <c r="AA255" s="561"/>
    </row>
    <row r="256" spans="2:27" ht="51">
      <c r="B256" s="553" t="str">
        <f>IF('Formulario PPGR2'!$G256="","",CONCATENATE('Formulario PPGR2'!$C256,".",'Formulario PPGR2'!$D256,".",'Formulario PPGR2'!$E256,".",'Formulario PPGR2'!$F256))</f>
        <v/>
      </c>
      <c r="C256" s="553" t="str">
        <f>IF('Formulario PPGR2'!$G256="","",'Formulario PPGR1'!#REF!)</f>
        <v/>
      </c>
      <c r="D256" s="553" t="str">
        <f>IF('Formulario PPGR2'!$G256="","",'Formulario PPGR1'!#REF!)</f>
        <v/>
      </c>
      <c r="E256" s="553" t="str">
        <f>IF('Formulario PPGR2'!$G256="","",'Formulario PPGR1'!#REF!)</f>
        <v/>
      </c>
      <c r="F256" s="553" t="str">
        <f>IF('Formulario PPGR2'!$G256="","",'Formulario PPGR1'!#REF!)</f>
        <v/>
      </c>
      <c r="G256" s="554"/>
      <c r="H256" s="555" t="s">
        <v>940</v>
      </c>
      <c r="I256" s="561" t="s">
        <v>941</v>
      </c>
      <c r="J256" s="559"/>
      <c r="K256" s="559"/>
      <c r="L256" s="559"/>
      <c r="M256" s="559"/>
      <c r="N256" s="559">
        <v>1</v>
      </c>
      <c r="O256" s="559"/>
      <c r="P256" s="559"/>
      <c r="Q256" s="559"/>
      <c r="R256" s="559"/>
      <c r="S256" s="559"/>
      <c r="T256" s="559"/>
      <c r="U256" s="559"/>
      <c r="V256" s="560">
        <f>SUM('Formulario PPGR2'!$J256:$U256)</f>
        <v>1</v>
      </c>
      <c r="W256" s="554" t="s">
        <v>317</v>
      </c>
      <c r="X256" s="561" t="s">
        <v>334</v>
      </c>
      <c r="Y256" s="554"/>
      <c r="Z256" s="564" t="s">
        <v>705</v>
      </c>
      <c r="AA256" s="561"/>
    </row>
    <row r="257" spans="2:27" ht="25.5">
      <c r="B257" s="553" t="str">
        <f>IF('Formulario PPGR2'!$G257="","",CONCATENATE('Formulario PPGR2'!$C257,".",'Formulario PPGR2'!$D257,".",'Formulario PPGR2'!$E257,".",'Formulario PPGR2'!$F257))</f>
        <v/>
      </c>
      <c r="C257" s="553" t="str">
        <f>IF('Formulario PPGR2'!$G257="","",'Formulario PPGR1'!#REF!)</f>
        <v/>
      </c>
      <c r="D257" s="553" t="str">
        <f>IF('Formulario PPGR2'!$G257="","",'Formulario PPGR1'!#REF!)</f>
        <v/>
      </c>
      <c r="E257" s="553" t="str">
        <f>IF('Formulario PPGR2'!$G257="","",'Formulario PPGR1'!#REF!)</f>
        <v/>
      </c>
      <c r="F257" s="553" t="str">
        <f>IF('Formulario PPGR2'!$G257="","",'Formulario PPGR1'!#REF!)</f>
        <v/>
      </c>
      <c r="G257" s="554"/>
      <c r="H257" s="555" t="s">
        <v>942</v>
      </c>
      <c r="I257" s="685" t="s">
        <v>943</v>
      </c>
      <c r="J257" s="559"/>
      <c r="K257" s="557"/>
      <c r="L257" s="557">
        <v>1</v>
      </c>
      <c r="M257" s="557"/>
      <c r="N257" s="557"/>
      <c r="O257" s="557"/>
      <c r="P257" s="557">
        <v>1</v>
      </c>
      <c r="Q257" s="557"/>
      <c r="R257" s="557"/>
      <c r="S257" s="557">
        <v>1</v>
      </c>
      <c r="T257" s="557"/>
      <c r="U257" s="557"/>
      <c r="V257" s="560">
        <f>SUM('Formulario PPGR2'!$J257:$U257)</f>
        <v>3</v>
      </c>
      <c r="W257" s="572" t="s">
        <v>366</v>
      </c>
      <c r="X257" s="561"/>
      <c r="Y257" s="554"/>
      <c r="Z257" s="564" t="s">
        <v>258</v>
      </c>
      <c r="AA257" s="685"/>
    </row>
    <row r="258" spans="2:27" ht="25.5">
      <c r="B258" s="553" t="str">
        <f>IF('Formulario PPGR2'!$G258="","",CONCATENATE('Formulario PPGR2'!$C258,".",'Formulario PPGR2'!$D258,".",'Formulario PPGR2'!$E258,".",'Formulario PPGR2'!$F258))</f>
        <v/>
      </c>
      <c r="C258" s="553" t="str">
        <f>IF('Formulario PPGR2'!$G258="","",'Formulario PPGR1'!#REF!)</f>
        <v/>
      </c>
      <c r="D258" s="553" t="str">
        <f>IF('Formulario PPGR2'!$G258="","",'Formulario PPGR1'!#REF!)</f>
        <v/>
      </c>
      <c r="E258" s="553" t="str">
        <f>IF('Formulario PPGR2'!$G258="","",'Formulario PPGR1'!#REF!)</f>
        <v/>
      </c>
      <c r="F258" s="553" t="str">
        <f>IF('Formulario PPGR2'!$G258="","",'Formulario PPGR1'!#REF!)</f>
        <v/>
      </c>
      <c r="G258" s="554"/>
      <c r="H258" s="555" t="s">
        <v>944</v>
      </c>
      <c r="I258" s="561" t="s">
        <v>945</v>
      </c>
      <c r="J258" s="559">
        <v>1</v>
      </c>
      <c r="K258" s="559">
        <v>1</v>
      </c>
      <c r="L258" s="559">
        <v>1</v>
      </c>
      <c r="M258" s="559">
        <v>1</v>
      </c>
      <c r="N258" s="559">
        <v>1</v>
      </c>
      <c r="O258" s="559">
        <v>1</v>
      </c>
      <c r="P258" s="559">
        <v>1</v>
      </c>
      <c r="Q258" s="559">
        <v>1</v>
      </c>
      <c r="R258" s="559">
        <v>1</v>
      </c>
      <c r="S258" s="559">
        <v>1</v>
      </c>
      <c r="T258" s="559">
        <v>1</v>
      </c>
      <c r="U258" s="559">
        <v>1</v>
      </c>
      <c r="V258" s="560">
        <f>SUM('Formulario PPGR2'!$J258:$U258)</f>
        <v>12</v>
      </c>
      <c r="W258" s="572" t="s">
        <v>366</v>
      </c>
      <c r="X258" s="561"/>
      <c r="Y258" s="554"/>
      <c r="Z258" s="564" t="s">
        <v>258</v>
      </c>
      <c r="AA258" s="561"/>
    </row>
    <row r="259" spans="2:27" ht="51">
      <c r="B259" s="553" t="e">
        <f>IF('Formulario PPGR2'!$G259="","",CONCATENATE('Formulario PPGR2'!$C259,".",'Formulario PPGR2'!$D259,".",'Formulario PPGR2'!$E259,".",'Formulario PPGR2'!$F259))</f>
        <v>#REF!</v>
      </c>
      <c r="C259" s="553" t="e">
        <f>IF('Formulario PPGR2'!$G259="","",'Formulario PPGR1'!#REF!)</f>
        <v>#REF!</v>
      </c>
      <c r="D259" s="553" t="e">
        <f>IF('Formulario PPGR2'!$G259="","",'Formulario PPGR1'!#REF!)</f>
        <v>#REF!</v>
      </c>
      <c r="E259" s="553" t="e">
        <f>IF('Formulario PPGR2'!$G259="","",'Formulario PPGR1'!#REF!)</f>
        <v>#REF!</v>
      </c>
      <c r="F259" s="553" t="e">
        <f>IF('Formulario PPGR2'!$G259="","",'Formulario PPGR1'!#REF!)</f>
        <v>#REF!</v>
      </c>
      <c r="G259" s="554" t="s">
        <v>259</v>
      </c>
      <c r="H259" s="555" t="s">
        <v>946</v>
      </c>
      <c r="I259" s="575" t="s">
        <v>947</v>
      </c>
      <c r="J259" s="576">
        <v>1</v>
      </c>
      <c r="K259" s="576">
        <v>1</v>
      </c>
      <c r="L259" s="576">
        <v>1</v>
      </c>
      <c r="M259" s="576">
        <v>1</v>
      </c>
      <c r="N259" s="576">
        <v>1</v>
      </c>
      <c r="O259" s="576">
        <v>1</v>
      </c>
      <c r="P259" s="576">
        <v>1</v>
      </c>
      <c r="Q259" s="576">
        <v>1</v>
      </c>
      <c r="R259" s="576">
        <v>1</v>
      </c>
      <c r="S259" s="576">
        <v>1</v>
      </c>
      <c r="T259" s="576">
        <v>1</v>
      </c>
      <c r="U259" s="576">
        <v>1</v>
      </c>
      <c r="V259" s="560">
        <f>SUM('Formulario PPGR2'!$J259:$U259)</f>
        <v>12</v>
      </c>
      <c r="W259" s="554" t="s">
        <v>317</v>
      </c>
      <c r="X259" s="561"/>
      <c r="Y259" s="554"/>
      <c r="Z259" s="564" t="s">
        <v>870</v>
      </c>
      <c r="AA259" s="575" t="s">
        <v>948</v>
      </c>
    </row>
    <row r="260" spans="2:27" ht="33.950000000000003" customHeight="1">
      <c r="B260" s="553"/>
      <c r="C260" s="553"/>
      <c r="D260" s="553"/>
      <c r="E260" s="553"/>
      <c r="F260" s="553"/>
      <c r="G260" s="554" t="s">
        <v>261</v>
      </c>
      <c r="H260" s="555" t="s">
        <v>949</v>
      </c>
      <c r="I260" s="554" t="s">
        <v>950</v>
      </c>
      <c r="J260" s="555"/>
      <c r="K260" s="555">
        <v>1</v>
      </c>
      <c r="L260" s="555"/>
      <c r="M260" s="564"/>
      <c r="N260" s="555">
        <v>1</v>
      </c>
      <c r="O260" s="555"/>
      <c r="P260" s="555"/>
      <c r="Q260" s="555">
        <v>1</v>
      </c>
      <c r="R260" s="555"/>
      <c r="S260" s="564"/>
      <c r="T260" s="564">
        <v>1</v>
      </c>
      <c r="U260" s="564"/>
      <c r="V260" s="560">
        <f>SUM('Formulario PPGR2'!$J260:$U260)</f>
        <v>4</v>
      </c>
      <c r="W260" s="572" t="s">
        <v>329</v>
      </c>
      <c r="X260" s="561"/>
      <c r="Y260" s="554"/>
      <c r="Z260" s="555" t="s">
        <v>866</v>
      </c>
      <c r="AA260" s="554"/>
    </row>
    <row r="261" spans="2:27" ht="51">
      <c r="B261" s="553"/>
      <c r="C261" s="553"/>
      <c r="D261" s="553"/>
      <c r="E261" s="553"/>
      <c r="F261" s="553"/>
      <c r="G261" s="554"/>
      <c r="H261" s="555" t="s">
        <v>951</v>
      </c>
      <c r="I261" s="554" t="s">
        <v>952</v>
      </c>
      <c r="J261" s="555"/>
      <c r="K261" s="555"/>
      <c r="L261" s="555"/>
      <c r="M261" s="564"/>
      <c r="N261" s="555"/>
      <c r="O261" s="555"/>
      <c r="P261" s="555">
        <v>1</v>
      </c>
      <c r="Q261" s="555"/>
      <c r="R261" s="555"/>
      <c r="S261" s="564"/>
      <c r="T261" s="564"/>
      <c r="U261" s="564"/>
      <c r="V261" s="560">
        <f>SUM('Formulario PPGR2'!$J261:$U261)</f>
        <v>1</v>
      </c>
      <c r="W261" s="572" t="s">
        <v>329</v>
      </c>
      <c r="X261" s="561"/>
      <c r="Y261" s="555" t="s">
        <v>953</v>
      </c>
      <c r="Z261" s="555" t="s">
        <v>284</v>
      </c>
      <c r="AA261" s="554"/>
    </row>
    <row r="262" spans="2:27" ht="38.25">
      <c r="B262" s="553"/>
      <c r="C262" s="553"/>
      <c r="D262" s="553"/>
      <c r="E262" s="553"/>
      <c r="F262" s="553"/>
      <c r="G262" s="554"/>
      <c r="H262" s="555" t="s">
        <v>954</v>
      </c>
      <c r="I262" s="561" t="s">
        <v>955</v>
      </c>
      <c r="J262" s="559"/>
      <c r="K262" s="559"/>
      <c r="L262" s="559"/>
      <c r="M262" s="559"/>
      <c r="N262" s="559"/>
      <c r="O262" s="559">
        <v>1</v>
      </c>
      <c r="P262" s="559"/>
      <c r="Q262" s="559"/>
      <c r="R262" s="557">
        <v>1</v>
      </c>
      <c r="S262" s="557"/>
      <c r="T262" s="557"/>
      <c r="U262" s="557">
        <v>1</v>
      </c>
      <c r="V262" s="560">
        <v>2</v>
      </c>
      <c r="W262" s="572" t="s">
        <v>318</v>
      </c>
      <c r="X262" s="561"/>
      <c r="Y262" s="554"/>
      <c r="Z262" s="564" t="s">
        <v>265</v>
      </c>
      <c r="AA262" s="561"/>
    </row>
    <row r="263" spans="2:27" ht="38.25">
      <c r="B263" s="553"/>
      <c r="C263" s="553"/>
      <c r="D263" s="553"/>
      <c r="E263" s="553"/>
      <c r="F263" s="553"/>
      <c r="G263" s="554"/>
      <c r="H263" s="555" t="s">
        <v>956</v>
      </c>
      <c r="I263" s="561" t="s">
        <v>957</v>
      </c>
      <c r="J263" s="559"/>
      <c r="K263" s="559"/>
      <c r="L263" s="559"/>
      <c r="M263" s="559"/>
      <c r="N263" s="559"/>
      <c r="O263" s="559">
        <v>1</v>
      </c>
      <c r="P263" s="559"/>
      <c r="Q263" s="559"/>
      <c r="R263" s="557">
        <v>1</v>
      </c>
      <c r="S263" s="557"/>
      <c r="T263" s="557"/>
      <c r="U263" s="557">
        <v>1</v>
      </c>
      <c r="V263" s="560">
        <v>2</v>
      </c>
      <c r="W263" s="572" t="s">
        <v>318</v>
      </c>
      <c r="X263" s="561"/>
      <c r="Y263" s="554"/>
      <c r="Z263" s="564" t="s">
        <v>265</v>
      </c>
      <c r="AA263" s="561"/>
    </row>
    <row r="264" spans="2:27" ht="38.25">
      <c r="B264" s="553"/>
      <c r="C264" s="553"/>
      <c r="D264" s="553"/>
      <c r="E264" s="553"/>
      <c r="F264" s="553"/>
      <c r="G264" s="554"/>
      <c r="H264" s="555" t="s">
        <v>958</v>
      </c>
      <c r="I264" s="561" t="s">
        <v>959</v>
      </c>
      <c r="J264" s="559"/>
      <c r="K264" s="559"/>
      <c r="L264" s="559">
        <v>1</v>
      </c>
      <c r="M264" s="559"/>
      <c r="N264" s="559"/>
      <c r="O264" s="559">
        <v>1</v>
      </c>
      <c r="P264" s="559"/>
      <c r="Q264" s="559"/>
      <c r="R264" s="557">
        <v>1</v>
      </c>
      <c r="S264" s="557"/>
      <c r="T264" s="557"/>
      <c r="U264" s="557">
        <v>1</v>
      </c>
      <c r="V264" s="560">
        <v>4</v>
      </c>
      <c r="W264" s="572" t="s">
        <v>318</v>
      </c>
      <c r="X264" s="561"/>
      <c r="Y264" s="554"/>
      <c r="Z264" s="564" t="s">
        <v>265</v>
      </c>
      <c r="AA264" s="561"/>
    </row>
    <row r="265" spans="2:27" ht="45.95" customHeight="1">
      <c r="B265" s="553"/>
      <c r="C265" s="553"/>
      <c r="D265" s="553"/>
      <c r="E265" s="553"/>
      <c r="F265" s="553"/>
      <c r="G265" s="554"/>
      <c r="H265" s="555" t="s">
        <v>960</v>
      </c>
      <c r="I265" s="561" t="s">
        <v>961</v>
      </c>
      <c r="J265" s="559"/>
      <c r="K265" s="559"/>
      <c r="L265" s="559">
        <v>1</v>
      </c>
      <c r="M265" s="559"/>
      <c r="N265" s="559"/>
      <c r="O265" s="559">
        <v>1</v>
      </c>
      <c r="P265" s="559"/>
      <c r="Q265" s="559"/>
      <c r="R265" s="557">
        <v>1</v>
      </c>
      <c r="S265" s="557"/>
      <c r="T265" s="557"/>
      <c r="U265" s="557">
        <v>1</v>
      </c>
      <c r="V265" s="560">
        <v>4</v>
      </c>
      <c r="W265" s="572" t="s">
        <v>318</v>
      </c>
      <c r="X265" s="561"/>
      <c r="Y265" s="554"/>
      <c r="Z265" s="564" t="s">
        <v>265</v>
      </c>
      <c r="AA265" s="561"/>
    </row>
    <row r="266" spans="2:27" ht="63.75">
      <c r="B266" s="553"/>
      <c r="C266" s="553"/>
      <c r="D266" s="553"/>
      <c r="E266" s="553"/>
      <c r="F266" s="553"/>
      <c r="G266" s="554" t="s">
        <v>962</v>
      </c>
      <c r="H266" s="555" t="s">
        <v>963</v>
      </c>
      <c r="I266" s="561" t="s">
        <v>964</v>
      </c>
      <c r="J266" s="559"/>
      <c r="K266" s="559"/>
      <c r="L266" s="559"/>
      <c r="M266" s="559"/>
      <c r="N266" s="559"/>
      <c r="O266" s="559">
        <v>1</v>
      </c>
      <c r="P266" s="559"/>
      <c r="Q266" s="559"/>
      <c r="R266" s="557">
        <v>1</v>
      </c>
      <c r="S266" s="557"/>
      <c r="T266" s="557"/>
      <c r="U266" s="557">
        <v>1</v>
      </c>
      <c r="V266" s="560">
        <v>4</v>
      </c>
      <c r="W266" s="572" t="s">
        <v>318</v>
      </c>
      <c r="X266" s="561"/>
      <c r="Y266" s="554"/>
      <c r="Z266" s="564" t="s">
        <v>265</v>
      </c>
      <c r="AA266" s="561"/>
    </row>
    <row r="267" spans="2:27" ht="51">
      <c r="B267" s="553"/>
      <c r="C267" s="553"/>
      <c r="D267" s="553"/>
      <c r="E267" s="553"/>
      <c r="F267" s="553"/>
      <c r="G267" s="554"/>
      <c r="H267" s="555" t="s">
        <v>965</v>
      </c>
      <c r="I267" s="561" t="s">
        <v>966</v>
      </c>
      <c r="J267" s="559"/>
      <c r="K267" s="559"/>
      <c r="L267" s="559"/>
      <c r="M267" s="559"/>
      <c r="N267" s="559"/>
      <c r="O267" s="559">
        <v>1</v>
      </c>
      <c r="P267" s="559"/>
      <c r="Q267" s="559"/>
      <c r="R267" s="557">
        <v>1</v>
      </c>
      <c r="S267" s="557"/>
      <c r="T267" s="557"/>
      <c r="U267" s="557">
        <v>1</v>
      </c>
      <c r="V267" s="560">
        <v>3</v>
      </c>
      <c r="W267" s="572" t="s">
        <v>366</v>
      </c>
      <c r="X267" s="561"/>
      <c r="Y267" s="554"/>
      <c r="Z267" s="564" t="s">
        <v>265</v>
      </c>
      <c r="AA267" s="561"/>
    </row>
    <row r="268" spans="2:27" ht="38.25">
      <c r="B268" s="553" t="e">
        <f>IF('Formulario PPGR2'!$G268="","",CONCATENATE('Formulario PPGR2'!$C268,".",'Formulario PPGR2'!$D268,".",'Formulario PPGR2'!$E268,".",'Formulario PPGR2'!$F268))</f>
        <v>#REF!</v>
      </c>
      <c r="C268" s="553" t="e">
        <f>IF('Formulario PPGR2'!$G268="","",'Formulario PPGR1'!#REF!)</f>
        <v>#REF!</v>
      </c>
      <c r="D268" s="553" t="e">
        <f>IF('Formulario PPGR2'!$G268="","",'Formulario PPGR1'!#REF!)</f>
        <v>#REF!</v>
      </c>
      <c r="E268" s="553" t="e">
        <f>IF('Formulario PPGR2'!$G268="","",'Formulario PPGR1'!#REF!)</f>
        <v>#REF!</v>
      </c>
      <c r="F268" s="553" t="e">
        <f>IF('Formulario PPGR2'!$G268="","",'Formulario PPGR1'!#REF!)</f>
        <v>#REF!</v>
      </c>
      <c r="G268" s="554" t="s">
        <v>267</v>
      </c>
      <c r="H268" s="555" t="s">
        <v>967</v>
      </c>
      <c r="I268" s="554" t="s">
        <v>968</v>
      </c>
      <c r="J268" s="564">
        <v>1</v>
      </c>
      <c r="K268" s="564"/>
      <c r="L268" s="564"/>
      <c r="M268" s="564">
        <v>1</v>
      </c>
      <c r="N268" s="564"/>
      <c r="O268" s="564"/>
      <c r="P268" s="564">
        <v>1</v>
      </c>
      <c r="Q268" s="564"/>
      <c r="R268" s="564"/>
      <c r="S268" s="564">
        <v>1</v>
      </c>
      <c r="T268" s="564"/>
      <c r="U268" s="564"/>
      <c r="V268" s="560">
        <f>SUM('Formulario PPGR2'!$J268:$U268)</f>
        <v>4</v>
      </c>
      <c r="W268" s="572" t="s">
        <v>366</v>
      </c>
      <c r="X268" s="561"/>
      <c r="Y268" s="554"/>
      <c r="Z268" s="564" t="s">
        <v>231</v>
      </c>
      <c r="AA268" s="554"/>
    </row>
    <row r="269" spans="2:27" ht="38.25">
      <c r="B269" s="553" t="str">
        <f>IF('Formulario PPGR2'!$G269="","",CONCATENATE('Formulario PPGR2'!$C269,".",'Formulario PPGR2'!$D269,".",'Formulario PPGR2'!$E269,".",'Formulario PPGR2'!$F269))</f>
        <v/>
      </c>
      <c r="C269" s="553" t="str">
        <f>IF('Formulario PPGR2'!$G269="","",'Formulario PPGR1'!#REF!)</f>
        <v/>
      </c>
      <c r="D269" s="553" t="str">
        <f>IF('Formulario PPGR2'!$G269="","",'Formulario PPGR1'!#REF!)</f>
        <v/>
      </c>
      <c r="E269" s="553" t="str">
        <f>IF('Formulario PPGR2'!$G269="","",'Formulario PPGR1'!#REF!)</f>
        <v/>
      </c>
      <c r="F269" s="553" t="str">
        <f>IF('Formulario PPGR2'!$G269="","",'Formulario PPGR1'!#REF!)</f>
        <v/>
      </c>
      <c r="G269" s="554"/>
      <c r="H269" s="555" t="s">
        <v>969</v>
      </c>
      <c r="I269" s="554" t="s">
        <v>970</v>
      </c>
      <c r="J269" s="564"/>
      <c r="K269" s="564"/>
      <c r="L269" s="564"/>
      <c r="M269" s="564"/>
      <c r="N269" s="564"/>
      <c r="O269" s="564">
        <v>1</v>
      </c>
      <c r="P269" s="564"/>
      <c r="Q269" s="564"/>
      <c r="R269" s="564"/>
      <c r="S269" s="564"/>
      <c r="T269" s="564"/>
      <c r="U269" s="564">
        <v>1</v>
      </c>
      <c r="V269" s="560">
        <f>SUM('Formulario PPGR2'!$J269:$U269)</f>
        <v>2</v>
      </c>
      <c r="W269" s="572" t="s">
        <v>366</v>
      </c>
      <c r="X269" s="561" t="s">
        <v>329</v>
      </c>
      <c r="Y269" s="554" t="s">
        <v>971</v>
      </c>
      <c r="Z269" s="564" t="s">
        <v>231</v>
      </c>
      <c r="AA269" s="554"/>
    </row>
    <row r="270" spans="2:27" ht="25.5">
      <c r="B270" s="553" t="str">
        <f>IF('Formulario PPGR2'!$G270="","",CONCATENATE('Formulario PPGR2'!$C270,".",'Formulario PPGR2'!$D270,".",'Formulario PPGR2'!$E270,".",'Formulario PPGR2'!$F270))</f>
        <v/>
      </c>
      <c r="C270" s="553" t="str">
        <f>IF('Formulario PPGR2'!$G270="","",'Formulario PPGR1'!#REF!)</f>
        <v/>
      </c>
      <c r="D270" s="553" t="str">
        <f>IF('Formulario PPGR2'!$G270="","",'Formulario PPGR1'!#REF!)</f>
        <v/>
      </c>
      <c r="E270" s="553" t="str">
        <f>IF('Formulario PPGR2'!$G270="","",'Formulario PPGR1'!#REF!)</f>
        <v/>
      </c>
      <c r="F270" s="553" t="str">
        <f>IF('Formulario PPGR2'!$G270="","",'Formulario PPGR1'!#REF!)</f>
        <v/>
      </c>
      <c r="G270" s="554"/>
      <c r="H270" s="555" t="s">
        <v>972</v>
      </c>
      <c r="I270" s="554" t="s">
        <v>973</v>
      </c>
      <c r="J270" s="564"/>
      <c r="K270" s="564"/>
      <c r="L270" s="564"/>
      <c r="M270" s="564"/>
      <c r="N270" s="564">
        <v>1</v>
      </c>
      <c r="O270" s="564"/>
      <c r="P270" s="564"/>
      <c r="Q270" s="564"/>
      <c r="R270" s="564"/>
      <c r="S270" s="564">
        <v>1</v>
      </c>
      <c r="T270" s="564"/>
      <c r="U270" s="564"/>
      <c r="V270" s="560">
        <f>SUM('Formulario PPGR2'!$J270:$U270)</f>
        <v>2</v>
      </c>
      <c r="W270" s="572" t="s">
        <v>366</v>
      </c>
      <c r="X270" s="561"/>
      <c r="Y270" s="554"/>
      <c r="Z270" s="564" t="s">
        <v>231</v>
      </c>
      <c r="AA270" s="554"/>
    </row>
    <row r="271" spans="2:27" ht="38.25">
      <c r="B271" s="553" t="e">
        <f>IF('Formulario PPGR2'!$G271="","",CONCATENATE('Formulario PPGR2'!$C271,".",'Formulario PPGR2'!$D271,".",'Formulario PPGR2'!$E271,".",'Formulario PPGR2'!$F271))</f>
        <v>#REF!</v>
      </c>
      <c r="C271" s="553" t="e">
        <f>IF('Formulario PPGR2'!$G271="","",'Formulario PPGR1'!#REF!)</f>
        <v>#REF!</v>
      </c>
      <c r="D271" s="553" t="e">
        <f>IF('Formulario PPGR2'!$G271="","",'Formulario PPGR1'!#REF!)</f>
        <v>#REF!</v>
      </c>
      <c r="E271" s="553" t="e">
        <f>IF('Formulario PPGR2'!$G271="","",'Formulario PPGR1'!#REF!)</f>
        <v>#REF!</v>
      </c>
      <c r="F271" s="553" t="e">
        <f>IF('Formulario PPGR2'!$G271="","",'Formulario PPGR1'!#REF!)</f>
        <v>#REF!</v>
      </c>
      <c r="G271" s="554" t="s">
        <v>269</v>
      </c>
      <c r="H271" s="555" t="s">
        <v>974</v>
      </c>
      <c r="I271" s="684" t="s">
        <v>975</v>
      </c>
      <c r="J271" s="556"/>
      <c r="K271" s="556"/>
      <c r="L271" s="556">
        <v>1</v>
      </c>
      <c r="M271" s="556">
        <v>1</v>
      </c>
      <c r="N271" s="556">
        <v>1</v>
      </c>
      <c r="O271" s="556">
        <v>1</v>
      </c>
      <c r="P271" s="556">
        <v>1</v>
      </c>
      <c r="Q271" s="556">
        <v>1</v>
      </c>
      <c r="R271" s="556">
        <v>1</v>
      </c>
      <c r="S271" s="556">
        <v>1</v>
      </c>
      <c r="T271" s="556">
        <v>1</v>
      </c>
      <c r="U271" s="556">
        <v>1</v>
      </c>
      <c r="V271" s="560">
        <f>SUM('Formulario PPGR2'!$J271:$U271)</f>
        <v>10</v>
      </c>
      <c r="W271" s="572" t="s">
        <v>366</v>
      </c>
      <c r="X271" s="561"/>
      <c r="Y271" s="554"/>
      <c r="Z271" s="564" t="s">
        <v>271</v>
      </c>
      <c r="AA271" s="684" t="s">
        <v>976</v>
      </c>
    </row>
    <row r="272" spans="2:27" ht="63.75">
      <c r="B272" s="553" t="str">
        <f>IF('Formulario PPGR2'!$G272="","",CONCATENATE('Formulario PPGR2'!$C272,".",'Formulario PPGR2'!$D272,".",'Formulario PPGR2'!$E272,".",'Formulario PPGR2'!$F272))</f>
        <v/>
      </c>
      <c r="C272" s="553" t="str">
        <f>IF('Formulario PPGR2'!$G272="","",'Formulario PPGR1'!#REF!)</f>
        <v/>
      </c>
      <c r="D272" s="553" t="str">
        <f>IF('Formulario PPGR2'!$G272="","",'Formulario PPGR1'!#REF!)</f>
        <v/>
      </c>
      <c r="E272" s="553" t="str">
        <f>IF('Formulario PPGR2'!$G272="","",'Formulario PPGR1'!#REF!)</f>
        <v/>
      </c>
      <c r="F272" s="553" t="str">
        <f>IF('Formulario PPGR2'!$G272="","",'Formulario PPGR1'!#REF!)</f>
        <v/>
      </c>
      <c r="G272" s="554"/>
      <c r="H272" s="555" t="s">
        <v>977</v>
      </c>
      <c r="I272" s="684" t="s">
        <v>978</v>
      </c>
      <c r="J272" s="556">
        <v>1</v>
      </c>
      <c r="K272" s="556">
        <v>1</v>
      </c>
      <c r="L272" s="556">
        <v>1</v>
      </c>
      <c r="M272" s="556">
        <v>2</v>
      </c>
      <c r="N272" s="556">
        <v>1</v>
      </c>
      <c r="O272" s="556">
        <v>1</v>
      </c>
      <c r="P272" s="556">
        <v>2</v>
      </c>
      <c r="Q272" s="556">
        <v>1</v>
      </c>
      <c r="R272" s="556">
        <v>1</v>
      </c>
      <c r="S272" s="556">
        <v>2</v>
      </c>
      <c r="T272" s="556">
        <v>1</v>
      </c>
      <c r="U272" s="556">
        <v>1</v>
      </c>
      <c r="V272" s="560">
        <f>SUM('Formulario PPGR2'!$J272:$U272)</f>
        <v>15</v>
      </c>
      <c r="W272" s="572" t="s">
        <v>318</v>
      </c>
      <c r="X272" s="561"/>
      <c r="Y272" s="554"/>
      <c r="Z272" s="564" t="s">
        <v>271</v>
      </c>
      <c r="AA272" s="684"/>
    </row>
    <row r="273" spans="2:27" ht="51">
      <c r="B273" s="553" t="str">
        <f>IF('Formulario PPGR2'!$G273="","",CONCATENATE('Formulario PPGR2'!$C273,".",'Formulario PPGR2'!$D273,".",'Formulario PPGR2'!$E273,".",'Formulario PPGR2'!$F273))</f>
        <v/>
      </c>
      <c r="C273" s="553" t="str">
        <f>IF('Formulario PPGR2'!$G273="","",'Formulario PPGR1'!#REF!)</f>
        <v/>
      </c>
      <c r="D273" s="553" t="str">
        <f>IF('Formulario PPGR2'!$G273="","",'Formulario PPGR1'!#REF!)</f>
        <v/>
      </c>
      <c r="E273" s="553" t="str">
        <f>IF('Formulario PPGR2'!$G273="","",'Formulario PPGR1'!#REF!)</f>
        <v/>
      </c>
      <c r="F273" s="553" t="str">
        <f>IF('Formulario PPGR2'!$G273="","",'Formulario PPGR1'!#REF!)</f>
        <v/>
      </c>
      <c r="G273" s="554"/>
      <c r="H273" s="555" t="s">
        <v>979</v>
      </c>
      <c r="I273" s="684" t="s">
        <v>980</v>
      </c>
      <c r="J273" s="556">
        <v>1</v>
      </c>
      <c r="K273" s="556">
        <v>1</v>
      </c>
      <c r="L273" s="556">
        <v>1</v>
      </c>
      <c r="M273" s="556">
        <v>1</v>
      </c>
      <c r="N273" s="556">
        <v>1</v>
      </c>
      <c r="O273" s="556">
        <v>1</v>
      </c>
      <c r="P273" s="556">
        <v>1</v>
      </c>
      <c r="Q273" s="556">
        <v>1</v>
      </c>
      <c r="R273" s="556">
        <v>1</v>
      </c>
      <c r="S273" s="556">
        <v>1</v>
      </c>
      <c r="T273" s="556">
        <v>1</v>
      </c>
      <c r="U273" s="556">
        <v>1</v>
      </c>
      <c r="V273" s="560">
        <f>SUM('Formulario PPGR2'!$J273:$U273)</f>
        <v>12</v>
      </c>
      <c r="W273" s="572" t="s">
        <v>366</v>
      </c>
      <c r="X273" s="561"/>
      <c r="Y273" s="554"/>
      <c r="Z273" s="564" t="s">
        <v>271</v>
      </c>
      <c r="AA273" s="684"/>
    </row>
    <row r="274" spans="2:27" ht="63.75">
      <c r="B274" s="553" t="str">
        <f>IF('Formulario PPGR2'!$G274="","",CONCATENATE('Formulario PPGR2'!$C274,".",'Formulario PPGR2'!$D274,".",'Formulario PPGR2'!$E274,".",'Formulario PPGR2'!$F274))</f>
        <v/>
      </c>
      <c r="C274" s="553" t="str">
        <f>IF('Formulario PPGR2'!$G274="","",'Formulario PPGR1'!#REF!)</f>
        <v/>
      </c>
      <c r="D274" s="553" t="str">
        <f>IF('Formulario PPGR2'!$G274="","",'Formulario PPGR1'!#REF!)</f>
        <v/>
      </c>
      <c r="E274" s="553" t="str">
        <f>IF('Formulario PPGR2'!$G274="","",'Formulario PPGR1'!#REF!)</f>
        <v/>
      </c>
      <c r="F274" s="553" t="str">
        <f>IF('Formulario PPGR2'!$G274="","",'Formulario PPGR1'!#REF!)</f>
        <v/>
      </c>
      <c r="G274" s="554"/>
      <c r="H274" s="555" t="s">
        <v>981</v>
      </c>
      <c r="I274" s="684" t="s">
        <v>982</v>
      </c>
      <c r="J274" s="556">
        <v>1</v>
      </c>
      <c r="K274" s="556">
        <v>1</v>
      </c>
      <c r="L274" s="556">
        <v>2</v>
      </c>
      <c r="M274" s="556">
        <v>1</v>
      </c>
      <c r="N274" s="556">
        <v>1</v>
      </c>
      <c r="O274" s="556">
        <v>2</v>
      </c>
      <c r="P274" s="556">
        <v>1</v>
      </c>
      <c r="Q274" s="556">
        <v>1</v>
      </c>
      <c r="R274" s="556">
        <v>2</v>
      </c>
      <c r="S274" s="556">
        <v>1</v>
      </c>
      <c r="T274" s="556">
        <v>1</v>
      </c>
      <c r="U274" s="556">
        <v>3</v>
      </c>
      <c r="V274" s="560">
        <f>SUM('Formulario PPGR2'!$J274:$U274)</f>
        <v>17</v>
      </c>
      <c r="W274" s="572" t="s">
        <v>366</v>
      </c>
      <c r="X274" s="561"/>
      <c r="Y274" s="554"/>
      <c r="Z274" s="564" t="s">
        <v>271</v>
      </c>
      <c r="AA274" s="684"/>
    </row>
    <row r="275" spans="2:27" ht="63.75">
      <c r="B275" s="553" t="str">
        <f>IF('Formulario PPGR2'!$G275="","",CONCATENATE('Formulario PPGR2'!$C275,".",'Formulario PPGR2'!$D275,".",'Formulario PPGR2'!$E275,".",'Formulario PPGR2'!$F275))</f>
        <v/>
      </c>
      <c r="C275" s="553" t="str">
        <f>IF('Formulario PPGR2'!$G275="","",'Formulario PPGR1'!#REF!)</f>
        <v/>
      </c>
      <c r="D275" s="553" t="str">
        <f>IF('Formulario PPGR2'!$G275="","",'Formulario PPGR1'!#REF!)</f>
        <v/>
      </c>
      <c r="E275" s="553" t="str">
        <f>IF('Formulario PPGR2'!$G275="","",'Formulario PPGR1'!#REF!)</f>
        <v/>
      </c>
      <c r="F275" s="553" t="str">
        <f>IF('Formulario PPGR2'!$G275="","",'Formulario PPGR1'!#REF!)</f>
        <v/>
      </c>
      <c r="G275" s="554"/>
      <c r="H275" s="555" t="s">
        <v>983</v>
      </c>
      <c r="I275" s="684" t="s">
        <v>984</v>
      </c>
      <c r="J275" s="556">
        <v>1</v>
      </c>
      <c r="K275" s="556">
        <v>1</v>
      </c>
      <c r="L275" s="556">
        <v>2</v>
      </c>
      <c r="M275" s="556">
        <v>1</v>
      </c>
      <c r="N275" s="556">
        <v>1</v>
      </c>
      <c r="O275" s="556">
        <v>2</v>
      </c>
      <c r="P275" s="556">
        <v>1</v>
      </c>
      <c r="Q275" s="556">
        <v>1</v>
      </c>
      <c r="R275" s="556">
        <v>2</v>
      </c>
      <c r="S275" s="556">
        <v>1</v>
      </c>
      <c r="T275" s="556">
        <v>1</v>
      </c>
      <c r="U275" s="556">
        <v>3</v>
      </c>
      <c r="V275" s="560">
        <f>SUM('Formulario PPGR2'!$J275:$U275)</f>
        <v>17</v>
      </c>
      <c r="W275" s="572" t="s">
        <v>366</v>
      </c>
      <c r="X275" s="561"/>
      <c r="Y275" s="554" t="s">
        <v>985</v>
      </c>
      <c r="Z275" s="564" t="s">
        <v>271</v>
      </c>
      <c r="AA275" s="684"/>
    </row>
    <row r="276" spans="2:27" ht="51">
      <c r="B276" s="553" t="str">
        <f>IF('Formulario PPGR2'!$G276="","",CONCATENATE('Formulario PPGR2'!$C276,".",'Formulario PPGR2'!$D276,".",'Formulario PPGR2'!$E276,".",'Formulario PPGR2'!$F276))</f>
        <v/>
      </c>
      <c r="C276" s="553" t="str">
        <f>IF('Formulario PPGR2'!$G276="","",'Formulario PPGR1'!#REF!)</f>
        <v/>
      </c>
      <c r="D276" s="553" t="str">
        <f>IF('Formulario PPGR2'!$G276="","",'Formulario PPGR1'!#REF!)</f>
        <v/>
      </c>
      <c r="E276" s="553" t="str">
        <f>IF('Formulario PPGR2'!$G276="","",'Formulario PPGR1'!#REF!)</f>
        <v/>
      </c>
      <c r="F276" s="553" t="str">
        <f>IF('Formulario PPGR2'!$G276="","",'Formulario PPGR1'!#REF!)</f>
        <v/>
      </c>
      <c r="G276" s="554"/>
      <c r="H276" s="555" t="s">
        <v>986</v>
      </c>
      <c r="I276" s="684" t="s">
        <v>987</v>
      </c>
      <c r="J276" s="556">
        <v>1</v>
      </c>
      <c r="K276" s="556">
        <v>1</v>
      </c>
      <c r="L276" s="556">
        <v>1</v>
      </c>
      <c r="M276" s="556">
        <v>1</v>
      </c>
      <c r="N276" s="556">
        <v>1</v>
      </c>
      <c r="O276" s="556">
        <v>1</v>
      </c>
      <c r="P276" s="556">
        <v>1</v>
      </c>
      <c r="Q276" s="556">
        <v>1</v>
      </c>
      <c r="R276" s="556">
        <v>1</v>
      </c>
      <c r="S276" s="556">
        <v>1</v>
      </c>
      <c r="T276" s="556">
        <v>1</v>
      </c>
      <c r="U276" s="556">
        <v>1</v>
      </c>
      <c r="V276" s="560">
        <f>SUM('Formulario PPGR2'!$J276:$U276)</f>
        <v>12</v>
      </c>
      <c r="W276" s="572" t="s">
        <v>366</v>
      </c>
      <c r="X276" s="561"/>
      <c r="Y276" s="554"/>
      <c r="Z276" s="564" t="s">
        <v>271</v>
      </c>
      <c r="AA276" s="684"/>
    </row>
    <row r="277" spans="2:27" ht="51">
      <c r="B277" s="553" t="str">
        <f>IF('Formulario PPGR2'!$G277="","",CONCATENATE('Formulario PPGR2'!$C277,".",'Formulario PPGR2'!$D277,".",'Formulario PPGR2'!$E277,".",'Formulario PPGR2'!$F277))</f>
        <v/>
      </c>
      <c r="C277" s="553" t="str">
        <f>IF('Formulario PPGR2'!$G277="","",'Formulario PPGR1'!#REF!)</f>
        <v/>
      </c>
      <c r="D277" s="553" t="str">
        <f>IF('Formulario PPGR2'!$G277="","",'Formulario PPGR1'!#REF!)</f>
        <v/>
      </c>
      <c r="E277" s="553" t="str">
        <f>IF('Formulario PPGR2'!$G277="","",'Formulario PPGR1'!#REF!)</f>
        <v/>
      </c>
      <c r="F277" s="553" t="str">
        <f>IF('Formulario PPGR2'!$G277="","",'Formulario PPGR1'!#REF!)</f>
        <v/>
      </c>
      <c r="G277" s="554"/>
      <c r="H277" s="555" t="s">
        <v>988</v>
      </c>
      <c r="I277" s="684" t="s">
        <v>989</v>
      </c>
      <c r="J277" s="556"/>
      <c r="K277" s="556"/>
      <c r="L277" s="556"/>
      <c r="M277" s="556"/>
      <c r="N277" s="556"/>
      <c r="O277" s="556"/>
      <c r="P277" s="556"/>
      <c r="Q277" s="556"/>
      <c r="R277" s="558"/>
      <c r="S277" s="558"/>
      <c r="T277" s="558"/>
      <c r="U277" s="558">
        <v>1</v>
      </c>
      <c r="V277" s="560">
        <f>SUM('Formulario PPGR2'!$J277:$U277)</f>
        <v>1</v>
      </c>
      <c r="W277" s="572" t="s">
        <v>318</v>
      </c>
      <c r="X277" s="561"/>
      <c r="Y277" s="554"/>
      <c r="Z277" s="564" t="s">
        <v>271</v>
      </c>
      <c r="AA277" s="684"/>
    </row>
    <row r="278" spans="2:27" ht="25.5">
      <c r="B278" s="553"/>
      <c r="C278" s="553"/>
      <c r="D278" s="553"/>
      <c r="E278" s="553"/>
      <c r="F278" s="553"/>
      <c r="G278" s="554"/>
      <c r="H278" s="555" t="s">
        <v>990</v>
      </c>
      <c r="I278" s="554" t="s">
        <v>991</v>
      </c>
      <c r="J278" s="554"/>
      <c r="K278" s="554"/>
      <c r="L278" s="554">
        <v>1</v>
      </c>
      <c r="M278" s="554"/>
      <c r="N278" s="554"/>
      <c r="O278" s="554">
        <v>1</v>
      </c>
      <c r="P278" s="554"/>
      <c r="Q278" s="554"/>
      <c r="R278" s="554">
        <v>1</v>
      </c>
      <c r="S278" s="554"/>
      <c r="T278" s="554"/>
      <c r="U278" s="554">
        <v>1</v>
      </c>
      <c r="V278" s="560">
        <f>SUM('Formulario PPGR2'!$J278:$U278)</f>
        <v>4</v>
      </c>
      <c r="W278" s="572" t="s">
        <v>366</v>
      </c>
      <c r="X278" s="561"/>
      <c r="Y278" s="554"/>
      <c r="Z278" s="564" t="s">
        <v>721</v>
      </c>
      <c r="AA278" s="554"/>
    </row>
    <row r="279" spans="2:27" ht="25.5">
      <c r="B279" s="553" t="e">
        <f>IF('Formulario PPGR2'!$G279="","",CONCATENATE('Formulario PPGR2'!$C279,".",'Formulario PPGR2'!$D279,".",'Formulario PPGR2'!$E279,".",'Formulario PPGR2'!$F279))</f>
        <v>#REF!</v>
      </c>
      <c r="C279" s="553" t="e">
        <f>IF('Formulario PPGR2'!$G279="","",'Formulario PPGR1'!#REF!)</f>
        <v>#REF!</v>
      </c>
      <c r="D279" s="553" t="e">
        <f>IF('Formulario PPGR2'!$G279="","",'Formulario PPGR1'!#REF!)</f>
        <v>#REF!</v>
      </c>
      <c r="E279" s="553" t="e">
        <f>IF('Formulario PPGR2'!$G279="","",'Formulario PPGR1'!#REF!)</f>
        <v>#REF!</v>
      </c>
      <c r="F279" s="553" t="e">
        <f>IF('Formulario PPGR2'!$G279="","",'Formulario PPGR1'!#REF!)</f>
        <v>#REF!</v>
      </c>
      <c r="G279" s="554" t="s">
        <v>272</v>
      </c>
      <c r="H279" s="555" t="s">
        <v>992</v>
      </c>
      <c r="I279" s="561" t="s">
        <v>993</v>
      </c>
      <c r="J279" s="559"/>
      <c r="K279" s="559"/>
      <c r="L279" s="559"/>
      <c r="M279" s="559">
        <v>1</v>
      </c>
      <c r="N279" s="559">
        <v>1</v>
      </c>
      <c r="O279" s="559">
        <v>1</v>
      </c>
      <c r="P279" s="559">
        <v>1</v>
      </c>
      <c r="Q279" s="559">
        <v>1</v>
      </c>
      <c r="R279" s="559">
        <v>1</v>
      </c>
      <c r="S279" s="559">
        <v>1</v>
      </c>
      <c r="T279" s="559">
        <v>1</v>
      </c>
      <c r="U279" s="559">
        <v>1</v>
      </c>
      <c r="V279" s="557">
        <f>SUM('Formulario PPGR2'!$J279:$U279)</f>
        <v>9</v>
      </c>
      <c r="W279" s="572" t="s">
        <v>329</v>
      </c>
      <c r="X279" s="561"/>
      <c r="Y279" s="554" t="s">
        <v>994</v>
      </c>
      <c r="Z279" s="564" t="s">
        <v>274</v>
      </c>
      <c r="AA279" s="561"/>
    </row>
    <row r="280" spans="2:27" ht="25.5">
      <c r="B280" s="553" t="str">
        <f>IF('Formulario PPGR2'!$G280="","",CONCATENATE('Formulario PPGR2'!$C280,".",'Formulario PPGR2'!$D280,".",'Formulario PPGR2'!$E280,".",'Formulario PPGR2'!$F280))</f>
        <v/>
      </c>
      <c r="C280" s="553" t="str">
        <f>IF('Formulario PPGR2'!$G280="","",'Formulario PPGR1'!#REF!)</f>
        <v/>
      </c>
      <c r="D280" s="553" t="str">
        <f>IF('Formulario PPGR2'!$G280="","",'Formulario PPGR1'!#REF!)</f>
        <v/>
      </c>
      <c r="E280" s="553" t="str">
        <f>IF('Formulario PPGR2'!$G280="","",'Formulario PPGR1'!#REF!)</f>
        <v/>
      </c>
      <c r="F280" s="553" t="str">
        <f>IF('Formulario PPGR2'!$G280="","",'Formulario PPGR1'!#REF!)</f>
        <v/>
      </c>
      <c r="G280" s="554"/>
      <c r="H280" s="555" t="s">
        <v>995</v>
      </c>
      <c r="I280" s="561" t="s">
        <v>996</v>
      </c>
      <c r="J280" s="559">
        <v>1</v>
      </c>
      <c r="K280" s="559">
        <v>1</v>
      </c>
      <c r="L280" s="559">
        <v>1</v>
      </c>
      <c r="M280" s="559">
        <v>1</v>
      </c>
      <c r="N280" s="559">
        <v>1</v>
      </c>
      <c r="O280" s="559">
        <v>1</v>
      </c>
      <c r="P280" s="559">
        <v>1</v>
      </c>
      <c r="Q280" s="559">
        <v>1</v>
      </c>
      <c r="R280" s="559">
        <v>1</v>
      </c>
      <c r="S280" s="559">
        <v>1</v>
      </c>
      <c r="T280" s="559">
        <v>1</v>
      </c>
      <c r="U280" s="559">
        <v>1</v>
      </c>
      <c r="V280" s="557">
        <f>SUM('Formulario PPGR2'!$J280:$U280)</f>
        <v>12</v>
      </c>
      <c r="W280" s="572" t="s">
        <v>366</v>
      </c>
      <c r="X280" s="561"/>
      <c r="Y280" s="554"/>
      <c r="Z280" s="564" t="s">
        <v>274</v>
      </c>
      <c r="AA280" s="561"/>
    </row>
    <row r="281" spans="2:27" ht="30" customHeight="1">
      <c r="B281" s="553" t="str">
        <f>IF('Formulario PPGR2'!$G281="","",CONCATENATE('Formulario PPGR2'!$C281,".",'Formulario PPGR2'!$D281,".",'Formulario PPGR2'!$E281,".",'Formulario PPGR2'!$F281))</f>
        <v/>
      </c>
      <c r="C281" s="553" t="str">
        <f>IF('Formulario PPGR2'!$G281="","",'Formulario PPGR1'!#REF!)</f>
        <v/>
      </c>
      <c r="D281" s="553" t="str">
        <f>IF('Formulario PPGR2'!$G281="","",'Formulario PPGR1'!#REF!)</f>
        <v/>
      </c>
      <c r="E281" s="553" t="str">
        <f>IF('Formulario PPGR2'!$G281="","",'Formulario PPGR1'!#REF!)</f>
        <v/>
      </c>
      <c r="F281" s="553" t="str">
        <f>IF('Formulario PPGR2'!$G281="","",'Formulario PPGR1'!#REF!)</f>
        <v/>
      </c>
      <c r="G281" s="554"/>
      <c r="H281" s="555" t="s">
        <v>997</v>
      </c>
      <c r="I281" s="561" t="s">
        <v>998</v>
      </c>
      <c r="J281" s="559">
        <v>1</v>
      </c>
      <c r="K281" s="559">
        <v>1</v>
      </c>
      <c r="L281" s="559">
        <v>1</v>
      </c>
      <c r="M281" s="559">
        <v>1</v>
      </c>
      <c r="N281" s="559">
        <v>1</v>
      </c>
      <c r="O281" s="559">
        <v>1</v>
      </c>
      <c r="P281" s="559">
        <v>1</v>
      </c>
      <c r="Q281" s="559">
        <v>1</v>
      </c>
      <c r="R281" s="559">
        <v>1</v>
      </c>
      <c r="S281" s="559">
        <v>1</v>
      </c>
      <c r="T281" s="559">
        <v>1</v>
      </c>
      <c r="U281" s="559">
        <v>1</v>
      </c>
      <c r="V281" s="557">
        <f>SUM('Formulario PPGR2'!$J281:$U281)</f>
        <v>12</v>
      </c>
      <c r="W281" s="572" t="s">
        <v>329</v>
      </c>
      <c r="X281" s="561" t="s">
        <v>366</v>
      </c>
      <c r="Y281" s="554" t="s">
        <v>999</v>
      </c>
      <c r="Z281" s="564" t="s">
        <v>274</v>
      </c>
      <c r="AA281" s="561"/>
    </row>
    <row r="282" spans="2:27" ht="38.25">
      <c r="B282" s="553" t="e">
        <f>IF('Formulario PPGR2'!$G282="","",CONCATENATE('Formulario PPGR2'!$C282,".",'Formulario PPGR2'!$D282,".",'Formulario PPGR2'!$E282,".",'Formulario PPGR2'!$F282))</f>
        <v>#REF!</v>
      </c>
      <c r="C282" s="553" t="e">
        <f>IF('Formulario PPGR2'!$G282="","",'Formulario PPGR1'!#REF!)</f>
        <v>#REF!</v>
      </c>
      <c r="D282" s="553" t="e">
        <f>IF('Formulario PPGR2'!$G282="","",'Formulario PPGR1'!#REF!)</f>
        <v>#REF!</v>
      </c>
      <c r="E282" s="553" t="e">
        <f>IF('Formulario PPGR2'!$G282="","",'Formulario PPGR1'!#REF!)</f>
        <v>#REF!</v>
      </c>
      <c r="F282" s="553" t="e">
        <f>IF('Formulario PPGR2'!$G282="","",'Formulario PPGR1'!#REF!)</f>
        <v>#REF!</v>
      </c>
      <c r="G282" s="554" t="s">
        <v>275</v>
      </c>
      <c r="H282" s="555" t="s">
        <v>1000</v>
      </c>
      <c r="I282" s="688" t="s">
        <v>1001</v>
      </c>
      <c r="J282" s="579">
        <v>1</v>
      </c>
      <c r="K282" s="579">
        <v>1</v>
      </c>
      <c r="L282" s="579">
        <v>1</v>
      </c>
      <c r="M282" s="579">
        <v>1</v>
      </c>
      <c r="N282" s="579">
        <v>1</v>
      </c>
      <c r="O282" s="579">
        <v>1</v>
      </c>
      <c r="P282" s="579">
        <v>1</v>
      </c>
      <c r="Q282" s="579">
        <v>1</v>
      </c>
      <c r="R282" s="579">
        <v>1</v>
      </c>
      <c r="S282" s="579">
        <v>1</v>
      </c>
      <c r="T282" s="579">
        <v>1</v>
      </c>
      <c r="U282" s="579">
        <v>1</v>
      </c>
      <c r="V282" s="560">
        <f>SUM('Formulario PPGR2'!$J282:$U282)</f>
        <v>12</v>
      </c>
      <c r="W282" s="572" t="s">
        <v>318</v>
      </c>
      <c r="X282" s="561"/>
      <c r="Y282" s="554" t="s">
        <v>1002</v>
      </c>
      <c r="Z282" s="564" t="s">
        <v>145</v>
      </c>
      <c r="AA282" s="688"/>
    </row>
    <row r="283" spans="2:27" ht="51">
      <c r="B283" s="553"/>
      <c r="C283" s="553"/>
      <c r="D283" s="553"/>
      <c r="E283" s="553"/>
      <c r="F283" s="553"/>
      <c r="G283" s="554"/>
      <c r="H283" s="555" t="s">
        <v>1003</v>
      </c>
      <c r="I283" s="688" t="s">
        <v>1004</v>
      </c>
      <c r="J283" s="579"/>
      <c r="K283" s="579"/>
      <c r="L283" s="579"/>
      <c r="M283" s="579"/>
      <c r="N283" s="579"/>
      <c r="O283" s="579">
        <v>1</v>
      </c>
      <c r="P283" s="579"/>
      <c r="Q283" s="579"/>
      <c r="R283" s="579"/>
      <c r="S283" s="579"/>
      <c r="T283" s="579"/>
      <c r="U283" s="579">
        <v>1</v>
      </c>
      <c r="V283" s="560">
        <f>SUM('Formulario PPGR2'!$J283:$U283)</f>
        <v>2</v>
      </c>
      <c r="W283" s="572" t="s">
        <v>406</v>
      </c>
      <c r="X283" s="561" t="s">
        <v>318</v>
      </c>
      <c r="Y283" s="582"/>
      <c r="Z283" s="564" t="s">
        <v>145</v>
      </c>
      <c r="AA283" s="688"/>
    </row>
    <row r="284" spans="2:27" ht="38.25">
      <c r="B284" s="553" t="str">
        <f>IF('Formulario PPGR2'!$G284="","",CONCATENATE('Formulario PPGR2'!$C284,".",'Formulario PPGR2'!$D284,".",'Formulario PPGR2'!$E284,".",'Formulario PPGR2'!$F284))</f>
        <v/>
      </c>
      <c r="C284" s="553" t="str">
        <f>IF('Formulario PPGR2'!$G284="","",'Formulario PPGR1'!#REF!)</f>
        <v/>
      </c>
      <c r="D284" s="553" t="str">
        <f>IF('Formulario PPGR2'!$G284="","",'Formulario PPGR1'!#REF!)</f>
        <v/>
      </c>
      <c r="E284" s="553" t="str">
        <f>IF('Formulario PPGR2'!$G284="","",'Formulario PPGR1'!#REF!)</f>
        <v/>
      </c>
      <c r="F284" s="553" t="str">
        <f>IF('Formulario PPGR2'!$G284="","",'Formulario PPGR1'!#REF!)</f>
        <v/>
      </c>
      <c r="G284" s="554"/>
      <c r="H284" s="555" t="s">
        <v>1005</v>
      </c>
      <c r="I284" s="688" t="s">
        <v>1006</v>
      </c>
      <c r="J284" s="579"/>
      <c r="K284" s="579"/>
      <c r="L284" s="579"/>
      <c r="M284" s="579"/>
      <c r="N284" s="579"/>
      <c r="O284" s="579"/>
      <c r="P284" s="579">
        <v>1</v>
      </c>
      <c r="Q284" s="579"/>
      <c r="R284" s="579"/>
      <c r="S284" s="579"/>
      <c r="T284" s="579"/>
      <c r="U284" s="579">
        <v>1</v>
      </c>
      <c r="V284" s="560">
        <f>SUM('Formulario PPGR2'!$J284:$U284)</f>
        <v>2</v>
      </c>
      <c r="W284" s="572" t="s">
        <v>406</v>
      </c>
      <c r="X284" s="561" t="s">
        <v>318</v>
      </c>
      <c r="Y284" s="582"/>
      <c r="Z284" s="564"/>
      <c r="AA284" s="688"/>
    </row>
    <row r="285" spans="2:27" ht="25.5">
      <c r="B285" s="553"/>
      <c r="C285" s="553"/>
      <c r="D285" s="553"/>
      <c r="E285" s="553"/>
      <c r="F285" s="553"/>
      <c r="G285" s="554"/>
      <c r="H285" s="555" t="s">
        <v>1007</v>
      </c>
      <c r="I285" s="688" t="s">
        <v>1008</v>
      </c>
      <c r="J285" s="579"/>
      <c r="K285" s="579"/>
      <c r="L285" s="579"/>
      <c r="M285" s="579"/>
      <c r="N285" s="579"/>
      <c r="O285" s="579"/>
      <c r="P285" s="579">
        <v>1</v>
      </c>
      <c r="Q285" s="579"/>
      <c r="R285" s="579"/>
      <c r="S285" s="579"/>
      <c r="T285" s="579"/>
      <c r="U285" s="579"/>
      <c r="V285" s="560">
        <f>SUM('Formulario PPGR2'!$J285:$U285)</f>
        <v>1</v>
      </c>
      <c r="W285" s="572" t="s">
        <v>366</v>
      </c>
      <c r="X285" s="561"/>
      <c r="Y285" s="582"/>
      <c r="Z285" s="564" t="s">
        <v>145</v>
      </c>
      <c r="AA285" s="688"/>
    </row>
    <row r="286" spans="2:27" ht="51">
      <c r="B286" s="553"/>
      <c r="C286" s="553"/>
      <c r="D286" s="553"/>
      <c r="E286" s="553"/>
      <c r="F286" s="553"/>
      <c r="G286" s="554"/>
      <c r="H286" s="555" t="s">
        <v>1009</v>
      </c>
      <c r="I286" s="688" t="s">
        <v>1010</v>
      </c>
      <c r="J286" s="587"/>
      <c r="K286" s="587"/>
      <c r="L286" s="587"/>
      <c r="M286" s="587">
        <v>1</v>
      </c>
      <c r="N286" s="587"/>
      <c r="O286" s="587"/>
      <c r="P286" s="587">
        <v>1</v>
      </c>
      <c r="Q286" s="587"/>
      <c r="R286" s="587">
        <v>1</v>
      </c>
      <c r="S286" s="587"/>
      <c r="T286" s="587"/>
      <c r="U286" s="587">
        <v>1</v>
      </c>
      <c r="V286" s="560">
        <f>SUM('Formulario PPGR2'!$J286:$U286)</f>
        <v>4</v>
      </c>
      <c r="W286" s="561" t="s">
        <v>318</v>
      </c>
      <c r="X286" s="561"/>
      <c r="Y286" s="582"/>
      <c r="Z286" s="564" t="s">
        <v>145</v>
      </c>
      <c r="AA286" s="688"/>
    </row>
    <row r="287" spans="2:27" ht="51">
      <c r="B287" s="553"/>
      <c r="C287" s="553"/>
      <c r="D287" s="553"/>
      <c r="E287" s="553"/>
      <c r="F287" s="553"/>
      <c r="G287" s="554"/>
      <c r="H287" s="555" t="s">
        <v>2969</v>
      </c>
      <c r="I287" s="561" t="s">
        <v>1010</v>
      </c>
      <c r="J287" s="588"/>
      <c r="K287" s="588"/>
      <c r="L287" s="588">
        <v>1</v>
      </c>
      <c r="M287" s="588"/>
      <c r="N287" s="588"/>
      <c r="O287" s="588">
        <v>1</v>
      </c>
      <c r="P287" s="588"/>
      <c r="Q287" s="588"/>
      <c r="R287" s="588">
        <v>1</v>
      </c>
      <c r="S287" s="588"/>
      <c r="T287" s="588"/>
      <c r="U287" s="588">
        <v>1</v>
      </c>
      <c r="V287" s="560">
        <f>SUM('Formulario PPGR2'!$J287:$U287)</f>
        <v>4</v>
      </c>
      <c r="W287" s="588" t="s">
        <v>1011</v>
      </c>
      <c r="X287" s="561"/>
      <c r="Y287" s="586"/>
      <c r="Z287" s="564" t="s">
        <v>620</v>
      </c>
      <c r="AA287" s="561"/>
    </row>
    <row r="288" spans="2:27" ht="38.25">
      <c r="B288" s="553" t="e">
        <f>IF('Formulario PPGR2'!$G288="","",CONCATENATE('Formulario PPGR2'!$C288,".",'Formulario PPGR2'!$D288,".",'Formulario PPGR2'!$E288,".",'Formulario PPGR2'!$F288))</f>
        <v>#REF!</v>
      </c>
      <c r="C288" s="553" t="e">
        <f>IF('Formulario PPGR2'!$G288="","",'Formulario PPGR1'!#REF!)</f>
        <v>#REF!</v>
      </c>
      <c r="D288" s="553" t="e">
        <f>IF('Formulario PPGR2'!$G288="","",'Formulario PPGR1'!#REF!)</f>
        <v>#REF!</v>
      </c>
      <c r="E288" s="553" t="e">
        <f>IF('Formulario PPGR2'!$G288="","",'Formulario PPGR1'!#REF!)</f>
        <v>#REF!</v>
      </c>
      <c r="F288" s="553" t="e">
        <f>IF('Formulario PPGR2'!$G288="","",'Formulario PPGR1'!#REF!)</f>
        <v>#REF!</v>
      </c>
      <c r="G288" s="554" t="s">
        <v>278</v>
      </c>
      <c r="H288" s="555" t="s">
        <v>1012</v>
      </c>
      <c r="I288" s="561" t="s">
        <v>1013</v>
      </c>
      <c r="J288" s="559"/>
      <c r="K288" s="559"/>
      <c r="L288" s="559">
        <v>1</v>
      </c>
      <c r="M288" s="559"/>
      <c r="N288" s="559"/>
      <c r="O288" s="559">
        <v>1</v>
      </c>
      <c r="P288" s="559"/>
      <c r="Q288" s="559"/>
      <c r="R288" s="559">
        <v>1</v>
      </c>
      <c r="S288" s="559"/>
      <c r="T288" s="559"/>
      <c r="U288" s="559">
        <v>1</v>
      </c>
      <c r="V288" s="560">
        <f>SUM('Formulario PPGR2'!$J288:$U288)</f>
        <v>4</v>
      </c>
      <c r="W288" s="561" t="s">
        <v>329</v>
      </c>
      <c r="X288" s="561"/>
      <c r="Y288" s="589" t="s">
        <v>1014</v>
      </c>
      <c r="Z288" s="564" t="s">
        <v>460</v>
      </c>
      <c r="AA288" s="561"/>
    </row>
    <row r="289" spans="2:27" ht="38.25">
      <c r="B289" s="553" t="e">
        <f>IF('Formulario PPGR2'!$G289="","",CONCATENATE('Formulario PPGR2'!$C289,".",'Formulario PPGR2'!$D289,".",'Formulario PPGR2'!$E289,".",'Formulario PPGR2'!$F289))</f>
        <v>#REF!</v>
      </c>
      <c r="C289" s="553" t="e">
        <f>IF('Formulario PPGR2'!$G289="","",'Formulario PPGR1'!#REF!)</f>
        <v>#REF!</v>
      </c>
      <c r="D289" s="553" t="e">
        <f>IF('Formulario PPGR2'!$G289="","",'Formulario PPGR1'!#REF!)</f>
        <v>#REF!</v>
      </c>
      <c r="E289" s="553" t="e">
        <f>IF('Formulario PPGR2'!$G289="","",'Formulario PPGR1'!#REF!)</f>
        <v>#REF!</v>
      </c>
      <c r="F289" s="553" t="e">
        <f>IF('Formulario PPGR2'!$G289="","",'Formulario PPGR1'!#REF!)</f>
        <v>#REF!</v>
      </c>
      <c r="G289" s="554" t="s">
        <v>281</v>
      </c>
      <c r="H289" s="555" t="s">
        <v>1015</v>
      </c>
      <c r="I289" s="561" t="s">
        <v>1016</v>
      </c>
      <c r="J289" s="559"/>
      <c r="K289" s="559"/>
      <c r="L289" s="559"/>
      <c r="M289" s="559">
        <v>1</v>
      </c>
      <c r="N289" s="559"/>
      <c r="O289" s="559"/>
      <c r="P289" s="559">
        <v>1</v>
      </c>
      <c r="Q289" s="559"/>
      <c r="R289" s="557"/>
      <c r="S289" s="557">
        <v>1</v>
      </c>
      <c r="T289" s="557"/>
      <c r="U289" s="557"/>
      <c r="V289" s="560">
        <f>SUM('Formulario PPGR2'!$J289:$U289)</f>
        <v>3</v>
      </c>
      <c r="W289" s="561" t="s">
        <v>366</v>
      </c>
      <c r="X289" s="561"/>
      <c r="Y289" s="554"/>
      <c r="Z289" s="564" t="s">
        <v>284</v>
      </c>
      <c r="AA289" s="561"/>
    </row>
    <row r="290" spans="2:27" ht="25.5">
      <c r="B290" s="553" t="str">
        <f>IF('Formulario PPGR2'!$G290="","",CONCATENATE('Formulario PPGR2'!$C290,".",'Formulario PPGR2'!$D290,".",'Formulario PPGR2'!$E290,".",'Formulario PPGR2'!$F290))</f>
        <v/>
      </c>
      <c r="C290" s="553" t="str">
        <f>IF('Formulario PPGR2'!$G290="","",'Formulario PPGR1'!#REF!)</f>
        <v/>
      </c>
      <c r="D290" s="553" t="str">
        <f>IF('Formulario PPGR2'!$G290="","",'Formulario PPGR1'!#REF!)</f>
        <v/>
      </c>
      <c r="E290" s="553" t="str">
        <f>IF('Formulario PPGR2'!$G290="","",'Formulario PPGR1'!#REF!)</f>
        <v/>
      </c>
      <c r="F290" s="553" t="str">
        <f>IF('Formulario PPGR2'!$G290="","",'Formulario PPGR1'!#REF!)</f>
        <v/>
      </c>
      <c r="G290" s="554"/>
      <c r="H290" s="555" t="s">
        <v>1017</v>
      </c>
      <c r="I290" s="561" t="s">
        <v>1018</v>
      </c>
      <c r="J290" s="559"/>
      <c r="K290" s="559"/>
      <c r="L290" s="559"/>
      <c r="M290" s="559">
        <v>1</v>
      </c>
      <c r="N290" s="559"/>
      <c r="O290" s="559"/>
      <c r="P290" s="559">
        <v>1</v>
      </c>
      <c r="Q290" s="559"/>
      <c r="R290" s="557"/>
      <c r="S290" s="557">
        <v>1</v>
      </c>
      <c r="T290" s="557"/>
      <c r="U290" s="557"/>
      <c r="V290" s="560">
        <f>SUM('Formulario PPGR2'!$J290:$U290)</f>
        <v>3</v>
      </c>
      <c r="W290" s="561" t="s">
        <v>366</v>
      </c>
      <c r="X290" s="561"/>
      <c r="Y290" s="561"/>
      <c r="Z290" s="564" t="s">
        <v>284</v>
      </c>
      <c r="AA290" s="561" t="s">
        <v>1019</v>
      </c>
    </row>
    <row r="291" spans="2:27" ht="38.25">
      <c r="B291" s="553" t="e">
        <f>IF('Formulario PPGR2'!$G291="","",CONCATENATE('Formulario PPGR2'!$C291,".",'Formulario PPGR2'!$D291,".",'Formulario PPGR2'!$E291,".",'Formulario PPGR2'!$F291))</f>
        <v>#REF!</v>
      </c>
      <c r="C291" s="553" t="e">
        <f>IF('Formulario PPGR2'!$G291="","",'Formulario PPGR1'!#REF!)</f>
        <v>#REF!</v>
      </c>
      <c r="D291" s="553" t="e">
        <f>IF('Formulario PPGR2'!$G291="","",'Formulario PPGR1'!#REF!)</f>
        <v>#REF!</v>
      </c>
      <c r="E291" s="553" t="e">
        <f>IF('Formulario PPGR2'!$G291="","",'Formulario PPGR1'!#REF!)</f>
        <v>#REF!</v>
      </c>
      <c r="F291" s="553" t="e">
        <f>IF('Formulario PPGR2'!$G291="","",'Formulario PPGR1'!#REF!)</f>
        <v>#REF!</v>
      </c>
      <c r="G291" s="554" t="s">
        <v>285</v>
      </c>
      <c r="H291" s="555" t="s">
        <v>1020</v>
      </c>
      <c r="I291" s="684" t="s">
        <v>1021</v>
      </c>
      <c r="J291" s="556"/>
      <c r="K291" s="556"/>
      <c r="L291" s="556">
        <v>1</v>
      </c>
      <c r="M291" s="556"/>
      <c r="N291" s="556"/>
      <c r="O291" s="556">
        <v>1</v>
      </c>
      <c r="P291" s="556"/>
      <c r="Q291" s="556"/>
      <c r="R291" s="558">
        <v>1</v>
      </c>
      <c r="S291" s="558"/>
      <c r="T291" s="558"/>
      <c r="U291" s="558">
        <v>1</v>
      </c>
      <c r="V291" s="560">
        <f>SUM('Formulario PPGR2'!$J291:$U291)</f>
        <v>4</v>
      </c>
      <c r="W291" s="561" t="s">
        <v>366</v>
      </c>
      <c r="X291" s="561"/>
      <c r="Y291" s="554"/>
      <c r="Z291" s="564" t="s">
        <v>1022</v>
      </c>
      <c r="AA291" s="684" t="s">
        <v>1023</v>
      </c>
    </row>
    <row r="292" spans="2:27" ht="51">
      <c r="B292" s="553" t="str">
        <f>IF('Formulario PPGR2'!$G292="","",CONCATENATE('Formulario PPGR2'!$C292,".",'Formulario PPGR2'!$D292,".",'Formulario PPGR2'!$E292,".",'Formulario PPGR2'!$F292))</f>
        <v/>
      </c>
      <c r="C292" s="553" t="str">
        <f>IF('Formulario PPGR2'!$G292="","",'Formulario PPGR1'!#REF!)</f>
        <v/>
      </c>
      <c r="D292" s="553" t="str">
        <f>IF('Formulario PPGR2'!$G292="","",'Formulario PPGR1'!#REF!)</f>
        <v/>
      </c>
      <c r="E292" s="553" t="str">
        <f>IF('Formulario PPGR2'!$G292="","",'Formulario PPGR1'!#REF!)</f>
        <v/>
      </c>
      <c r="F292" s="553" t="str">
        <f>IF('Formulario PPGR2'!$G292="","",'Formulario PPGR1'!#REF!)</f>
        <v/>
      </c>
      <c r="G292" s="554"/>
      <c r="H292" s="555" t="s">
        <v>1024</v>
      </c>
      <c r="I292" s="684" t="s">
        <v>1025</v>
      </c>
      <c r="J292" s="556">
        <v>1</v>
      </c>
      <c r="K292" s="556"/>
      <c r="L292" s="556"/>
      <c r="M292" s="556"/>
      <c r="N292" s="556"/>
      <c r="O292" s="556">
        <v>1</v>
      </c>
      <c r="P292" s="556"/>
      <c r="Q292" s="556"/>
      <c r="R292" s="558"/>
      <c r="S292" s="558"/>
      <c r="T292" s="558">
        <v>1</v>
      </c>
      <c r="U292" s="558"/>
      <c r="V292" s="560">
        <f>SUM('Formulario PPGR2'!$J292:$U292)</f>
        <v>3</v>
      </c>
      <c r="W292" s="561" t="s">
        <v>317</v>
      </c>
      <c r="X292" s="561" t="s">
        <v>511</v>
      </c>
      <c r="Y292" s="554"/>
      <c r="Z292" s="564" t="s">
        <v>1022</v>
      </c>
      <c r="AA292" s="684" t="s">
        <v>1026</v>
      </c>
    </row>
    <row r="293" spans="2:27" ht="38.25">
      <c r="B293" s="553" t="str">
        <f>IF('Formulario PPGR2'!$G293="","",CONCATENATE('Formulario PPGR2'!$C293,".",'Formulario PPGR2'!$D293,".",'Formulario PPGR2'!$E293,".",'Formulario PPGR2'!$F293))</f>
        <v/>
      </c>
      <c r="C293" s="553" t="str">
        <f>IF('Formulario PPGR2'!$G293="","",'Formulario PPGR1'!#REF!)</f>
        <v/>
      </c>
      <c r="D293" s="553" t="str">
        <f>IF('Formulario PPGR2'!$G293="","",'Formulario PPGR1'!#REF!)</f>
        <v/>
      </c>
      <c r="E293" s="553" t="str">
        <f>IF('Formulario PPGR2'!$G293="","",'Formulario PPGR1'!#REF!)</f>
        <v/>
      </c>
      <c r="F293" s="553" t="str">
        <f>IF('Formulario PPGR2'!$G293="","",'Formulario PPGR1'!#REF!)</f>
        <v/>
      </c>
      <c r="G293" s="554"/>
      <c r="H293" s="555" t="s">
        <v>1027</v>
      </c>
      <c r="I293" s="684" t="s">
        <v>1028</v>
      </c>
      <c r="J293" s="556">
        <v>1</v>
      </c>
      <c r="K293" s="556">
        <v>1</v>
      </c>
      <c r="L293" s="556">
        <v>1</v>
      </c>
      <c r="M293" s="556">
        <v>1</v>
      </c>
      <c r="N293" s="556">
        <v>1</v>
      </c>
      <c r="O293" s="556">
        <v>1</v>
      </c>
      <c r="P293" s="556">
        <v>1</v>
      </c>
      <c r="Q293" s="556">
        <v>1</v>
      </c>
      <c r="R293" s="558">
        <v>1</v>
      </c>
      <c r="S293" s="558">
        <v>1</v>
      </c>
      <c r="T293" s="558">
        <v>1</v>
      </c>
      <c r="U293" s="558">
        <v>1</v>
      </c>
      <c r="V293" s="560">
        <f>SUM('Formulario PPGR2'!$J293:$U293)</f>
        <v>12</v>
      </c>
      <c r="W293" s="561" t="s">
        <v>366</v>
      </c>
      <c r="X293" s="561"/>
      <c r="Y293" s="554"/>
      <c r="Z293" s="564" t="s">
        <v>1022</v>
      </c>
      <c r="AA293" s="684" t="s">
        <v>1023</v>
      </c>
    </row>
    <row r="294" spans="2:27" ht="38.25">
      <c r="B294" s="553" t="str">
        <f>IF('Formulario PPGR2'!$G294="","",CONCATENATE('Formulario PPGR2'!$C294,".",'Formulario PPGR2'!$D294,".",'Formulario PPGR2'!$E294,".",'Formulario PPGR2'!$F294))</f>
        <v/>
      </c>
      <c r="C294" s="553" t="str">
        <f>IF('Formulario PPGR2'!$G294="","",'Formulario PPGR1'!#REF!)</f>
        <v/>
      </c>
      <c r="D294" s="553" t="str">
        <f>IF('Formulario PPGR2'!$G294="","",'Formulario PPGR1'!#REF!)</f>
        <v/>
      </c>
      <c r="E294" s="553" t="str">
        <f>IF('Formulario PPGR2'!$G294="","",'Formulario PPGR1'!#REF!)</f>
        <v/>
      </c>
      <c r="F294" s="553" t="str">
        <f>IF('Formulario PPGR2'!$G294="","",'Formulario PPGR1'!#REF!)</f>
        <v/>
      </c>
      <c r="G294" s="554"/>
      <c r="H294" s="555" t="s">
        <v>1029</v>
      </c>
      <c r="I294" s="684" t="s">
        <v>1030</v>
      </c>
      <c r="J294" s="556"/>
      <c r="K294" s="556"/>
      <c r="L294" s="556">
        <v>1</v>
      </c>
      <c r="M294" s="556"/>
      <c r="N294" s="556"/>
      <c r="O294" s="556"/>
      <c r="P294" s="556"/>
      <c r="Q294" s="556">
        <v>1</v>
      </c>
      <c r="R294" s="558"/>
      <c r="S294" s="558"/>
      <c r="T294" s="558"/>
      <c r="U294" s="558">
        <v>1</v>
      </c>
      <c r="V294" s="560">
        <f>SUM('Formulario PPGR2'!$J294:$U294)</f>
        <v>3</v>
      </c>
      <c r="W294" s="561" t="s">
        <v>317</v>
      </c>
      <c r="X294" s="561" t="s">
        <v>511</v>
      </c>
      <c r="Y294" s="554"/>
      <c r="Z294" s="564" t="s">
        <v>1022</v>
      </c>
      <c r="AA294" s="684" t="s">
        <v>1031</v>
      </c>
    </row>
    <row r="295" spans="2:27" ht="25.5">
      <c r="B295" s="553" t="str">
        <f>IF('Formulario PPGR2'!$G295="","",CONCATENATE('Formulario PPGR2'!$C295,".",'Formulario PPGR2'!$D295,".",'Formulario PPGR2'!$E295,".",'Formulario PPGR2'!$F295))</f>
        <v/>
      </c>
      <c r="C295" s="553" t="str">
        <f>IF('Formulario PPGR2'!$G295="","",'Formulario PPGR1'!#REF!)</f>
        <v/>
      </c>
      <c r="D295" s="553" t="str">
        <f>IF('Formulario PPGR2'!$G295="","",'Formulario PPGR1'!#REF!)</f>
        <v/>
      </c>
      <c r="E295" s="553" t="str">
        <f>IF('Formulario PPGR2'!$G295="","",'Formulario PPGR1'!#REF!)</f>
        <v/>
      </c>
      <c r="F295" s="553" t="str">
        <f>IF('Formulario PPGR2'!$G295="","",'Formulario PPGR1'!#REF!)</f>
        <v/>
      </c>
      <c r="G295" s="554"/>
      <c r="H295" s="555" t="s">
        <v>1032</v>
      </c>
      <c r="I295" s="684" t="s">
        <v>1033</v>
      </c>
      <c r="J295" s="556"/>
      <c r="K295" s="556">
        <v>1</v>
      </c>
      <c r="L295" s="556"/>
      <c r="M295" s="556"/>
      <c r="N295" s="556"/>
      <c r="O295" s="556"/>
      <c r="P295" s="556"/>
      <c r="Q295" s="556"/>
      <c r="R295" s="558"/>
      <c r="S295" s="558">
        <v>1</v>
      </c>
      <c r="T295" s="558"/>
      <c r="U295" s="558"/>
      <c r="V295" s="560">
        <f>SUM('Formulario PPGR2'!$J295:$U295)</f>
        <v>2</v>
      </c>
      <c r="W295" s="561" t="s">
        <v>317</v>
      </c>
      <c r="X295" s="561"/>
      <c r="Y295" s="554"/>
      <c r="Z295" s="564" t="s">
        <v>1022</v>
      </c>
      <c r="AA295" s="684" t="s">
        <v>1031</v>
      </c>
    </row>
    <row r="296" spans="2:27" ht="25.5">
      <c r="B296" s="553" t="str">
        <f>IF('Formulario PPGR2'!$G296="","",CONCATENATE('Formulario PPGR2'!$C296,".",'Formulario PPGR2'!$D296,".",'Formulario PPGR2'!$E296,".",'Formulario PPGR2'!$F296))</f>
        <v/>
      </c>
      <c r="C296" s="553" t="str">
        <f>IF('Formulario PPGR2'!$G296="","",'Formulario PPGR1'!#REF!)</f>
        <v/>
      </c>
      <c r="D296" s="553" t="str">
        <f>IF('Formulario PPGR2'!$G296="","",'Formulario PPGR1'!#REF!)</f>
        <v/>
      </c>
      <c r="E296" s="553" t="str">
        <f>IF('Formulario PPGR2'!$G296="","",'Formulario PPGR1'!#REF!)</f>
        <v/>
      </c>
      <c r="F296" s="553" t="str">
        <f>IF('Formulario PPGR2'!$G296="","",'Formulario PPGR1'!#REF!)</f>
        <v/>
      </c>
      <c r="G296" s="554"/>
      <c r="H296" s="555" t="s">
        <v>1034</v>
      </c>
      <c r="I296" s="684" t="s">
        <v>1035</v>
      </c>
      <c r="J296" s="556"/>
      <c r="K296" s="556"/>
      <c r="L296" s="556">
        <v>1</v>
      </c>
      <c r="M296" s="556"/>
      <c r="N296" s="556"/>
      <c r="O296" s="556"/>
      <c r="P296" s="556">
        <v>1</v>
      </c>
      <c r="Q296" s="556"/>
      <c r="R296" s="558"/>
      <c r="S296" s="558"/>
      <c r="T296" s="558">
        <v>1</v>
      </c>
      <c r="U296" s="558"/>
      <c r="V296" s="560">
        <f>SUM('Formulario PPGR2'!$J296:$U296)</f>
        <v>3</v>
      </c>
      <c r="W296" s="561" t="s">
        <v>317</v>
      </c>
      <c r="X296" s="561" t="s">
        <v>511</v>
      </c>
      <c r="Y296" s="554"/>
      <c r="Z296" s="564" t="s">
        <v>1022</v>
      </c>
      <c r="AA296" s="684" t="s">
        <v>1031</v>
      </c>
    </row>
    <row r="297" spans="2:27" ht="25.5">
      <c r="B297" s="553" t="str">
        <f>IF('Formulario PPGR2'!$G297="","",CONCATENATE('Formulario PPGR2'!$C297,".",'Formulario PPGR2'!$D297,".",'Formulario PPGR2'!$E297,".",'Formulario PPGR2'!$F297))</f>
        <v/>
      </c>
      <c r="C297" s="553" t="str">
        <f>IF('Formulario PPGR2'!$G297="","",'Formulario PPGR1'!#REF!)</f>
        <v/>
      </c>
      <c r="D297" s="553" t="str">
        <f>IF('Formulario PPGR2'!$G297="","",'Formulario PPGR1'!#REF!)</f>
        <v/>
      </c>
      <c r="E297" s="553" t="str">
        <f>IF('Formulario PPGR2'!$G297="","",'Formulario PPGR1'!#REF!)</f>
        <v/>
      </c>
      <c r="F297" s="553" t="str">
        <f>IF('Formulario PPGR2'!$G297="","",'Formulario PPGR1'!#REF!)</f>
        <v/>
      </c>
      <c r="G297" s="554"/>
      <c r="H297" s="555" t="s">
        <v>1036</v>
      </c>
      <c r="I297" s="684" t="s">
        <v>1037</v>
      </c>
      <c r="J297" s="556"/>
      <c r="K297" s="556"/>
      <c r="L297" s="556"/>
      <c r="M297" s="556"/>
      <c r="N297" s="556">
        <v>1</v>
      </c>
      <c r="O297" s="556"/>
      <c r="P297" s="556"/>
      <c r="Q297" s="556"/>
      <c r="R297" s="558"/>
      <c r="S297" s="558"/>
      <c r="T297" s="558"/>
      <c r="U297" s="558"/>
      <c r="V297" s="560">
        <f>SUM('Formulario PPGR2'!$J297:$U297)</f>
        <v>1</v>
      </c>
      <c r="W297" s="561" t="s">
        <v>317</v>
      </c>
      <c r="X297" s="561"/>
      <c r="Y297" s="554"/>
      <c r="Z297" s="564" t="s">
        <v>1022</v>
      </c>
      <c r="AA297" s="684" t="s">
        <v>1038</v>
      </c>
    </row>
    <row r="298" spans="2:27" ht="38.25">
      <c r="B298" s="553" t="e">
        <f>IF('Formulario PPGR2'!$G298="","",CONCATENATE('Formulario PPGR2'!$C298,".",'Formulario PPGR2'!$D298,".",'Formulario PPGR2'!$E298,".",'Formulario PPGR2'!$F298))</f>
        <v>#REF!</v>
      </c>
      <c r="C298" s="553" t="e">
        <f>IF('Formulario PPGR2'!$G298="","",'Formulario PPGR1'!#REF!)</f>
        <v>#REF!</v>
      </c>
      <c r="D298" s="553" t="e">
        <f>IF('Formulario PPGR2'!$G298="","",'Formulario PPGR1'!#REF!)</f>
        <v>#REF!</v>
      </c>
      <c r="E298" s="553" t="e">
        <f>IF('Formulario PPGR2'!$G298="","",'Formulario PPGR1'!#REF!)</f>
        <v>#REF!</v>
      </c>
      <c r="F298" s="553" t="e">
        <f>IF('Formulario PPGR2'!$G298="","",'Formulario PPGR1'!#REF!)</f>
        <v>#REF!</v>
      </c>
      <c r="G298" s="554" t="s">
        <v>288</v>
      </c>
      <c r="H298" s="555" t="s">
        <v>1039</v>
      </c>
      <c r="I298" s="561" t="s">
        <v>1040</v>
      </c>
      <c r="J298" s="559"/>
      <c r="K298" s="559"/>
      <c r="L298" s="559"/>
      <c r="M298" s="559"/>
      <c r="N298" s="559">
        <v>1</v>
      </c>
      <c r="O298" s="559"/>
      <c r="P298" s="559"/>
      <c r="Q298" s="559"/>
      <c r="R298" s="557"/>
      <c r="S298" s="557"/>
      <c r="T298" s="557"/>
      <c r="U298" s="557"/>
      <c r="V298" s="560">
        <f>SUM('Formulario PPGR2'!$J298:$U298)</f>
        <v>1</v>
      </c>
      <c r="W298" s="561" t="s">
        <v>511</v>
      </c>
      <c r="X298" s="561" t="s">
        <v>329</v>
      </c>
      <c r="Y298" s="561"/>
      <c r="Z298" s="564" t="s">
        <v>284</v>
      </c>
      <c r="AA298" s="561" t="s">
        <v>1041</v>
      </c>
    </row>
    <row r="299" spans="2:27" ht="38.25">
      <c r="B299" s="553" t="e">
        <f>IF('Formulario PPGR2'!$G299="","",CONCATENATE('Formulario PPGR2'!$C299,".",'Formulario PPGR2'!$D299,".",'Formulario PPGR2'!$E299,".",'Formulario PPGR2'!$F299))</f>
        <v>#REF!</v>
      </c>
      <c r="C299" s="553" t="e">
        <f>IF('Formulario PPGR2'!$G299="","",'Formulario PPGR1'!#REF!)</f>
        <v>#REF!</v>
      </c>
      <c r="D299" s="553" t="e">
        <f>IF('Formulario PPGR2'!$G299="","",'Formulario PPGR1'!#REF!)</f>
        <v>#REF!</v>
      </c>
      <c r="E299" s="553" t="e">
        <f>IF('Formulario PPGR2'!$G299="","",'Formulario PPGR1'!#REF!)</f>
        <v>#REF!</v>
      </c>
      <c r="F299" s="553" t="e">
        <f>IF('Formulario PPGR2'!$G299="","",'Formulario PPGR1'!#REF!)</f>
        <v>#REF!</v>
      </c>
      <c r="G299" s="554" t="s">
        <v>290</v>
      </c>
      <c r="H299" s="555" t="s">
        <v>1042</v>
      </c>
      <c r="I299" s="561" t="s">
        <v>1043</v>
      </c>
      <c r="J299" s="559"/>
      <c r="K299" s="559"/>
      <c r="L299" s="559">
        <v>1</v>
      </c>
      <c r="M299" s="559"/>
      <c r="N299" s="559"/>
      <c r="O299" s="559"/>
      <c r="P299" s="559">
        <v>1</v>
      </c>
      <c r="Q299" s="557"/>
      <c r="R299" s="559"/>
      <c r="S299" s="557"/>
      <c r="T299" s="557">
        <v>1</v>
      </c>
      <c r="U299" s="557"/>
      <c r="V299" s="560">
        <f>SUM('Formulario PPGR2'!$J299:$U299)</f>
        <v>3</v>
      </c>
      <c r="W299" s="561" t="s">
        <v>366</v>
      </c>
      <c r="X299" s="561"/>
      <c r="Y299" s="561"/>
      <c r="Z299" s="564" t="s">
        <v>284</v>
      </c>
      <c r="AA299" s="561" t="s">
        <v>1044</v>
      </c>
    </row>
    <row r="300" spans="2:27" ht="33.950000000000003" customHeight="1">
      <c r="B300" s="553" t="str">
        <f>IF('Formulario PPGR2'!$G300="","",CONCATENATE('Formulario PPGR2'!$C300,".",'Formulario PPGR2'!$D300,".",'Formulario PPGR2'!$E300,".",'Formulario PPGR2'!$F300))</f>
        <v/>
      </c>
      <c r="C300" s="553" t="str">
        <f>IF('Formulario PPGR2'!$G300="","",'Formulario PPGR1'!#REF!)</f>
        <v/>
      </c>
      <c r="D300" s="553" t="str">
        <f>IF('Formulario PPGR2'!$G300="","",'Formulario PPGR1'!#REF!)</f>
        <v/>
      </c>
      <c r="E300" s="553" t="str">
        <f>IF('Formulario PPGR2'!$G300="","",'Formulario PPGR1'!#REF!)</f>
        <v/>
      </c>
      <c r="F300" s="553" t="str">
        <f>IF('Formulario PPGR2'!$G300="","",'Formulario PPGR1'!#REF!)</f>
        <v/>
      </c>
      <c r="G300" s="554"/>
      <c r="H300" s="555" t="s">
        <v>1045</v>
      </c>
      <c r="I300" s="561" t="s">
        <v>1046</v>
      </c>
      <c r="J300" s="559"/>
      <c r="K300" s="559"/>
      <c r="L300" s="559">
        <v>1</v>
      </c>
      <c r="M300" s="559"/>
      <c r="N300" s="559"/>
      <c r="O300" s="559">
        <v>1</v>
      </c>
      <c r="P300" s="559"/>
      <c r="Q300" s="559"/>
      <c r="R300" s="557"/>
      <c r="S300" s="557">
        <v>1</v>
      </c>
      <c r="T300" s="557"/>
      <c r="U300" s="557"/>
      <c r="V300" s="560">
        <f>SUM('Formulario PPGR2'!$J300:$U300)</f>
        <v>3</v>
      </c>
      <c r="W300" s="565" t="s">
        <v>2983</v>
      </c>
      <c r="X300" s="561" t="s">
        <v>2982</v>
      </c>
      <c r="Y300" s="554"/>
      <c r="Z300" s="564" t="s">
        <v>284</v>
      </c>
      <c r="AA300" s="561" t="s">
        <v>1047</v>
      </c>
    </row>
    <row r="301" spans="2:27" ht="39" customHeight="1">
      <c r="B301" s="553" t="str">
        <f>IF('Formulario PPGR2'!$G301="","",CONCATENATE('Formulario PPGR2'!$C301,".",'Formulario PPGR2'!$D301,".",'Formulario PPGR2'!$E301,".",'Formulario PPGR2'!$F301))</f>
        <v/>
      </c>
      <c r="C301" s="553" t="str">
        <f>IF('Formulario PPGR2'!$G301="","",'Formulario PPGR1'!#REF!)</f>
        <v/>
      </c>
      <c r="D301" s="553" t="str">
        <f>IF('Formulario PPGR2'!$G301="","",'Formulario PPGR1'!#REF!)</f>
        <v/>
      </c>
      <c r="E301" s="553" t="str">
        <f>IF('Formulario PPGR2'!$G301="","",'Formulario PPGR1'!#REF!)</f>
        <v/>
      </c>
      <c r="F301" s="553" t="str">
        <f>IF('Formulario PPGR2'!$G301="","",'Formulario PPGR1'!#REF!)</f>
        <v/>
      </c>
      <c r="G301" s="554"/>
      <c r="H301" s="555" t="s">
        <v>1048</v>
      </c>
      <c r="I301" s="561" t="s">
        <v>1049</v>
      </c>
      <c r="J301" s="559"/>
      <c r="K301" s="559"/>
      <c r="L301" s="559"/>
      <c r="M301" s="559"/>
      <c r="N301" s="559">
        <v>1</v>
      </c>
      <c r="O301" s="559"/>
      <c r="P301" s="559"/>
      <c r="Q301" s="559"/>
      <c r="R301" s="557"/>
      <c r="S301" s="557"/>
      <c r="T301" s="557"/>
      <c r="U301" s="557"/>
      <c r="V301" s="560">
        <f>SUM('Formulario PPGR2'!$J301:$U301)</f>
        <v>1</v>
      </c>
      <c r="W301" s="561" t="s">
        <v>511</v>
      </c>
      <c r="X301" s="561" t="s">
        <v>317</v>
      </c>
      <c r="Y301" s="554" t="s">
        <v>1050</v>
      </c>
      <c r="Z301" s="564" t="s">
        <v>284</v>
      </c>
      <c r="AA301" s="561"/>
    </row>
    <row r="302" spans="2:27" ht="30.95" customHeight="1">
      <c r="B302" s="553" t="str">
        <f>IF('Formulario PPGR2'!$G302="","",CONCATENATE('Formulario PPGR2'!$C302,".",'Formulario PPGR2'!$D302,".",'Formulario PPGR2'!$E302,".",'Formulario PPGR2'!$F302))</f>
        <v/>
      </c>
      <c r="C302" s="553" t="str">
        <f>IF('Formulario PPGR2'!$G302="","",'Formulario PPGR1'!#REF!)</f>
        <v/>
      </c>
      <c r="D302" s="553" t="str">
        <f>IF('Formulario PPGR2'!$G302="","",'Formulario PPGR1'!#REF!)</f>
        <v/>
      </c>
      <c r="E302" s="553" t="str">
        <f>IF('Formulario PPGR2'!$G302="","",'Formulario PPGR1'!#REF!)</f>
        <v/>
      </c>
      <c r="F302" s="553" t="str">
        <f>IF('Formulario PPGR2'!$G302="","",'Formulario PPGR1'!#REF!)</f>
        <v/>
      </c>
      <c r="G302" s="554"/>
      <c r="H302" s="555" t="s">
        <v>1051</v>
      </c>
      <c r="I302" s="561" t="s">
        <v>1052</v>
      </c>
      <c r="J302" s="559"/>
      <c r="K302" s="559"/>
      <c r="L302" s="559"/>
      <c r="M302" s="559"/>
      <c r="N302" s="559"/>
      <c r="O302" s="559"/>
      <c r="P302" s="559"/>
      <c r="Q302" s="559"/>
      <c r="R302" s="557"/>
      <c r="S302" s="557"/>
      <c r="T302" s="557">
        <v>1</v>
      </c>
      <c r="U302" s="557"/>
      <c r="V302" s="560">
        <f>SUM('Formulario PPGR2'!$J302:$U302)</f>
        <v>1</v>
      </c>
      <c r="W302" s="561" t="s">
        <v>329</v>
      </c>
      <c r="X302" s="561"/>
      <c r="Y302" s="554" t="s">
        <v>1047</v>
      </c>
      <c r="Z302" s="564" t="s">
        <v>284</v>
      </c>
      <c r="AA302" s="561" t="s">
        <v>1053</v>
      </c>
    </row>
    <row r="303" spans="2:27" ht="51">
      <c r="B303" s="553" t="str">
        <f>IF('Formulario PPGR2'!$G303="","",CONCATENATE('Formulario PPGR2'!$C303,".",'Formulario PPGR2'!$D303,".",'Formulario PPGR2'!$E303,".",'Formulario PPGR2'!$F303))</f>
        <v/>
      </c>
      <c r="C303" s="553" t="str">
        <f>IF('Formulario PPGR2'!$G303="","",'Formulario PPGR1'!#REF!)</f>
        <v/>
      </c>
      <c r="D303" s="553" t="str">
        <f>IF('Formulario PPGR2'!$G303="","",'Formulario PPGR1'!#REF!)</f>
        <v/>
      </c>
      <c r="E303" s="553" t="str">
        <f>IF('Formulario PPGR2'!$G303="","",'Formulario PPGR1'!#REF!)</f>
        <v/>
      </c>
      <c r="F303" s="553" t="str">
        <f>IF('Formulario PPGR2'!$G303="","",'Formulario PPGR1'!#REF!)</f>
        <v/>
      </c>
      <c r="G303" s="554"/>
      <c r="H303" s="555" t="s">
        <v>1054</v>
      </c>
      <c r="I303" s="561" t="s">
        <v>1055</v>
      </c>
      <c r="J303" s="559"/>
      <c r="K303" s="559"/>
      <c r="L303" s="559"/>
      <c r="M303" s="559"/>
      <c r="N303" s="559"/>
      <c r="O303" s="559"/>
      <c r="P303" s="559"/>
      <c r="Q303" s="559"/>
      <c r="R303" s="557"/>
      <c r="S303" s="557"/>
      <c r="T303" s="557"/>
      <c r="U303" s="557">
        <v>1</v>
      </c>
      <c r="V303" s="560">
        <f>SUM('Formulario PPGR2'!$J303:$U303)</f>
        <v>1</v>
      </c>
      <c r="W303" s="561" t="s">
        <v>511</v>
      </c>
      <c r="X303" s="561" t="s">
        <v>317</v>
      </c>
      <c r="Y303" s="554" t="s">
        <v>1050</v>
      </c>
      <c r="Z303" s="564" t="s">
        <v>284</v>
      </c>
      <c r="AA303" s="561"/>
    </row>
    <row r="304" spans="2:27">
      <c r="B304" s="545"/>
      <c r="C304" s="545"/>
      <c r="D304" s="545"/>
      <c r="E304" s="545"/>
      <c r="F304" s="545"/>
      <c r="J304" s="544">
        <f>SUBTOTAL(109,Tabla2[Ene])</f>
        <v>58</v>
      </c>
      <c r="K304" s="544">
        <f>SUBTOTAL(109,Tabla2[Feb])</f>
        <v>68</v>
      </c>
      <c r="L304" s="544">
        <f>SUBTOTAL(109,Tabla2[Mar])</f>
        <v>153</v>
      </c>
      <c r="M304" s="544">
        <f>SUBTOTAL(109,Tabla2[Abr])</f>
        <v>100</v>
      </c>
      <c r="N304" s="544">
        <f>SUBTOTAL(109,Tabla2[May])</f>
        <v>97</v>
      </c>
      <c r="O304" s="544">
        <f>SUBTOTAL(109,Tabla2[Jun])</f>
        <v>160</v>
      </c>
      <c r="P304" s="544">
        <f>SUBTOTAL(109,Tabla2[Jul])</f>
        <v>97</v>
      </c>
      <c r="Q304" s="544">
        <f>SUBTOTAL(109,Tabla2[Ago])</f>
        <v>88</v>
      </c>
      <c r="R304" s="544">
        <f>SUBTOTAL(109,Tabla2[Sep])</f>
        <v>154</v>
      </c>
      <c r="S304" s="544">
        <f>SUBTOTAL(109,Tabla2[Oct])</f>
        <v>93</v>
      </c>
      <c r="T304" s="544">
        <f>SUBTOTAL(109,Tabla2[Nov])</f>
        <v>93</v>
      </c>
      <c r="U304" s="544">
        <f>SUBTOTAL(109,Tabla2[Dic])</f>
        <v>147</v>
      </c>
      <c r="V304" s="544">
        <f>SUBTOTAL(109,Tabla2[[Total de Acciones ]])</f>
        <v>1306</v>
      </c>
      <c r="Y304" s="545"/>
      <c r="AA304" s="545"/>
    </row>
    <row r="306" spans="8:8">
      <c r="H306" s="547"/>
    </row>
  </sheetData>
  <protectedRanges>
    <protectedRange sqref="I72" name="Rango1_1_3"/>
    <protectedRange sqref="I42:I46" name="Rango1_2"/>
    <protectedRange sqref="I197 I200" name="Rango1_2_2"/>
    <protectedRange sqref="I199" name="Rango1_2_1_2"/>
    <protectedRange sqref="I201" name="Rango1_2_2_1_1"/>
    <protectedRange sqref="I86" name="Rango1_2_1_3"/>
    <protectedRange sqref="I96" name="Rango1_2_2_2"/>
  </protectedRanges>
  <phoneticPr fontId="30" type="noConversion"/>
  <conditionalFormatting sqref="H1:H1048576">
    <cfRule type="duplicateValues" dxfId="1" priority="1" stopIfTrue="1"/>
  </conditionalFormatting>
  <dataValidations count="3">
    <dataValidation type="list" allowBlank="1" showInputMessage="1" showErrorMessage="1" sqref="Y192 AA194 W9:W117 W121:W143 W147:W204 W286 W208:W281 W301:W303 W288:W299 X9:X303" xr:uid="{00000000-0002-0000-0200-000000000000}">
      <formula1>Ls_Medio_Verificacion</formula1>
    </dataValidation>
    <dataValidation type="whole" allowBlank="1" showInputMessage="1" showErrorMessage="1" sqref="J121:U143 J186:U209 J288:U303 J147:U183 J213:U281 J39:U117" xr:uid="{00000000-0002-0000-0200-000002000000}">
      <formula1>0</formula1>
      <formula2>100</formula2>
    </dataValidation>
    <dataValidation type="list" allowBlank="1" showInputMessage="1" showErrorMessage="1" sqref="G9:G303" xr:uid="{00000000-0002-0000-0200-000001000000}">
      <formula1>Productos</formula1>
    </dataValidation>
  </dataValidations>
  <pageMargins left="0.65354330699999996" right="0" top="0.69488189" bottom="0.49803149600000002" header="0.31496062992126" footer="0.31496062992126"/>
  <pageSetup paperSize="5" scale="55" orientation="landscape" r:id="rId1"/>
  <ignoredErrors>
    <ignoredError sqref="V43:V46" unlockedFormula="1"/>
  </ignoredErrors>
  <drawing r:id="rId2"/>
  <legacyDrawing r:id="rId3"/>
  <controls>
    <mc:AlternateContent xmlns:mc="http://schemas.openxmlformats.org/markup-compatibility/2006">
      <mc:Choice Requires="x14">
        <control shapeId="41219" r:id="rId4" name="CommandButton1">
          <controlPr defaultSize="0" altText="" r:id="rId5">
            <anchor moveWithCells="1">
              <from>
                <xdr:col>6</xdr:col>
                <xdr:colOff>104775</xdr:colOff>
                <xdr:row>5</xdr:row>
                <xdr:rowOff>47625</xdr:rowOff>
              </from>
              <to>
                <xdr:col>6</xdr:col>
                <xdr:colOff>1562100</xdr:colOff>
                <xdr:row>7</xdr:row>
                <xdr:rowOff>28575</xdr:rowOff>
              </to>
            </anchor>
          </controlPr>
        </control>
      </mc:Choice>
      <mc:Fallback>
        <control shapeId="41219" r:id="rId4" name="CommandButton1"/>
      </mc:Fallback>
    </mc:AlternateContent>
    <mc:AlternateContent xmlns:mc="http://schemas.openxmlformats.org/markup-compatibility/2006">
      <mc:Choice Requires="x14">
        <control shapeId="41217" r:id="rId6" name="Drop Down 1281">
          <controlPr defaultSize="0" print="0" autoPict="0">
            <anchor moveWithCells="1" sizeWithCells="1">
              <from>
                <xdr:col>24</xdr:col>
                <xdr:colOff>0</xdr:colOff>
                <xdr:row>8</xdr:row>
                <xdr:rowOff>0</xdr:rowOff>
              </from>
              <to>
                <xdr:col>25</xdr:col>
                <xdr:colOff>0</xdr:colOff>
                <xdr:row>8</xdr:row>
                <xdr:rowOff>0</xdr:rowOff>
              </to>
            </anchor>
          </controlPr>
        </control>
      </mc:Choice>
    </mc:AlternateContent>
  </controls>
  <tableParts count="1">
    <tablePart r:id="rId7"/>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B1:AU1725"/>
  <sheetViews>
    <sheetView showGridLines="0" view="pageBreakPreview" topLeftCell="G960" zoomScaleNormal="100" workbookViewId="0">
      <selection activeCell="H960" sqref="H960"/>
    </sheetView>
  </sheetViews>
  <sheetFormatPr baseColWidth="10" defaultColWidth="11.42578125" defaultRowHeight="12.75"/>
  <cols>
    <col min="1" max="1" width="2.5703125" style="496" customWidth="1"/>
    <col min="2" max="6" width="4.28515625" style="496" hidden="1" customWidth="1"/>
    <col min="7" max="7" width="18.85546875" style="497" customWidth="1"/>
    <col min="8" max="8" width="32" style="498" customWidth="1"/>
    <col min="9" max="9" width="13.85546875" style="497" customWidth="1"/>
    <col min="10" max="10" width="33.7109375" style="497" customWidth="1"/>
    <col min="11" max="11" width="31.7109375" style="497" hidden="1" customWidth="1"/>
    <col min="12" max="12" width="34.5703125" style="497" customWidth="1"/>
    <col min="13" max="13" width="16.42578125" style="497" customWidth="1"/>
    <col min="14" max="14" width="18.28515625" style="497" customWidth="1"/>
    <col min="15" max="15" width="14" style="499" customWidth="1"/>
    <col min="16" max="16" width="15.42578125" style="497" customWidth="1"/>
    <col min="17" max="17" width="13.7109375" style="497" customWidth="1"/>
    <col min="18" max="18" width="22.42578125" style="497" customWidth="1"/>
    <col min="19" max="47" width="11.42578125" style="495"/>
    <col min="48" max="16384" width="11.42578125" style="496"/>
  </cols>
  <sheetData>
    <row r="1" spans="2:47">
      <c r="G1" s="500"/>
      <c r="H1" s="501"/>
      <c r="I1" s="509"/>
      <c r="J1" s="509"/>
      <c r="K1" s="509"/>
      <c r="L1" s="509"/>
      <c r="M1" s="509"/>
      <c r="N1" s="509"/>
      <c r="O1" s="510"/>
      <c r="P1" s="509"/>
      <c r="Q1" s="509"/>
      <c r="R1" s="509"/>
      <c r="S1" s="523" t="s">
        <v>1056</v>
      </c>
      <c r="T1" s="496"/>
      <c r="U1" s="496"/>
      <c r="V1" s="496"/>
      <c r="W1" s="496"/>
      <c r="X1" s="496"/>
      <c r="Y1" s="496"/>
      <c r="Z1" s="496"/>
      <c r="AA1" s="496"/>
      <c r="AB1" s="496"/>
      <c r="AC1" s="496"/>
      <c r="AD1" s="496"/>
      <c r="AE1" s="496"/>
      <c r="AF1" s="496"/>
      <c r="AG1" s="496"/>
      <c r="AH1" s="496"/>
      <c r="AI1" s="496"/>
      <c r="AJ1" s="496"/>
      <c r="AK1" s="496"/>
      <c r="AL1" s="496"/>
      <c r="AM1" s="496"/>
      <c r="AN1" s="496"/>
      <c r="AO1" s="496"/>
      <c r="AP1" s="496"/>
      <c r="AQ1" s="496"/>
      <c r="AR1" s="496"/>
      <c r="AS1" s="496"/>
      <c r="AT1" s="496"/>
      <c r="AU1" s="496"/>
    </row>
    <row r="2" spans="2:47">
      <c r="G2" s="496"/>
      <c r="I2" s="511" t="str">
        <f>'[3]Formulario PPGR1'!G2</f>
        <v>Servicio Nacional de Salud</v>
      </c>
      <c r="O2" s="497"/>
      <c r="S2" s="497"/>
      <c r="T2" s="497"/>
      <c r="U2" s="524"/>
      <c r="V2" s="525"/>
      <c r="W2" s="525"/>
      <c r="X2" s="525"/>
      <c r="Y2" s="528"/>
      <c r="Z2" s="496"/>
      <c r="AA2" s="496"/>
      <c r="AB2" s="496"/>
      <c r="AC2" s="496"/>
      <c r="AD2" s="496"/>
      <c r="AE2" s="496"/>
      <c r="AF2" s="496"/>
      <c r="AG2" s="496"/>
      <c r="AH2" s="496"/>
      <c r="AI2" s="496"/>
      <c r="AJ2" s="496"/>
      <c r="AK2" s="496"/>
      <c r="AL2" s="496"/>
      <c r="AM2" s="496"/>
      <c r="AN2" s="496"/>
      <c r="AO2" s="496"/>
      <c r="AP2" s="496"/>
      <c r="AQ2" s="496"/>
      <c r="AR2" s="496"/>
      <c r="AS2" s="496"/>
      <c r="AT2" s="496"/>
      <c r="AU2" s="496"/>
    </row>
    <row r="3" spans="2:47">
      <c r="G3" s="496"/>
      <c r="I3" s="511" t="str">
        <f>'[3]Formulario PPGR1'!G3</f>
        <v>Dirección de Planificación y Desarrollo</v>
      </c>
      <c r="O3" s="497"/>
      <c r="S3" s="497"/>
      <c r="T3" s="497"/>
      <c r="U3" s="524"/>
      <c r="V3" s="525"/>
      <c r="W3" s="525"/>
      <c r="X3" s="525"/>
      <c r="Y3" s="528"/>
      <c r="Z3" s="496"/>
      <c r="AA3" s="496"/>
      <c r="AB3" s="496"/>
      <c r="AC3" s="496"/>
      <c r="AD3" s="496"/>
      <c r="AE3" s="496"/>
      <c r="AF3" s="496"/>
      <c r="AG3" s="496"/>
      <c r="AH3" s="496"/>
      <c r="AI3" s="496"/>
      <c r="AJ3" s="496"/>
      <c r="AK3" s="496"/>
      <c r="AL3" s="496"/>
      <c r="AM3" s="496"/>
      <c r="AN3" s="496"/>
      <c r="AO3" s="496"/>
      <c r="AP3" s="496"/>
      <c r="AQ3" s="496"/>
      <c r="AR3" s="496"/>
      <c r="AS3" s="496"/>
      <c r="AT3" s="496"/>
      <c r="AU3" s="496"/>
    </row>
    <row r="4" spans="2:47">
      <c r="G4" s="496"/>
      <c r="I4" s="511" t="str">
        <f>'[3]Formulario PPGR1'!G4</f>
        <v>Plan Operativo Anual</v>
      </c>
      <c r="O4" s="497"/>
      <c r="S4" s="497"/>
      <c r="T4" s="497"/>
      <c r="U4" s="524"/>
      <c r="V4" s="525"/>
      <c r="W4" s="525"/>
      <c r="X4" s="525"/>
      <c r="Y4" s="528"/>
      <c r="Z4" s="496"/>
      <c r="AA4" s="496"/>
      <c r="AB4" s="496"/>
      <c r="AC4" s="496"/>
      <c r="AD4" s="496"/>
      <c r="AE4" s="496"/>
      <c r="AF4" s="496"/>
      <c r="AG4" s="496"/>
      <c r="AH4" s="496"/>
      <c r="AI4" s="496"/>
      <c r="AJ4" s="496"/>
      <c r="AK4" s="496"/>
      <c r="AL4" s="496"/>
      <c r="AM4" s="496"/>
      <c r="AN4" s="496"/>
      <c r="AO4" s="496"/>
      <c r="AP4" s="496"/>
      <c r="AQ4" s="496"/>
      <c r="AR4" s="496"/>
      <c r="AS4" s="496"/>
      <c r="AT4" s="496"/>
      <c r="AU4" s="496"/>
    </row>
    <row r="5" spans="2:47">
      <c r="G5" s="496"/>
      <c r="I5" s="511" t="s">
        <v>1057</v>
      </c>
      <c r="O5" s="497"/>
      <c r="S5" s="497"/>
      <c r="T5" s="497"/>
      <c r="U5" s="524"/>
      <c r="V5" s="525"/>
      <c r="W5" s="525"/>
      <c r="X5" s="525"/>
      <c r="Y5" s="528"/>
      <c r="Z5" s="496"/>
      <c r="AA5" s="496"/>
      <c r="AB5" s="496"/>
      <c r="AC5" s="496"/>
      <c r="AD5" s="496"/>
      <c r="AE5" s="496"/>
      <c r="AF5" s="496"/>
      <c r="AG5" s="496"/>
      <c r="AH5" s="496"/>
      <c r="AI5" s="496"/>
      <c r="AJ5" s="496"/>
      <c r="AK5" s="496"/>
      <c r="AL5" s="496"/>
      <c r="AM5" s="496"/>
      <c r="AN5" s="496"/>
      <c r="AO5" s="496"/>
      <c r="AP5" s="496"/>
      <c r="AQ5" s="496"/>
      <c r="AR5" s="496"/>
      <c r="AS5" s="496"/>
      <c r="AT5" s="496"/>
      <c r="AU5" s="496"/>
    </row>
    <row r="6" spans="2:47">
      <c r="G6" s="500"/>
      <c r="H6" s="501"/>
      <c r="I6" s="512" t="str">
        <f>'[3]Formulario PPGR1'!$M$3</f>
        <v>SNS - Dirección Central</v>
      </c>
      <c r="J6" s="509"/>
      <c r="K6" s="509"/>
      <c r="L6" s="509"/>
      <c r="M6" s="509"/>
      <c r="N6" s="509"/>
      <c r="O6" s="510"/>
      <c r="P6" s="509"/>
      <c r="Q6" s="509"/>
      <c r="R6" s="509"/>
      <c r="S6" s="523"/>
      <c r="T6" s="496"/>
      <c r="U6" s="496"/>
      <c r="V6" s="496"/>
      <c r="W6" s="496"/>
      <c r="X6" s="496"/>
      <c r="Y6" s="496"/>
      <c r="Z6" s="496"/>
      <c r="AA6" s="496"/>
      <c r="AB6" s="496"/>
      <c r="AC6" s="496"/>
      <c r="AD6" s="496"/>
      <c r="AE6" s="496"/>
      <c r="AF6" s="496"/>
      <c r="AG6" s="496"/>
      <c r="AH6" s="496"/>
      <c r="AI6" s="496"/>
      <c r="AJ6" s="496"/>
      <c r="AK6" s="496"/>
      <c r="AL6" s="496"/>
      <c r="AM6" s="496"/>
      <c r="AN6" s="496"/>
      <c r="AO6" s="496"/>
      <c r="AP6" s="496"/>
      <c r="AQ6" s="496"/>
      <c r="AR6" s="496"/>
      <c r="AS6" s="496"/>
      <c r="AT6" s="496"/>
      <c r="AU6" s="496"/>
    </row>
    <row r="7" spans="2:47">
      <c r="G7" s="500"/>
      <c r="H7" s="501"/>
      <c r="I7" s="509"/>
      <c r="J7" s="509"/>
      <c r="K7" s="509"/>
      <c r="L7" s="509"/>
      <c r="M7" s="509"/>
      <c r="N7" s="509"/>
      <c r="O7" s="510"/>
      <c r="P7" s="509"/>
      <c r="Q7" s="509"/>
      <c r="R7" s="509"/>
      <c r="S7" s="523"/>
      <c r="T7" s="496"/>
      <c r="U7" s="496"/>
      <c r="V7" s="496"/>
      <c r="W7" s="496"/>
      <c r="X7" s="496"/>
      <c r="Y7" s="496"/>
      <c r="Z7" s="496"/>
      <c r="AA7" s="496"/>
      <c r="AB7" s="496"/>
      <c r="AC7" s="496"/>
      <c r="AD7" s="496"/>
      <c r="AE7" s="496"/>
      <c r="AF7" s="496"/>
      <c r="AG7" s="496"/>
      <c r="AH7" s="496"/>
      <c r="AI7" s="496"/>
      <c r="AJ7" s="496"/>
      <c r="AK7" s="496"/>
      <c r="AL7" s="496"/>
      <c r="AM7" s="496"/>
      <c r="AN7" s="496"/>
      <c r="AO7" s="496"/>
      <c r="AP7" s="496"/>
      <c r="AQ7" s="496"/>
      <c r="AR7" s="496"/>
      <c r="AS7" s="496"/>
      <c r="AT7" s="496"/>
      <c r="AU7" s="496"/>
    </row>
    <row r="8" spans="2:47" s="332" customFormat="1" ht="76.5">
      <c r="B8" s="502" t="s">
        <v>61</v>
      </c>
      <c r="C8" s="503" t="s">
        <v>62</v>
      </c>
      <c r="D8" s="503" t="s">
        <v>63</v>
      </c>
      <c r="E8" s="503" t="s">
        <v>64</v>
      </c>
      <c r="F8" s="504" t="s">
        <v>293</v>
      </c>
      <c r="G8" s="501" t="s">
        <v>1058</v>
      </c>
      <c r="H8" s="501" t="s">
        <v>1059</v>
      </c>
      <c r="I8" s="501" t="s">
        <v>1060</v>
      </c>
      <c r="J8" s="457" t="s">
        <v>1061</v>
      </c>
      <c r="K8" s="457" t="s">
        <v>1062</v>
      </c>
      <c r="L8" s="457" t="s">
        <v>1063</v>
      </c>
      <c r="M8" s="457" t="s">
        <v>1064</v>
      </c>
      <c r="N8" s="457" t="s">
        <v>1065</v>
      </c>
      <c r="O8" s="513" t="s">
        <v>1066</v>
      </c>
      <c r="P8" s="457" t="s">
        <v>1067</v>
      </c>
      <c r="Q8" s="457" t="s">
        <v>1068</v>
      </c>
      <c r="R8" s="457" t="s">
        <v>1069</v>
      </c>
      <c r="S8" s="398"/>
      <c r="T8" s="398"/>
      <c r="U8" s="398"/>
      <c r="V8" s="398"/>
      <c r="W8" s="398"/>
      <c r="X8" s="398"/>
      <c r="Y8" s="398"/>
      <c r="Z8" s="398"/>
      <c r="AA8" s="398"/>
      <c r="AB8" s="398"/>
      <c r="AC8" s="398"/>
      <c r="AD8" s="398"/>
      <c r="AE8" s="398"/>
      <c r="AF8" s="398"/>
      <c r="AG8" s="398"/>
      <c r="AH8" s="398"/>
      <c r="AI8" s="398"/>
      <c r="AJ8" s="398"/>
      <c r="AK8" s="398"/>
      <c r="AL8" s="398"/>
      <c r="AM8" s="398"/>
      <c r="AN8" s="398"/>
      <c r="AO8" s="398"/>
      <c r="AP8" s="398"/>
      <c r="AQ8" s="398"/>
      <c r="AR8" s="398"/>
      <c r="AS8" s="398"/>
      <c r="AT8" s="398"/>
      <c r="AU8" s="398"/>
    </row>
    <row r="9" spans="2:47" ht="38.25">
      <c r="B9" s="505" t="e">
        <f>IF('Formulario PPGR3'!$G9="","",CONCATENATE('Formulario PPGR3'!$C9,".",'Formulario PPGR3'!$D9,".",'Formulario PPGR3'!$E9,".",'Formulario PPGR3'!$F9))</f>
        <v>#REF!</v>
      </c>
      <c r="C9" s="505" t="e">
        <f>IF('Formulario PPGR3'!$G9="","",'[3]Formulario PPGR1'!#REF!)</f>
        <v>#REF!</v>
      </c>
      <c r="D9" s="505" t="e">
        <f>IF('Formulario PPGR3'!$G9="","",'[3]Formulario PPGR1'!#REF!)</f>
        <v>#REF!</v>
      </c>
      <c r="E9" s="505" t="e">
        <f>IF('Formulario PPGR3'!$G9="","",'[3]Formulario PPGR1'!#REF!)</f>
        <v>#REF!</v>
      </c>
      <c r="F9" s="505" t="e">
        <f>IF('Formulario PPGR3'!$G9="","",'[3]Formulario PPGR1'!#REF!)</f>
        <v>#REF!</v>
      </c>
      <c r="G9" s="506" t="s">
        <v>315</v>
      </c>
      <c r="H9" s="507" t="str">
        <f>IFERROR(VLOOKUP('Formulario PPGR3'!$G9,'Formulario PPGR2'!$H$39:$I$10486,2,FALSE),"")</f>
        <v/>
      </c>
      <c r="I9" s="514">
        <f>IFERROR(VLOOKUP('Formulario PPGR3'!$G9,'Formulario PPGR2'!$H$9:$V$303,15,FALSE),"")</f>
        <v>2</v>
      </c>
      <c r="J9" s="515" t="s">
        <v>1070</v>
      </c>
      <c r="K9" s="505" t="str">
        <f>IFERROR(VLOOKUP($J9,[4]LSIns!$B$5:$C$45,2,FALSE),"")</f>
        <v>lsAlimentosyBebidas</v>
      </c>
      <c r="L9" s="516" t="s">
        <v>1071</v>
      </c>
      <c r="M9" s="517" t="str">
        <f>IFERROR(VLOOKUP($L9,[5]Insumos!$C$2:$F$517,2,FALSE),"")</f>
        <v>unidad</v>
      </c>
      <c r="N9" s="518">
        <v>3</v>
      </c>
      <c r="O9" s="519">
        <f>IFERROR(VLOOKUP($L9,[5]Insumos!$C$2:$F$517,3,FALSE),"")</f>
        <v>61419</v>
      </c>
      <c r="P9" s="520">
        <f>+'Formulario PPGR3'!$O9*'Formulario PPGR3'!$N9</f>
        <v>184257</v>
      </c>
      <c r="Q9" s="519" t="str">
        <f>IFERROR(VLOOKUP($L9,[5]Insumos!$C$2:$F$517,4,FALSE),"")</f>
        <v>2.3.1.1.01</v>
      </c>
      <c r="R9" s="526" t="s">
        <v>1072</v>
      </c>
    </row>
    <row r="10" spans="2:47">
      <c r="B10" s="505" t="e">
        <f>IF('Formulario PPGR3'!$G10="","",CONCATENATE('Formulario PPGR3'!$C10,".",'Formulario PPGR3'!$D10,".",'Formulario PPGR3'!$E10,".",'Formulario PPGR3'!$F10))</f>
        <v>#REF!</v>
      </c>
      <c r="C10" s="505" t="e">
        <f>IF('Formulario PPGR3'!$G10="","",'[3]Formulario PPGR1'!#REF!)</f>
        <v>#REF!</v>
      </c>
      <c r="D10" s="505" t="e">
        <f>IF('Formulario PPGR3'!$G10="","",'[3]Formulario PPGR1'!#REF!)</f>
        <v>#REF!</v>
      </c>
      <c r="E10" s="505" t="e">
        <f>IF('Formulario PPGR3'!$G10="","",'[3]Formulario PPGR1'!#REF!)</f>
        <v>#REF!</v>
      </c>
      <c r="F10" s="505" t="e">
        <f>IF('Formulario PPGR3'!$G10="","",'[3]Formulario PPGR1'!#REF!)</f>
        <v>#REF!</v>
      </c>
      <c r="G10" s="506" t="s">
        <v>315</v>
      </c>
      <c r="H10" s="507" t="str">
        <f>IFERROR(VLOOKUP('Formulario PPGR3'!$G10,'Formulario PPGR2'!$H$39:$I$10486,2,FALSE),"")</f>
        <v/>
      </c>
      <c r="I10" s="514">
        <f>IFERROR(VLOOKUP('Formulario PPGR3'!$G10,'Formulario PPGR2'!$H$9:$V$303,15,FALSE),"")</f>
        <v>2</v>
      </c>
      <c r="J10" s="515" t="s">
        <v>1073</v>
      </c>
      <c r="K10" s="505" t="str">
        <f>IFERROR(VLOOKUP($J10,[4]LSIns!$B$5:$C$45,2,FALSE),"")</f>
        <v>lsUtilesdeOficina</v>
      </c>
      <c r="L10" s="516" t="s">
        <v>1074</v>
      </c>
      <c r="M10" s="517" t="str">
        <f>IFERROR(VLOOKUP($L10,[5]Insumos!$C$2:$F$517,2,FALSE),"")</f>
        <v>unidad</v>
      </c>
      <c r="N10" s="518">
        <v>4</v>
      </c>
      <c r="O10" s="519">
        <f>IFERROR(VLOOKUP($L10,[5]Insumos!$C$2:$F$517,3,FALSE),"")</f>
        <v>55</v>
      </c>
      <c r="P10" s="520">
        <f>+'Formulario PPGR3'!$O10*'Formulario PPGR3'!$N10</f>
        <v>220</v>
      </c>
      <c r="Q10" s="519" t="str">
        <f>IFERROR(VLOOKUP($L10,[5]Insumos!$C$2:$F$517,4,FALSE),"")</f>
        <v>2.3.9.2.01</v>
      </c>
      <c r="R10" s="526" t="s">
        <v>1072</v>
      </c>
    </row>
    <row r="11" spans="2:47">
      <c r="B11" s="505" t="e">
        <f>IF('Formulario PPGR3'!$G11="","",CONCATENATE('Formulario PPGR3'!$C11,".",'Formulario PPGR3'!$D11,".",'Formulario PPGR3'!$E11,".",'Formulario PPGR3'!$F11))</f>
        <v>#REF!</v>
      </c>
      <c r="C11" s="505" t="e">
        <f>IF('Formulario PPGR3'!$G11="","",'[3]Formulario PPGR1'!#REF!)</f>
        <v>#REF!</v>
      </c>
      <c r="D11" s="505" t="e">
        <f>IF('Formulario PPGR3'!$G11="","",'[3]Formulario PPGR1'!#REF!)</f>
        <v>#REF!</v>
      </c>
      <c r="E11" s="505" t="e">
        <f>IF('Formulario PPGR3'!$G11="","",'[3]Formulario PPGR1'!#REF!)</f>
        <v>#REF!</v>
      </c>
      <c r="F11" s="505" t="e">
        <f>IF('Formulario PPGR3'!$G11="","",'[3]Formulario PPGR1'!#REF!)</f>
        <v>#REF!</v>
      </c>
      <c r="G11" s="506" t="s">
        <v>315</v>
      </c>
      <c r="H11" s="507" t="str">
        <f>IFERROR(VLOOKUP('Formulario PPGR3'!$G11,'Formulario PPGR2'!$H$39:$I$10486,2,FALSE),"")</f>
        <v/>
      </c>
      <c r="I11" s="514">
        <f>IFERROR(VLOOKUP('Formulario PPGR3'!$G11,'Formulario PPGR2'!$H$9:$V$303,15,FALSE),"")</f>
        <v>2</v>
      </c>
      <c r="J11" s="515" t="s">
        <v>1075</v>
      </c>
      <c r="K11" s="505" t="str">
        <f>IFERROR(VLOOKUP($J11,[4]LSIns!$B$5:$C$45,2,FALSE),"")</f>
        <v>lsImpresionyEncuadernacion</v>
      </c>
      <c r="L11" s="516" t="s">
        <v>1076</v>
      </c>
      <c r="M11" s="517" t="str">
        <f>IFERROR(VLOOKUP($L11,[5]Insumos!$C$2:$F$517,2,FALSE),"")</f>
        <v>unidad</v>
      </c>
      <c r="N11" s="518">
        <v>300</v>
      </c>
      <c r="O11" s="519">
        <f>IFERROR(VLOOKUP($L11,[5]Insumos!$C$2:$F$517,3,FALSE),"")</f>
        <v>1.9823999999999999</v>
      </c>
      <c r="P11" s="520">
        <f>+'Formulario PPGR3'!$O11*'Formulario PPGR3'!$N11</f>
        <v>594.72</v>
      </c>
      <c r="Q11" s="519" t="str">
        <f>IFERROR(VLOOKUP($L11,[5]Insumos!$C$2:$F$517,4,FALSE),"")</f>
        <v>2.2.2.2.01</v>
      </c>
      <c r="R11" s="526" t="s">
        <v>1072</v>
      </c>
    </row>
    <row r="12" spans="2:47">
      <c r="B12" s="505" t="e">
        <f>IF('Formulario PPGR3'!$G12="","",CONCATENATE('Formulario PPGR3'!$C12,".",'Formulario PPGR3'!$D12,".",'Formulario PPGR3'!$E12,".",'Formulario PPGR3'!$F12))</f>
        <v>#REF!</v>
      </c>
      <c r="C12" s="505" t="e">
        <f>IF('Formulario PPGR3'!$G12="","",'[3]Formulario PPGR1'!#REF!)</f>
        <v>#REF!</v>
      </c>
      <c r="D12" s="505" t="e">
        <f>IF('Formulario PPGR3'!$G12="","",'[3]Formulario PPGR1'!#REF!)</f>
        <v>#REF!</v>
      </c>
      <c r="E12" s="505" t="e">
        <f>IF('Formulario PPGR3'!$G12="","",'[3]Formulario PPGR1'!#REF!)</f>
        <v>#REF!</v>
      </c>
      <c r="F12" s="505" t="e">
        <f>IF('Formulario PPGR3'!$G12="","",'[3]Formulario PPGR1'!#REF!)</f>
        <v>#REF!</v>
      </c>
      <c r="G12" s="506" t="s">
        <v>315</v>
      </c>
      <c r="H12" s="507" t="str">
        <f>IFERROR(VLOOKUP('Formulario PPGR3'!$G12,'Formulario PPGR2'!$H$39:$I$10486,2,FALSE),"")</f>
        <v/>
      </c>
      <c r="I12" s="514">
        <f>IFERROR(VLOOKUP('Formulario PPGR3'!$G12,'Formulario PPGR2'!$H$9:$V$303,15,FALSE),"")</f>
        <v>2</v>
      </c>
      <c r="J12" s="515" t="s">
        <v>1077</v>
      </c>
      <c r="K12" s="505" t="str">
        <f>IFERROR(VLOOKUP($J12,[4]LSIns!$B$5:$C$45,2,FALSE),"")</f>
        <v>lsGasoil</v>
      </c>
      <c r="L12" s="516" t="s">
        <v>1078</v>
      </c>
      <c r="M12" s="517" t="str">
        <f>IFERROR(VLOOKUP($L12,[5]Insumos!$C$2:$F$517,2,FALSE),"")</f>
        <v>galon</v>
      </c>
      <c r="N12" s="518">
        <v>90</v>
      </c>
      <c r="O12" s="519">
        <f>IFERROR(VLOOKUP($L12,[5]Insumos!$C$2:$F$517,3,FALSE),"")</f>
        <v>197</v>
      </c>
      <c r="P12" s="520">
        <f>+'Formulario PPGR3'!$O12*'Formulario PPGR3'!$N12</f>
        <v>17730</v>
      </c>
      <c r="Q12" s="519" t="str">
        <f>IFERROR(VLOOKUP($L12,[5]Insumos!$C$2:$F$517,4,FALSE),"")</f>
        <v>2.3.7.1.02</v>
      </c>
      <c r="R12" s="526" t="s">
        <v>1072</v>
      </c>
    </row>
    <row r="13" spans="2:47">
      <c r="B13" s="505" t="e">
        <f>IF('Formulario PPGR3'!$G13="","",CONCATENATE('Formulario PPGR3'!$C13,".",'Formulario PPGR3'!$D13,".",'Formulario PPGR3'!$E13,".",'Formulario PPGR3'!$F13))</f>
        <v>#REF!</v>
      </c>
      <c r="C13" s="505" t="e">
        <f>IF('Formulario PPGR3'!$G13="","",'[3]Formulario PPGR1'!#REF!)</f>
        <v>#REF!</v>
      </c>
      <c r="D13" s="505" t="e">
        <f>IF('Formulario PPGR3'!$G13="","",'[3]Formulario PPGR1'!#REF!)</f>
        <v>#REF!</v>
      </c>
      <c r="E13" s="505" t="e">
        <f>IF('Formulario PPGR3'!$G13="","",'[3]Formulario PPGR1'!#REF!)</f>
        <v>#REF!</v>
      </c>
      <c r="F13" s="505" t="e">
        <f>IF('Formulario PPGR3'!$G13="","",'[3]Formulario PPGR1'!#REF!)</f>
        <v>#REF!</v>
      </c>
      <c r="G13" s="506" t="s">
        <v>319</v>
      </c>
      <c r="H13" s="507" t="str">
        <f>IFERROR(VLOOKUP('Formulario PPGR3'!$G13,'Formulario PPGR2'!$H$39:$I$10486,2,FALSE),"")</f>
        <v/>
      </c>
      <c r="I13" s="514">
        <f>IFERROR(VLOOKUP('Formulario PPGR3'!$G13,'Formulario PPGR2'!$H$9:$V$303,15,FALSE),"")</f>
        <v>4</v>
      </c>
      <c r="J13" s="515" t="s">
        <v>1077</v>
      </c>
      <c r="K13" s="505" t="str">
        <f>IFERROR(VLOOKUP($J13,[4]LSIns!$B$5:$C$45,2,FALSE),"")</f>
        <v>lsGasoil</v>
      </c>
      <c r="L13" s="516" t="s">
        <v>1078</v>
      </c>
      <c r="M13" s="517" t="str">
        <f>IFERROR(VLOOKUP($L13,[5]Insumos!$C$2:$F$517,2,FALSE),"")</f>
        <v>galon</v>
      </c>
      <c r="N13" s="518">
        <v>1550</v>
      </c>
      <c r="O13" s="519">
        <f>IFERROR(VLOOKUP($L13,[5]Insumos!$C$2:$F$517,3,FALSE),"")</f>
        <v>197</v>
      </c>
      <c r="P13" s="520">
        <f>+'Formulario PPGR3'!$O13*'Formulario PPGR3'!$N13</f>
        <v>305350</v>
      </c>
      <c r="Q13" s="519" t="str">
        <f>IFERROR(VLOOKUP($L13,[5]Insumos!$C$2:$F$517,4,FALSE),"")</f>
        <v>2.3.7.1.02</v>
      </c>
      <c r="R13" s="526" t="s">
        <v>1072</v>
      </c>
    </row>
    <row r="14" spans="2:47">
      <c r="B14" s="505" t="e">
        <f>IF('Formulario PPGR3'!$G14="","",CONCATENATE('Formulario PPGR3'!$C14,".",'Formulario PPGR3'!$D14,".",'Formulario PPGR3'!$E14,".",'Formulario PPGR3'!$F14))</f>
        <v>#REF!</v>
      </c>
      <c r="C14" s="505" t="e">
        <f>IF('Formulario PPGR3'!$G14="","",'[3]Formulario PPGR1'!#REF!)</f>
        <v>#REF!</v>
      </c>
      <c r="D14" s="505" t="e">
        <f>IF('Formulario PPGR3'!$G14="","",'[3]Formulario PPGR1'!#REF!)</f>
        <v>#REF!</v>
      </c>
      <c r="E14" s="505" t="e">
        <f>IF('Formulario PPGR3'!$G14="","",'[3]Formulario PPGR1'!#REF!)</f>
        <v>#REF!</v>
      </c>
      <c r="F14" s="505" t="e">
        <f>IF('Formulario PPGR3'!$G14="","",'[3]Formulario PPGR1'!#REF!)</f>
        <v>#REF!</v>
      </c>
      <c r="G14" s="506" t="s">
        <v>319</v>
      </c>
      <c r="H14" s="507" t="str">
        <f>IFERROR(VLOOKUP('Formulario PPGR3'!$G14,'Formulario PPGR2'!$H$39:$I$10486,2,FALSE),"")</f>
        <v/>
      </c>
      <c r="I14" s="514">
        <f>IFERROR(VLOOKUP('Formulario PPGR3'!$G14,'Formulario PPGR2'!$H$9:$V$303,15,FALSE),"")</f>
        <v>4</v>
      </c>
      <c r="J14" s="515" t="s">
        <v>1075</v>
      </c>
      <c r="K14" s="505" t="str">
        <f>IFERROR(VLOOKUP($J14,[4]LSIns!$B$5:$C$45,2,FALSE),"")</f>
        <v>lsImpresionyEncuadernacion</v>
      </c>
      <c r="L14" s="516" t="s">
        <v>1076</v>
      </c>
      <c r="M14" s="517" t="str">
        <f>IFERROR(VLOOKUP($L14,[5]Insumos!$C$2:$F$517,2,FALSE),"")</f>
        <v>unidad</v>
      </c>
      <c r="N14" s="518">
        <v>4500</v>
      </c>
      <c r="O14" s="519">
        <f>IFERROR(VLOOKUP($L14,[5]Insumos!$C$2:$F$517,3,FALSE),"")</f>
        <v>1.9823999999999999</v>
      </c>
      <c r="P14" s="520">
        <f>+'Formulario PPGR3'!$O14*'Formulario PPGR3'!$N14</f>
        <v>8920.7999999999993</v>
      </c>
      <c r="Q14" s="519" t="str">
        <f>IFERROR(VLOOKUP($L14,[5]Insumos!$C$2:$F$517,4,FALSE),"")</f>
        <v>2.2.2.2.01</v>
      </c>
      <c r="R14" s="526" t="s">
        <v>1072</v>
      </c>
    </row>
    <row r="15" spans="2:47">
      <c r="B15" s="505" t="e">
        <f>IF('Formulario PPGR3'!$G15="","",CONCATENATE('Formulario PPGR3'!$C15,".",'Formulario PPGR3'!$D15,".",'Formulario PPGR3'!$E15,".",'Formulario PPGR3'!$F15))</f>
        <v>#REF!</v>
      </c>
      <c r="C15" s="505" t="e">
        <f>IF('Formulario PPGR3'!$G15="","",'[3]Formulario PPGR1'!#REF!)</f>
        <v>#REF!</v>
      </c>
      <c r="D15" s="505" t="e">
        <f>IF('Formulario PPGR3'!$G15="","",'[3]Formulario PPGR1'!#REF!)</f>
        <v>#REF!</v>
      </c>
      <c r="E15" s="505" t="e">
        <f>IF('Formulario PPGR3'!$G15="","",'[3]Formulario PPGR1'!#REF!)</f>
        <v>#REF!</v>
      </c>
      <c r="F15" s="505" t="e">
        <f>IF('Formulario PPGR3'!$G15="","",'[3]Formulario PPGR1'!#REF!)</f>
        <v>#REF!</v>
      </c>
      <c r="G15" s="506" t="s">
        <v>321</v>
      </c>
      <c r="H15" s="507" t="str">
        <f>IFERROR(VLOOKUP('Formulario PPGR3'!$G15,'Formulario PPGR2'!$H$39:$I$10486,2,FALSE),"")</f>
        <v/>
      </c>
      <c r="I15" s="514">
        <f>IFERROR(VLOOKUP('Formulario PPGR3'!$G15,'Formulario PPGR2'!$H$9:$V$303,15,FALSE),"")</f>
        <v>2</v>
      </c>
      <c r="J15" s="515" t="s">
        <v>1077</v>
      </c>
      <c r="K15" s="505" t="str">
        <f>IFERROR(VLOOKUP($J15,[4]LSIns!$B$5:$C$45,2,FALSE),"")</f>
        <v>lsGasoil</v>
      </c>
      <c r="L15" s="516" t="s">
        <v>1078</v>
      </c>
      <c r="M15" s="517" t="str">
        <f>IFERROR(VLOOKUP($L15,[5]Insumos!$C$2:$F$517,2,FALSE),"")</f>
        <v>galon</v>
      </c>
      <c r="N15" s="518">
        <v>1550</v>
      </c>
      <c r="O15" s="519">
        <f>IFERROR(VLOOKUP($L15,[5]Insumos!$C$2:$F$517,3,FALSE),"")</f>
        <v>197</v>
      </c>
      <c r="P15" s="520">
        <f>+'Formulario PPGR3'!$O15*'Formulario PPGR3'!$N15</f>
        <v>305350</v>
      </c>
      <c r="Q15" s="519" t="str">
        <f>IFERROR(VLOOKUP($L15,[5]Insumos!$C$2:$F$517,4,FALSE),"")</f>
        <v>2.3.7.1.02</v>
      </c>
      <c r="R15" s="526" t="s">
        <v>1072</v>
      </c>
    </row>
    <row r="16" spans="2:47">
      <c r="B16" s="505" t="e">
        <f>IF('Formulario PPGR3'!$G16="","",CONCATENATE('Formulario PPGR3'!$C16,".",'Formulario PPGR3'!$D16,".",'Formulario PPGR3'!$E16,".",'Formulario PPGR3'!$F16))</f>
        <v>#REF!</v>
      </c>
      <c r="C16" s="505" t="e">
        <f>IF('Formulario PPGR3'!$G16="","",'[3]Formulario PPGR1'!#REF!)</f>
        <v>#REF!</v>
      </c>
      <c r="D16" s="505" t="e">
        <f>IF('Formulario PPGR3'!$G16="","",'[3]Formulario PPGR1'!#REF!)</f>
        <v>#REF!</v>
      </c>
      <c r="E16" s="505" t="e">
        <f>IF('Formulario PPGR3'!$G16="","",'[3]Formulario PPGR1'!#REF!)</f>
        <v>#REF!</v>
      </c>
      <c r="F16" s="505" t="e">
        <f>IF('Formulario PPGR3'!$G16="","",'[3]Formulario PPGR1'!#REF!)</f>
        <v>#REF!</v>
      </c>
      <c r="G16" s="506" t="s">
        <v>321</v>
      </c>
      <c r="H16" s="507" t="str">
        <f>IFERROR(VLOOKUP('Formulario PPGR3'!$G16,'Formulario PPGR2'!$H$39:$I$10486,2,FALSE),"")</f>
        <v/>
      </c>
      <c r="I16" s="514">
        <f>IFERROR(VLOOKUP('Formulario PPGR3'!$G16,'Formulario PPGR2'!$H$9:$V$303,15,FALSE),"")</f>
        <v>2</v>
      </c>
      <c r="J16" s="515" t="s">
        <v>1075</v>
      </c>
      <c r="K16" s="505" t="str">
        <f>IFERROR(VLOOKUP($J16,[4]LSIns!$B$5:$C$45,2,FALSE),"")</f>
        <v>lsImpresionyEncuadernacion</v>
      </c>
      <c r="L16" s="516" t="s">
        <v>1076</v>
      </c>
      <c r="M16" s="517" t="str">
        <f>IFERROR(VLOOKUP($L16,[5]Insumos!$C$2:$F$517,2,FALSE),"")</f>
        <v>unidad</v>
      </c>
      <c r="N16" s="518">
        <v>2300</v>
      </c>
      <c r="O16" s="519">
        <f>IFERROR(VLOOKUP($L16,[5]Insumos!$C$2:$F$517,3,FALSE),"")</f>
        <v>1.9823999999999999</v>
      </c>
      <c r="P16" s="520">
        <f>+'Formulario PPGR3'!$O16*'Formulario PPGR3'!$N16</f>
        <v>4559.5199999999995</v>
      </c>
      <c r="Q16" s="519" t="str">
        <f>IFERROR(VLOOKUP($L16,[5]Insumos!$C$2:$F$517,4,FALSE),"")</f>
        <v>2.2.2.2.01</v>
      </c>
      <c r="R16" s="526" t="s">
        <v>1072</v>
      </c>
    </row>
    <row r="17" spans="2:18">
      <c r="B17" s="505" t="e">
        <f>IF('Formulario PPGR3'!$G17="","",CONCATENATE('Formulario PPGR3'!$C17,".",'Formulario PPGR3'!$D17,".",'Formulario PPGR3'!$E17,".",'Formulario PPGR3'!$F17))</f>
        <v>#REF!</v>
      </c>
      <c r="C17" s="505" t="e">
        <f>IF('Formulario PPGR3'!$G17="","",'[3]Formulario PPGR1'!#REF!)</f>
        <v>#REF!</v>
      </c>
      <c r="D17" s="505" t="e">
        <f>IF('Formulario PPGR3'!$G17="","",'[3]Formulario PPGR1'!#REF!)</f>
        <v>#REF!</v>
      </c>
      <c r="E17" s="505" t="e">
        <f>IF('Formulario PPGR3'!$G17="","",'[3]Formulario PPGR1'!#REF!)</f>
        <v>#REF!</v>
      </c>
      <c r="F17" s="505" t="e">
        <f>IF('Formulario PPGR3'!$G17="","",'[3]Formulario PPGR1'!#REF!)</f>
        <v>#REF!</v>
      </c>
      <c r="G17" s="506" t="s">
        <v>323</v>
      </c>
      <c r="H17" s="507" t="str">
        <f>IFERROR(VLOOKUP('Formulario PPGR3'!$G17,'Formulario PPGR2'!$H$39:$I$10486,2,FALSE),"")</f>
        <v/>
      </c>
      <c r="I17" s="514">
        <f>IFERROR(VLOOKUP('Formulario PPGR3'!$G17,'Formulario PPGR2'!$H$9:$V$303,15,FALSE),"")</f>
        <v>2</v>
      </c>
      <c r="J17" s="515" t="s">
        <v>1077</v>
      </c>
      <c r="K17" s="505" t="str">
        <f>IFERROR(VLOOKUP($J17,[4]LSIns!$B$5:$C$45,2,FALSE),"")</f>
        <v>lsGasoil</v>
      </c>
      <c r="L17" s="516" t="s">
        <v>1078</v>
      </c>
      <c r="M17" s="517" t="str">
        <f>IFERROR(VLOOKUP($L17,[5]Insumos!$C$2:$F$517,2,FALSE),"")</f>
        <v>galon</v>
      </c>
      <c r="N17" s="518">
        <v>4000</v>
      </c>
      <c r="O17" s="519">
        <f>IFERROR(VLOOKUP($L17,[5]Insumos!$C$2:$F$517,3,FALSE),"")</f>
        <v>197</v>
      </c>
      <c r="P17" s="520">
        <f>+'Formulario PPGR3'!$O17*'Formulario PPGR3'!$N17</f>
        <v>788000</v>
      </c>
      <c r="Q17" s="519" t="str">
        <f>IFERROR(VLOOKUP($L17,[5]Insumos!$C$2:$F$517,4,FALSE),"")</f>
        <v>2.3.7.1.02</v>
      </c>
      <c r="R17" s="526" t="s">
        <v>1072</v>
      </c>
    </row>
    <row r="18" spans="2:18" ht="38.25">
      <c r="B18" s="505" t="e">
        <f>IF('Formulario PPGR3'!$G18="","",CONCATENATE('Formulario PPGR3'!$C18,".",'Formulario PPGR3'!$D18,".",'Formulario PPGR3'!$E18,".",'Formulario PPGR3'!$F18))</f>
        <v>#REF!</v>
      </c>
      <c r="C18" s="505" t="e">
        <f>IF('Formulario PPGR3'!$G18="","",'[3]Formulario PPGR1'!#REF!)</f>
        <v>#REF!</v>
      </c>
      <c r="D18" s="505" t="e">
        <f>IF('Formulario PPGR3'!$G18="","",'[3]Formulario PPGR1'!#REF!)</f>
        <v>#REF!</v>
      </c>
      <c r="E18" s="505" t="e">
        <f>IF('Formulario PPGR3'!$G18="","",'[3]Formulario PPGR1'!#REF!)</f>
        <v>#REF!</v>
      </c>
      <c r="F18" s="505" t="e">
        <f>IF('Formulario PPGR3'!$G18="","",'[3]Formulario PPGR1'!#REF!)</f>
        <v>#REF!</v>
      </c>
      <c r="G18" s="506" t="s">
        <v>323</v>
      </c>
      <c r="H18" s="507" t="str">
        <f>IFERROR(VLOOKUP('Formulario PPGR3'!$G18,'Formulario PPGR2'!$H$39:$I$10486,2,FALSE),"")</f>
        <v/>
      </c>
      <c r="I18" s="514">
        <f>IFERROR(VLOOKUP('Formulario PPGR3'!$G18,'Formulario PPGR2'!$H$9:$V$303,15,FALSE),"")</f>
        <v>2</v>
      </c>
      <c r="J18" s="515" t="s">
        <v>1070</v>
      </c>
      <c r="K18" s="505" t="str">
        <f>IFERROR(VLOOKUP($J18,[4]LSIns!$B$5:$C$45,2,FALSE),"")</f>
        <v>lsAlimentosyBebidas</v>
      </c>
      <c r="L18" s="516" t="s">
        <v>1079</v>
      </c>
      <c r="M18" s="517" t="str">
        <f>IFERROR(VLOOKUP($L18,[5]Insumos!$C$2:$F$517,2,FALSE),"")</f>
        <v/>
      </c>
      <c r="N18" s="518">
        <v>4500</v>
      </c>
      <c r="O18" s="519" t="str">
        <f>IFERROR(VLOOKUP($L18,[5]Insumos!$C$2:$F$517,3,FALSE),"")</f>
        <v/>
      </c>
      <c r="P18" s="520" t="e">
        <f>+'Formulario PPGR3'!$O18*'Formulario PPGR3'!$N18</f>
        <v>#VALUE!</v>
      </c>
      <c r="Q18" s="519" t="str">
        <f>IFERROR(VLOOKUP($L18,[5]Insumos!$C$2:$F$517,4,FALSE),"")</f>
        <v/>
      </c>
      <c r="R18" s="526" t="s">
        <v>1072</v>
      </c>
    </row>
    <row r="19" spans="2:18">
      <c r="B19" s="505" t="e">
        <f>IF('Formulario PPGR3'!$G19="","",CONCATENATE('Formulario PPGR3'!$C19,".",'Formulario PPGR3'!$D19,".",'Formulario PPGR3'!$E19,".",'Formulario PPGR3'!$F19))</f>
        <v>#REF!</v>
      </c>
      <c r="C19" s="505" t="e">
        <f>IF('Formulario PPGR3'!$G19="","",'[3]Formulario PPGR1'!#REF!)</f>
        <v>#REF!</v>
      </c>
      <c r="D19" s="505" t="e">
        <f>IF('Formulario PPGR3'!$G19="","",'[3]Formulario PPGR1'!#REF!)</f>
        <v>#REF!</v>
      </c>
      <c r="E19" s="505" t="e">
        <f>IF('Formulario PPGR3'!$G19="","",'[3]Formulario PPGR1'!#REF!)</f>
        <v>#REF!</v>
      </c>
      <c r="F19" s="505" t="e">
        <f>IF('Formulario PPGR3'!$G19="","",'[3]Formulario PPGR1'!#REF!)</f>
        <v>#REF!</v>
      </c>
      <c r="G19" s="506" t="s">
        <v>323</v>
      </c>
      <c r="H19" s="507" t="str">
        <f>IFERROR(VLOOKUP('Formulario PPGR3'!$G19,'Formulario PPGR2'!$H$39:$I$10486,2,FALSE),"")</f>
        <v/>
      </c>
      <c r="I19" s="514">
        <f>IFERROR(VLOOKUP('Formulario PPGR3'!$G19,'Formulario PPGR2'!$H$9:$V$303,15,FALSE),"")</f>
        <v>2</v>
      </c>
      <c r="J19" s="515" t="s">
        <v>1075</v>
      </c>
      <c r="K19" s="505" t="str">
        <f>IFERROR(VLOOKUP($J19,[4]LSIns!$B$5:$C$45,2,FALSE),"")</f>
        <v>lsImpresionyEncuadernacion</v>
      </c>
      <c r="L19" s="516" t="s">
        <v>1076</v>
      </c>
      <c r="M19" s="517" t="str">
        <f>IFERROR(VLOOKUP($L19,[5]Insumos!$C$2:$F$517,2,FALSE),"")</f>
        <v>unidad</v>
      </c>
      <c r="N19" s="518">
        <v>5000</v>
      </c>
      <c r="O19" s="519">
        <f>IFERROR(VLOOKUP($L19,[5]Insumos!$C$2:$F$517,3,FALSE),"")</f>
        <v>1.9823999999999999</v>
      </c>
      <c r="P19" s="520">
        <f>+'Formulario PPGR3'!$O19*'Formulario PPGR3'!$N19</f>
        <v>9912</v>
      </c>
      <c r="Q19" s="519" t="str">
        <f>IFERROR(VLOOKUP($L19,[5]Insumos!$C$2:$F$517,4,FALSE),"")</f>
        <v>2.2.2.2.01</v>
      </c>
      <c r="R19" s="526" t="s">
        <v>1072</v>
      </c>
    </row>
    <row r="20" spans="2:18">
      <c r="B20" s="505" t="e">
        <f>IF('Formulario PPGR3'!$G20="","",CONCATENATE('Formulario PPGR3'!$C20,".",'Formulario PPGR3'!$D20,".",'Formulario PPGR3'!$E20,".",'Formulario PPGR3'!$F20))</f>
        <v>#REF!</v>
      </c>
      <c r="C20" s="505" t="e">
        <f>IF('Formulario PPGR3'!$G20="","",'[3]Formulario PPGR1'!#REF!)</f>
        <v>#REF!</v>
      </c>
      <c r="D20" s="505" t="e">
        <f>IF('Formulario PPGR3'!$G20="","",'[3]Formulario PPGR1'!#REF!)</f>
        <v>#REF!</v>
      </c>
      <c r="E20" s="505" t="e">
        <f>IF('Formulario PPGR3'!$G20="","",'[3]Formulario PPGR1'!#REF!)</f>
        <v>#REF!</v>
      </c>
      <c r="F20" s="505" t="e">
        <f>IF('Formulario PPGR3'!$G20="","",'[3]Formulario PPGR1'!#REF!)</f>
        <v>#REF!</v>
      </c>
      <c r="G20" s="508" t="s">
        <v>323</v>
      </c>
      <c r="H20" s="507" t="str">
        <f>IFERROR(VLOOKUP('Formulario PPGR3'!$G20,'Formulario PPGR2'!$H$39:$I$10486,2,FALSE),"")</f>
        <v/>
      </c>
      <c r="I20" s="514">
        <f>IFERROR(VLOOKUP('Formulario PPGR3'!$G20,'Formulario PPGR2'!$H$9:$V$303,15,FALSE),"")</f>
        <v>2</v>
      </c>
      <c r="J20" s="515" t="s">
        <v>1080</v>
      </c>
      <c r="K20" s="505" t="str">
        <f>IFERROR(VLOOKUP($J20,[4]LSIns!$B$5:$C$45,2,FALSE),"")</f>
        <v>lsProductosdePapel</v>
      </c>
      <c r="L20" s="516" t="s">
        <v>1081</v>
      </c>
      <c r="M20" s="505" t="str">
        <f>IFERROR(VLOOKUP($L20,[5]Insumos!$C$2:$F$517,2,FALSE),"")</f>
        <v>resma</v>
      </c>
      <c r="N20" s="521">
        <v>200</v>
      </c>
      <c r="O20" s="522">
        <f>IFERROR(VLOOKUP($L20,[5]Insumos!$C$2:$F$517,3,FALSE),"")</f>
        <v>139.24</v>
      </c>
      <c r="P20" s="520">
        <f>+'Formulario PPGR3'!$O20*'Formulario PPGR3'!$N20</f>
        <v>27848</v>
      </c>
      <c r="Q20" s="527" t="str">
        <f>IFERROR(VLOOKUP($L20,[5]Insumos!$C$2:$F$517,4,FALSE),"")</f>
        <v>2.3.3.1.01</v>
      </c>
      <c r="R20" s="515" t="s">
        <v>1072</v>
      </c>
    </row>
    <row r="21" spans="2:18" ht="38.25">
      <c r="B21" s="505" t="e">
        <f>IF('Formulario PPGR3'!$G21="","",CONCATENATE('Formulario PPGR3'!$C21,".",'Formulario PPGR3'!$D21,".",'Formulario PPGR3'!$E21,".",'Formulario PPGR3'!$F21))</f>
        <v>#REF!</v>
      </c>
      <c r="C21" s="505" t="e">
        <f>IF('Formulario PPGR3'!$G21="","",'[3]Formulario PPGR1'!#REF!)</f>
        <v>#REF!</v>
      </c>
      <c r="D21" s="505" t="e">
        <f>IF('Formulario PPGR3'!$G21="","",'[3]Formulario PPGR1'!#REF!)</f>
        <v>#REF!</v>
      </c>
      <c r="E21" s="505" t="e">
        <f>IF('Formulario PPGR3'!$G21="","",'[3]Formulario PPGR1'!#REF!)</f>
        <v>#REF!</v>
      </c>
      <c r="F21" s="505" t="e">
        <f>IF('Formulario PPGR3'!$G21="","",'[3]Formulario PPGR1'!#REF!)</f>
        <v>#REF!</v>
      </c>
      <c r="G21" s="508" t="s">
        <v>325</v>
      </c>
      <c r="H21" s="507" t="str">
        <f>IFERROR(VLOOKUP('Formulario PPGR3'!$G21,'Formulario PPGR2'!$H$39:$I$10486,2,FALSE),"")</f>
        <v/>
      </c>
      <c r="I21" s="514">
        <f>IFERROR(VLOOKUP('Formulario PPGR3'!$G21,'Formulario PPGR2'!$H$9:$V$303,15,FALSE),"")</f>
        <v>4</v>
      </c>
      <c r="J21" s="515" t="s">
        <v>1070</v>
      </c>
      <c r="K21" s="505" t="str">
        <f>IFERROR(VLOOKUP($J21,[4]LSIns!$B$5:$C$45,2,FALSE),"")</f>
        <v>lsAlimentosyBebidas</v>
      </c>
      <c r="L21" s="516" t="s">
        <v>1082</v>
      </c>
      <c r="M21" s="505" t="str">
        <f>IFERROR(VLOOKUP($L21,[5]Insumos!$C$2:$F$517,2,FALSE),"")</f>
        <v/>
      </c>
      <c r="N21" s="521">
        <v>4</v>
      </c>
      <c r="O21" s="522" t="str">
        <f>IFERROR(VLOOKUP($L21,[5]Insumos!$C$2:$F$517,3,FALSE),"")</f>
        <v/>
      </c>
      <c r="P21" s="520" t="e">
        <f>+'Formulario PPGR3'!$O21*'Formulario PPGR3'!$N21</f>
        <v>#VALUE!</v>
      </c>
      <c r="Q21" s="527" t="str">
        <f>IFERROR(VLOOKUP($L21,[5]Insumos!$C$2:$F$517,4,FALSE),"")</f>
        <v/>
      </c>
      <c r="R21" s="515" t="s">
        <v>1072</v>
      </c>
    </row>
    <row r="22" spans="2:18">
      <c r="B22" s="505" t="e">
        <f>IF('Formulario PPGR3'!$G22="","",CONCATENATE('Formulario PPGR3'!$C22,".",'Formulario PPGR3'!$D22,".",'Formulario PPGR3'!$E22,".",'Formulario PPGR3'!$F22))</f>
        <v>#REF!</v>
      </c>
      <c r="C22" s="505" t="e">
        <f>IF('Formulario PPGR3'!$G22="","",'[3]Formulario PPGR1'!#REF!)</f>
        <v>#REF!</v>
      </c>
      <c r="D22" s="505" t="e">
        <f>IF('Formulario PPGR3'!$G22="","",'[3]Formulario PPGR1'!#REF!)</f>
        <v>#REF!</v>
      </c>
      <c r="E22" s="505" t="e">
        <f>IF('Formulario PPGR3'!$G22="","",'[3]Formulario PPGR1'!#REF!)</f>
        <v>#REF!</v>
      </c>
      <c r="F22" s="505" t="e">
        <f>IF('Formulario PPGR3'!$G22="","",'[3]Formulario PPGR1'!#REF!)</f>
        <v>#REF!</v>
      </c>
      <c r="G22" s="508" t="s">
        <v>325</v>
      </c>
      <c r="H22" s="507" t="str">
        <f>IFERROR(VLOOKUP('Formulario PPGR3'!$G22,'Formulario PPGR2'!$H$39:$I$10486,2,FALSE),"")</f>
        <v/>
      </c>
      <c r="I22" s="514">
        <f>IFERROR(VLOOKUP('Formulario PPGR3'!$G22,'Formulario PPGR2'!$H$9:$V$303,15,FALSE),"")</f>
        <v>4</v>
      </c>
      <c r="J22" s="515" t="s">
        <v>1073</v>
      </c>
      <c r="K22" s="505" t="str">
        <f>IFERROR(VLOOKUP($J22,[4]LSIns!$B$5:$C$45,2,FALSE),"")</f>
        <v>lsUtilesdeOficina</v>
      </c>
      <c r="L22" s="516" t="s">
        <v>1083</v>
      </c>
      <c r="M22" s="505" t="str">
        <f>IFERROR(VLOOKUP($L22,[5]Insumos!$C$2:$F$517,2,FALSE),"")</f>
        <v>Caja</v>
      </c>
      <c r="N22" s="521">
        <v>10</v>
      </c>
      <c r="O22" s="522">
        <f>IFERROR(VLOOKUP($L22,[5]Insumos!$C$2:$F$517,3,FALSE),"")</f>
        <v>71.98</v>
      </c>
      <c r="P22" s="520">
        <f>+'Formulario PPGR3'!$O22*'Formulario PPGR3'!$N22</f>
        <v>719.80000000000007</v>
      </c>
      <c r="Q22" s="527" t="str">
        <f>IFERROR(VLOOKUP($L22,[5]Insumos!$C$2:$F$517,4,FALSE),"")</f>
        <v>2.3.9.2.01</v>
      </c>
      <c r="R22" s="515" t="s">
        <v>1072</v>
      </c>
    </row>
    <row r="23" spans="2:18">
      <c r="B23" s="505" t="e">
        <f>IF('Formulario PPGR3'!$G23="","",CONCATENATE('Formulario PPGR3'!$C23,".",'Formulario PPGR3'!$D23,".",'Formulario PPGR3'!$E23,".",'Formulario PPGR3'!$F23))</f>
        <v>#REF!</v>
      </c>
      <c r="C23" s="505" t="e">
        <f>IF('Formulario PPGR3'!$G23="","",'[3]Formulario PPGR1'!#REF!)</f>
        <v>#REF!</v>
      </c>
      <c r="D23" s="505" t="e">
        <f>IF('Formulario PPGR3'!$G23="","",'[3]Formulario PPGR1'!#REF!)</f>
        <v>#REF!</v>
      </c>
      <c r="E23" s="505" t="e">
        <f>IF('Formulario PPGR3'!$G23="","",'[3]Formulario PPGR1'!#REF!)</f>
        <v>#REF!</v>
      </c>
      <c r="F23" s="505" t="e">
        <f>IF('Formulario PPGR3'!$G23="","",'[3]Formulario PPGR1'!#REF!)</f>
        <v>#REF!</v>
      </c>
      <c r="G23" s="508" t="s">
        <v>325</v>
      </c>
      <c r="H23" s="507" t="str">
        <f>IFERROR(VLOOKUP('Formulario PPGR3'!$G23,'Formulario PPGR2'!$H$39:$I$10486,2,FALSE),"")</f>
        <v/>
      </c>
      <c r="I23" s="514">
        <f>IFERROR(VLOOKUP('Formulario PPGR3'!$G23,'Formulario PPGR2'!$H$9:$V$303,15,FALSE),"")</f>
        <v>4</v>
      </c>
      <c r="J23" s="515" t="s">
        <v>1080</v>
      </c>
      <c r="K23" s="505" t="str">
        <f>IFERROR(VLOOKUP($J23,[4]LSIns!$B$5:$C$45,2,FALSE),"")</f>
        <v>lsProductosdePapel</v>
      </c>
      <c r="L23" s="516" t="s">
        <v>1084</v>
      </c>
      <c r="M23" s="505" t="str">
        <f>IFERROR(VLOOKUP($L23,[5]Insumos!$C$2:$F$517,2,FALSE),"")</f>
        <v>unidad</v>
      </c>
      <c r="N23" s="521">
        <v>10</v>
      </c>
      <c r="O23" s="522">
        <f>IFERROR(VLOOKUP($L23,[5]Insumos!$C$2:$F$517,3,FALSE),"")</f>
        <v>711.54</v>
      </c>
      <c r="P23" s="520">
        <f>+'Formulario PPGR3'!$O23*'Formulario PPGR3'!$N23</f>
        <v>7115.4</v>
      </c>
      <c r="Q23" s="527" t="str">
        <f>IFERROR(VLOOKUP($L23,[5]Insumos!$C$2:$F$517,4,FALSE),"")</f>
        <v>2.3.3.3.01</v>
      </c>
      <c r="R23" s="515" t="s">
        <v>1072</v>
      </c>
    </row>
    <row r="24" spans="2:18">
      <c r="B24" s="505" t="e">
        <f>IF('Formulario PPGR3'!$G24="","",CONCATENATE('Formulario PPGR3'!$C24,".",'Formulario PPGR3'!$D24,".",'Formulario PPGR3'!$E24,".",'Formulario PPGR3'!$F24))</f>
        <v>#REF!</v>
      </c>
      <c r="C24" s="505" t="e">
        <f>IF('Formulario PPGR3'!$G24="","",'[3]Formulario PPGR1'!#REF!)</f>
        <v>#REF!</v>
      </c>
      <c r="D24" s="505" t="e">
        <f>IF('Formulario PPGR3'!$G24="","",'[3]Formulario PPGR1'!#REF!)</f>
        <v>#REF!</v>
      </c>
      <c r="E24" s="505" t="e">
        <f>IF('Formulario PPGR3'!$G24="","",'[3]Formulario PPGR1'!#REF!)</f>
        <v>#REF!</v>
      </c>
      <c r="F24" s="505" t="e">
        <f>IF('Formulario PPGR3'!$G24="","",'[3]Formulario PPGR1'!#REF!)</f>
        <v>#REF!</v>
      </c>
      <c r="G24" s="508" t="s">
        <v>325</v>
      </c>
      <c r="H24" s="507" t="str">
        <f>IFERROR(VLOOKUP('Formulario PPGR3'!$G24,'Formulario PPGR2'!$H$39:$I$10486,2,FALSE),"")</f>
        <v/>
      </c>
      <c r="I24" s="514">
        <f>IFERROR(VLOOKUP('Formulario PPGR3'!$G24,'Formulario PPGR2'!$H$9:$V$303,15,FALSE),"")</f>
        <v>4</v>
      </c>
      <c r="J24" s="515" t="s">
        <v>1075</v>
      </c>
      <c r="K24" s="505" t="str">
        <f>IFERROR(VLOOKUP($J24,[4]LSIns!$B$5:$C$45,2,FALSE),"")</f>
        <v>lsImpresionyEncuadernacion</v>
      </c>
      <c r="L24" s="516" t="s">
        <v>1076</v>
      </c>
      <c r="M24" s="505" t="str">
        <f>IFERROR(VLOOKUP($L24,[5]Insumos!$C$2:$F$517,2,FALSE),"")</f>
        <v>unidad</v>
      </c>
      <c r="N24" s="521">
        <v>200</v>
      </c>
      <c r="O24" s="522">
        <f>IFERROR(VLOOKUP($L24,[5]Insumos!$C$2:$F$517,3,FALSE),"")</f>
        <v>1.9823999999999999</v>
      </c>
      <c r="P24" s="520">
        <f>+'Formulario PPGR3'!$O24*'Formulario PPGR3'!$N24</f>
        <v>396.47999999999996</v>
      </c>
      <c r="Q24" s="527" t="str">
        <f>IFERROR(VLOOKUP($L24,[5]Insumos!$C$2:$F$517,4,FALSE),"")</f>
        <v>2.2.2.2.01</v>
      </c>
      <c r="R24" s="515" t="s">
        <v>1072</v>
      </c>
    </row>
    <row r="25" spans="2:18" ht="38.25">
      <c r="B25" s="505" t="e">
        <f>IF('Formulario PPGR3'!$G25="","",CONCATENATE('Formulario PPGR3'!$C25,".",'Formulario PPGR3'!$D25,".",'Formulario PPGR3'!$E25,".",'Formulario PPGR3'!$F25))</f>
        <v>#REF!</v>
      </c>
      <c r="C25" s="505" t="e">
        <f>IF('Formulario PPGR3'!$G25="","",'[3]Formulario PPGR1'!#REF!)</f>
        <v>#REF!</v>
      </c>
      <c r="D25" s="505" t="e">
        <f>IF('Formulario PPGR3'!$G25="","",'[3]Formulario PPGR1'!#REF!)</f>
        <v>#REF!</v>
      </c>
      <c r="E25" s="505" t="e">
        <f>IF('Formulario PPGR3'!$G25="","",'[3]Formulario PPGR1'!#REF!)</f>
        <v>#REF!</v>
      </c>
      <c r="F25" s="505" t="e">
        <f>IF('Formulario PPGR3'!$G25="","",'[3]Formulario PPGR1'!#REF!)</f>
        <v>#REF!</v>
      </c>
      <c r="G25" s="508" t="s">
        <v>332</v>
      </c>
      <c r="H25" s="507" t="s">
        <v>1085</v>
      </c>
      <c r="I25" s="514">
        <v>2</v>
      </c>
      <c r="J25" s="515" t="s">
        <v>1070</v>
      </c>
      <c r="K25" s="505" t="s">
        <v>1086</v>
      </c>
      <c r="L25" s="516" t="s">
        <v>1071</v>
      </c>
      <c r="M25" s="505" t="s">
        <v>1087</v>
      </c>
      <c r="N25" s="521">
        <v>2</v>
      </c>
      <c r="O25" s="522">
        <v>61419</v>
      </c>
      <c r="P25" s="520">
        <v>122838</v>
      </c>
      <c r="Q25" s="527" t="s">
        <v>1088</v>
      </c>
      <c r="R25" s="515"/>
    </row>
    <row r="26" spans="2:18">
      <c r="B26" s="505" t="str">
        <f>IF('Formulario PPGR3'!$G26="","",CONCATENATE('Formulario PPGR3'!$C26,".",'Formulario PPGR3'!$D26,".",'Formulario PPGR3'!$E26,".",'Formulario PPGR3'!$F26))</f>
        <v/>
      </c>
      <c r="C26" s="505" t="str">
        <f>IF('Formulario PPGR3'!$G26="","",'[3]Formulario PPGR1'!#REF!)</f>
        <v/>
      </c>
      <c r="D26" s="505" t="str">
        <f>IF('Formulario PPGR3'!$G26="","",'[3]Formulario PPGR1'!#REF!)</f>
        <v/>
      </c>
      <c r="E26" s="505" t="str">
        <f>IF('Formulario PPGR3'!$G26="","",'[3]Formulario PPGR1'!#REF!)</f>
        <v/>
      </c>
      <c r="F26" s="505" t="str">
        <f>IF('Formulario PPGR3'!$G26="","",'[3]Formulario PPGR1'!#REF!)</f>
        <v/>
      </c>
      <c r="G26" s="508"/>
      <c r="H26" s="507" t="s">
        <v>1085</v>
      </c>
      <c r="I26" s="514" t="s">
        <v>1085</v>
      </c>
      <c r="J26" s="515" t="s">
        <v>1080</v>
      </c>
      <c r="K26" s="505" t="s">
        <v>1089</v>
      </c>
      <c r="L26" s="516" t="s">
        <v>1090</v>
      </c>
      <c r="M26" s="505" t="s">
        <v>1091</v>
      </c>
      <c r="N26" s="521">
        <v>2</v>
      </c>
      <c r="O26" s="522">
        <v>175.82</v>
      </c>
      <c r="P26" s="520">
        <v>351.64</v>
      </c>
      <c r="Q26" s="527" t="s">
        <v>1092</v>
      </c>
      <c r="R26" s="515"/>
    </row>
    <row r="27" spans="2:18">
      <c r="B27" s="505" t="str">
        <f>IF('Formulario PPGR3'!$G27="","",CONCATENATE('Formulario PPGR3'!$C27,".",'Formulario PPGR3'!$D27,".",'Formulario PPGR3'!$E27,".",'Formulario PPGR3'!$F27))</f>
        <v/>
      </c>
      <c r="C27" s="505" t="str">
        <f>IF('Formulario PPGR3'!$G27="","",'[3]Formulario PPGR1'!#REF!)</f>
        <v/>
      </c>
      <c r="D27" s="505" t="str">
        <f>IF('Formulario PPGR3'!$G27="","",'[3]Formulario PPGR1'!#REF!)</f>
        <v/>
      </c>
      <c r="E27" s="505" t="str">
        <f>IF('Formulario PPGR3'!$G27="","",'[3]Formulario PPGR1'!#REF!)</f>
        <v/>
      </c>
      <c r="F27" s="505" t="str">
        <f>IF('Formulario PPGR3'!$G27="","",'[3]Formulario PPGR1'!#REF!)</f>
        <v/>
      </c>
      <c r="G27" s="508"/>
      <c r="H27" s="507" t="s">
        <v>1085</v>
      </c>
      <c r="I27" s="514" t="s">
        <v>1085</v>
      </c>
      <c r="J27" s="515" t="s">
        <v>1080</v>
      </c>
      <c r="K27" s="505" t="s">
        <v>1089</v>
      </c>
      <c r="L27" s="516" t="s">
        <v>1081</v>
      </c>
      <c r="M27" s="505" t="s">
        <v>1093</v>
      </c>
      <c r="N27" s="521">
        <v>2</v>
      </c>
      <c r="O27" s="522">
        <v>139.24</v>
      </c>
      <c r="P27" s="520">
        <v>278.48</v>
      </c>
      <c r="Q27" s="527" t="s">
        <v>1094</v>
      </c>
      <c r="R27" s="515"/>
    </row>
    <row r="28" spans="2:18">
      <c r="B28" s="505" t="str">
        <f>IF('Formulario PPGR3'!$G28="","",CONCATENATE('Formulario PPGR3'!$C28,".",'Formulario PPGR3'!$D28,".",'Formulario PPGR3'!$E28,".",'Formulario PPGR3'!$F28))</f>
        <v/>
      </c>
      <c r="C28" s="505" t="str">
        <f>IF('Formulario PPGR3'!$G28="","",'[3]Formulario PPGR1'!#REF!)</f>
        <v/>
      </c>
      <c r="D28" s="505" t="str">
        <f>IF('Formulario PPGR3'!$G28="","",'[3]Formulario PPGR1'!#REF!)</f>
        <v/>
      </c>
      <c r="E28" s="505" t="str">
        <f>IF('Formulario PPGR3'!$G28="","",'[3]Formulario PPGR1'!#REF!)</f>
        <v/>
      </c>
      <c r="F28" s="505" t="str">
        <f>IF('Formulario PPGR3'!$G28="","",'[3]Formulario PPGR1'!#REF!)</f>
        <v/>
      </c>
      <c r="G28" s="508"/>
      <c r="H28" s="507" t="s">
        <v>1085</v>
      </c>
      <c r="I28" s="514" t="s">
        <v>1085</v>
      </c>
      <c r="J28" s="515" t="s">
        <v>1073</v>
      </c>
      <c r="K28" s="505" t="s">
        <v>1095</v>
      </c>
      <c r="L28" s="516" t="s">
        <v>1083</v>
      </c>
      <c r="M28" s="505" t="s">
        <v>1091</v>
      </c>
      <c r="N28" s="521">
        <v>10</v>
      </c>
      <c r="O28" s="522">
        <v>71.98</v>
      </c>
      <c r="P28" s="520">
        <v>719.8</v>
      </c>
      <c r="Q28" s="527" t="s">
        <v>1096</v>
      </c>
      <c r="R28" s="515"/>
    </row>
    <row r="29" spans="2:18">
      <c r="B29" s="505" t="str">
        <f>IF('Formulario PPGR3'!$G29="","",CONCATENATE('Formulario PPGR3'!$C29,".",'Formulario PPGR3'!$D29,".",'Formulario PPGR3'!$E29,".",'Formulario PPGR3'!$F29))</f>
        <v/>
      </c>
      <c r="C29" s="505" t="str">
        <f>IF('Formulario PPGR3'!$G29="","",'[3]Formulario PPGR1'!#REF!)</f>
        <v/>
      </c>
      <c r="D29" s="505" t="str">
        <f>IF('Formulario PPGR3'!$G29="","",'[3]Formulario PPGR1'!#REF!)</f>
        <v/>
      </c>
      <c r="E29" s="505" t="str">
        <f>IF('Formulario PPGR3'!$G29="","",'[3]Formulario PPGR1'!#REF!)</f>
        <v/>
      </c>
      <c r="F29" s="505" t="str">
        <f>IF('Formulario PPGR3'!$G29="","",'[3]Formulario PPGR1'!#REF!)</f>
        <v/>
      </c>
      <c r="G29" s="508"/>
      <c r="H29" s="507" t="s">
        <v>1085</v>
      </c>
      <c r="I29" s="514" t="s">
        <v>1085</v>
      </c>
      <c r="J29" s="515" t="s">
        <v>1073</v>
      </c>
      <c r="K29" s="505" t="s">
        <v>1095</v>
      </c>
      <c r="L29" s="516" t="s">
        <v>1097</v>
      </c>
      <c r="M29" s="505" t="s">
        <v>1087</v>
      </c>
      <c r="N29" s="521">
        <v>10</v>
      </c>
      <c r="O29" s="522">
        <v>50</v>
      </c>
      <c r="P29" s="520">
        <v>500</v>
      </c>
      <c r="Q29" s="527" t="s">
        <v>1096</v>
      </c>
      <c r="R29" s="515"/>
    </row>
    <row r="30" spans="2:18">
      <c r="B30" s="505" t="str">
        <f>IF('Formulario PPGR3'!$G30="","",CONCATENATE('Formulario PPGR3'!$C30,".",'Formulario PPGR3'!$D30,".",'Formulario PPGR3'!$E30,".",'Formulario PPGR3'!$F30))</f>
        <v/>
      </c>
      <c r="C30" s="505" t="str">
        <f>IF('Formulario PPGR3'!$G30="","",'[3]Formulario PPGR1'!#REF!)</f>
        <v/>
      </c>
      <c r="D30" s="505" t="str">
        <f>IF('Formulario PPGR3'!$G30="","",'[3]Formulario PPGR1'!#REF!)</f>
        <v/>
      </c>
      <c r="E30" s="505" t="str">
        <f>IF('Formulario PPGR3'!$G30="","",'[3]Formulario PPGR1'!#REF!)</f>
        <v/>
      </c>
      <c r="F30" s="505" t="str">
        <f>IF('Formulario PPGR3'!$G30="","",'[3]Formulario PPGR1'!#REF!)</f>
        <v/>
      </c>
      <c r="G30" s="508"/>
      <c r="H30" s="507" t="s">
        <v>1085</v>
      </c>
      <c r="I30" s="514" t="s">
        <v>1085</v>
      </c>
      <c r="J30" s="515" t="s">
        <v>1073</v>
      </c>
      <c r="K30" s="505" t="s">
        <v>1095</v>
      </c>
      <c r="L30" s="516" t="s">
        <v>1098</v>
      </c>
      <c r="M30" s="505" t="s">
        <v>1087</v>
      </c>
      <c r="N30" s="521">
        <v>120</v>
      </c>
      <c r="O30" s="522">
        <v>15.34</v>
      </c>
      <c r="P30" s="520">
        <v>1840.8</v>
      </c>
      <c r="Q30" s="527" t="s">
        <v>1096</v>
      </c>
      <c r="R30" s="515"/>
    </row>
    <row r="31" spans="2:18">
      <c r="B31" s="505" t="str">
        <f>IF('Formulario PPGR3'!$G31="","",CONCATENATE('Formulario PPGR3'!$C31,".",'Formulario PPGR3'!$D31,".",'Formulario PPGR3'!$E31,".",'Formulario PPGR3'!$F31))</f>
        <v/>
      </c>
      <c r="C31" s="505" t="str">
        <f>IF('Formulario PPGR3'!$G31="","",'[3]Formulario PPGR1'!#REF!)</f>
        <v/>
      </c>
      <c r="D31" s="505" t="str">
        <f>IF('Formulario PPGR3'!$G31="","",'[3]Formulario PPGR1'!#REF!)</f>
        <v/>
      </c>
      <c r="E31" s="505" t="str">
        <f>IF('Formulario PPGR3'!$G31="","",'[3]Formulario PPGR1'!#REF!)</f>
        <v/>
      </c>
      <c r="F31" s="505" t="str">
        <f>IF('Formulario PPGR3'!$G31="","",'[3]Formulario PPGR1'!#REF!)</f>
        <v/>
      </c>
      <c r="G31" s="508"/>
      <c r="H31" s="507" t="s">
        <v>1085</v>
      </c>
      <c r="I31" s="514" t="s">
        <v>1085</v>
      </c>
      <c r="J31" s="515" t="s">
        <v>1077</v>
      </c>
      <c r="K31" s="505" t="s">
        <v>1099</v>
      </c>
      <c r="L31" s="516" t="s">
        <v>1100</v>
      </c>
      <c r="M31" s="505" t="s">
        <v>1101</v>
      </c>
      <c r="N31" s="521">
        <v>10</v>
      </c>
      <c r="O31" s="522">
        <v>251</v>
      </c>
      <c r="P31" s="520">
        <v>2510</v>
      </c>
      <c r="Q31" s="527" t="s">
        <v>1102</v>
      </c>
      <c r="R31" s="515"/>
    </row>
    <row r="32" spans="2:18">
      <c r="B32" s="505" t="str">
        <f>IF('Formulario PPGR3'!$G32="","",CONCATENATE('Formulario PPGR3'!$C32,".",'Formulario PPGR3'!$D32,".",'Formulario PPGR3'!$E32,".",'Formulario PPGR3'!$F32))</f>
        <v/>
      </c>
      <c r="C32" s="505" t="str">
        <f>IF('Formulario PPGR3'!$G32="","",'[3]Formulario PPGR1'!#REF!)</f>
        <v/>
      </c>
      <c r="D32" s="505" t="str">
        <f>IF('Formulario PPGR3'!$G32="","",'[3]Formulario PPGR1'!#REF!)</f>
        <v/>
      </c>
      <c r="E32" s="505" t="str">
        <f>IF('Formulario PPGR3'!$G32="","",'[3]Formulario PPGR1'!#REF!)</f>
        <v/>
      </c>
      <c r="F32" s="505" t="str">
        <f>IF('Formulario PPGR3'!$G32="","",'[3]Formulario PPGR1'!#REF!)</f>
        <v/>
      </c>
      <c r="G32" s="508"/>
      <c r="H32" s="507"/>
      <c r="I32" s="514"/>
      <c r="J32" s="515"/>
      <c r="K32" s="505"/>
      <c r="L32" s="516"/>
      <c r="M32" s="505"/>
      <c r="N32" s="521"/>
      <c r="O32" s="522"/>
      <c r="P32" s="520"/>
      <c r="Q32" s="527"/>
      <c r="R32" s="515"/>
    </row>
    <row r="33" spans="2:18" ht="38.25">
      <c r="B33" s="505" t="e">
        <f>IF('Formulario PPGR3'!$G33="","",CONCATENATE('Formulario PPGR3'!$C33,".",'Formulario PPGR3'!$D33,".",'Formulario PPGR3'!$E33,".",'Formulario PPGR3'!$F33))</f>
        <v>#REF!</v>
      </c>
      <c r="C33" s="505" t="e">
        <f>IF('Formulario PPGR3'!$G33="","",'[3]Formulario PPGR1'!#REF!)</f>
        <v>#REF!</v>
      </c>
      <c r="D33" s="505" t="e">
        <f>IF('Formulario PPGR3'!$G33="","",'[3]Formulario PPGR1'!#REF!)</f>
        <v>#REF!</v>
      </c>
      <c r="E33" s="505" t="e">
        <f>IF('Formulario PPGR3'!$G33="","",'[3]Formulario PPGR1'!#REF!)</f>
        <v>#REF!</v>
      </c>
      <c r="F33" s="505" t="e">
        <f>IF('Formulario PPGR3'!$G33="","",'[3]Formulario PPGR1'!#REF!)</f>
        <v>#REF!</v>
      </c>
      <c r="G33" s="508" t="s">
        <v>336</v>
      </c>
      <c r="H33" s="507" t="s">
        <v>1085</v>
      </c>
      <c r="I33" s="514">
        <v>2</v>
      </c>
      <c r="J33" s="515" t="s">
        <v>1070</v>
      </c>
      <c r="K33" s="505" t="s">
        <v>1086</v>
      </c>
      <c r="L33" s="516" t="s">
        <v>1071</v>
      </c>
      <c r="M33" s="505" t="s">
        <v>1087</v>
      </c>
      <c r="N33" s="521">
        <v>2</v>
      </c>
      <c r="O33" s="522">
        <v>61419</v>
      </c>
      <c r="P33" s="520">
        <v>122838</v>
      </c>
      <c r="Q33" s="527" t="s">
        <v>1088</v>
      </c>
      <c r="R33" s="515"/>
    </row>
    <row r="34" spans="2:18">
      <c r="B34" s="505" t="str">
        <f>IF('Formulario PPGR3'!$G34="","",CONCATENATE('Formulario PPGR3'!$C34,".",'Formulario PPGR3'!$D34,".",'Formulario PPGR3'!$E34,".",'Formulario PPGR3'!$F34))</f>
        <v/>
      </c>
      <c r="C34" s="505" t="str">
        <f>IF('Formulario PPGR3'!$G34="","",'[3]Formulario PPGR1'!#REF!)</f>
        <v/>
      </c>
      <c r="D34" s="505" t="str">
        <f>IF('Formulario PPGR3'!$G34="","",'[3]Formulario PPGR1'!#REF!)</f>
        <v/>
      </c>
      <c r="E34" s="505" t="str">
        <f>IF('Formulario PPGR3'!$G34="","",'[3]Formulario PPGR1'!#REF!)</f>
        <v/>
      </c>
      <c r="F34" s="505" t="str">
        <f>IF('Formulario PPGR3'!$G34="","",'[3]Formulario PPGR1'!#REF!)</f>
        <v/>
      </c>
      <c r="G34" s="508"/>
      <c r="H34" s="507" t="s">
        <v>1085</v>
      </c>
      <c r="I34" s="514" t="s">
        <v>1085</v>
      </c>
      <c r="J34" s="515" t="s">
        <v>1080</v>
      </c>
      <c r="K34" s="505" t="s">
        <v>1089</v>
      </c>
      <c r="L34" s="516" t="s">
        <v>1090</v>
      </c>
      <c r="M34" s="505" t="s">
        <v>1091</v>
      </c>
      <c r="N34" s="521">
        <v>2</v>
      </c>
      <c r="O34" s="522">
        <v>175.82</v>
      </c>
      <c r="P34" s="520">
        <v>351.64</v>
      </c>
      <c r="Q34" s="527" t="s">
        <v>1092</v>
      </c>
      <c r="R34" s="515"/>
    </row>
    <row r="35" spans="2:18">
      <c r="B35" s="505" t="str">
        <f>IF('Formulario PPGR3'!$G35="","",CONCATENATE('Formulario PPGR3'!$C35,".",'Formulario PPGR3'!$D35,".",'Formulario PPGR3'!$E35,".",'Formulario PPGR3'!$F35))</f>
        <v/>
      </c>
      <c r="C35" s="505" t="str">
        <f>IF('Formulario PPGR3'!$G35="","",'[3]Formulario PPGR1'!#REF!)</f>
        <v/>
      </c>
      <c r="D35" s="505" t="str">
        <f>IF('Formulario PPGR3'!$G35="","",'[3]Formulario PPGR1'!#REF!)</f>
        <v/>
      </c>
      <c r="E35" s="505" t="str">
        <f>IF('Formulario PPGR3'!$G35="","",'[3]Formulario PPGR1'!#REF!)</f>
        <v/>
      </c>
      <c r="F35" s="505" t="str">
        <f>IF('Formulario PPGR3'!$G35="","",'[3]Formulario PPGR1'!#REF!)</f>
        <v/>
      </c>
      <c r="G35" s="508"/>
      <c r="H35" s="507" t="s">
        <v>1085</v>
      </c>
      <c r="I35" s="514" t="s">
        <v>1085</v>
      </c>
      <c r="J35" s="515" t="s">
        <v>1080</v>
      </c>
      <c r="K35" s="505" t="s">
        <v>1089</v>
      </c>
      <c r="L35" s="516" t="s">
        <v>1081</v>
      </c>
      <c r="M35" s="505" t="s">
        <v>1093</v>
      </c>
      <c r="N35" s="521">
        <v>10</v>
      </c>
      <c r="O35" s="522">
        <v>139.24</v>
      </c>
      <c r="P35" s="520">
        <v>1392.4</v>
      </c>
      <c r="Q35" s="527" t="s">
        <v>1094</v>
      </c>
      <c r="R35" s="515"/>
    </row>
    <row r="36" spans="2:18">
      <c r="B36" s="505" t="str">
        <f>IF('Formulario PPGR3'!$G36="","",CONCATENATE('Formulario PPGR3'!$C36,".",'Formulario PPGR3'!$D36,".",'Formulario PPGR3'!$E36,".",'Formulario PPGR3'!$F36))</f>
        <v/>
      </c>
      <c r="C36" s="505" t="str">
        <f>IF('Formulario PPGR3'!$G36="","",'[3]Formulario PPGR1'!#REF!)</f>
        <v/>
      </c>
      <c r="D36" s="505" t="str">
        <f>IF('Formulario PPGR3'!$G36="","",'[3]Formulario PPGR1'!#REF!)</f>
        <v/>
      </c>
      <c r="E36" s="505" t="str">
        <f>IF('Formulario PPGR3'!$G36="","",'[3]Formulario PPGR1'!#REF!)</f>
        <v/>
      </c>
      <c r="F36" s="505" t="str">
        <f>IF('Formulario PPGR3'!$G36="","",'[3]Formulario PPGR1'!#REF!)</f>
        <v/>
      </c>
      <c r="G36" s="508"/>
      <c r="H36" s="507" t="s">
        <v>1085</v>
      </c>
      <c r="I36" s="514" t="s">
        <v>1085</v>
      </c>
      <c r="J36" s="515" t="s">
        <v>1073</v>
      </c>
      <c r="K36" s="505" t="s">
        <v>1095</v>
      </c>
      <c r="L36" s="516" t="s">
        <v>1074</v>
      </c>
      <c r="M36" s="505" t="s">
        <v>1087</v>
      </c>
      <c r="N36" s="521">
        <v>10</v>
      </c>
      <c r="O36" s="522">
        <v>55</v>
      </c>
      <c r="P36" s="520">
        <v>550</v>
      </c>
      <c r="Q36" s="527" t="s">
        <v>1096</v>
      </c>
      <c r="R36" s="515"/>
    </row>
    <row r="37" spans="2:18">
      <c r="B37" s="505" t="str">
        <f>IF('Formulario PPGR3'!$G37="","",CONCATENATE('Formulario PPGR3'!$C37,".",'Formulario PPGR3'!$D37,".",'Formulario PPGR3'!$E37,".",'Formulario PPGR3'!$F37))</f>
        <v/>
      </c>
      <c r="C37" s="505" t="str">
        <f>IF('Formulario PPGR3'!$G37="","",'[3]Formulario PPGR1'!#REF!)</f>
        <v/>
      </c>
      <c r="D37" s="505" t="str">
        <f>IF('Formulario PPGR3'!$G37="","",'[3]Formulario PPGR1'!#REF!)</f>
        <v/>
      </c>
      <c r="E37" s="505" t="str">
        <f>IF('Formulario PPGR3'!$G37="","",'[3]Formulario PPGR1'!#REF!)</f>
        <v/>
      </c>
      <c r="F37" s="505" t="str">
        <f>IF('Formulario PPGR3'!$G37="","",'[3]Formulario PPGR1'!#REF!)</f>
        <v/>
      </c>
      <c r="G37" s="508"/>
      <c r="H37" s="507" t="s">
        <v>1085</v>
      </c>
      <c r="I37" s="514" t="s">
        <v>1085</v>
      </c>
      <c r="J37" s="515" t="s">
        <v>1073</v>
      </c>
      <c r="K37" s="505" t="s">
        <v>1095</v>
      </c>
      <c r="L37" s="516" t="s">
        <v>1097</v>
      </c>
      <c r="M37" s="505" t="s">
        <v>1087</v>
      </c>
      <c r="N37" s="521">
        <v>120</v>
      </c>
      <c r="O37" s="522">
        <v>50</v>
      </c>
      <c r="P37" s="520">
        <v>6000</v>
      </c>
      <c r="Q37" s="527" t="s">
        <v>1096</v>
      </c>
      <c r="R37" s="515"/>
    </row>
    <row r="38" spans="2:18">
      <c r="B38" s="505" t="str">
        <f>IF('Formulario PPGR3'!$G38="","",CONCATENATE('Formulario PPGR3'!$C38,".",'Formulario PPGR3'!$D38,".",'Formulario PPGR3'!$E38,".",'Formulario PPGR3'!$F38))</f>
        <v/>
      </c>
      <c r="C38" s="505" t="str">
        <f>IF('Formulario PPGR3'!$G38="","",'[3]Formulario PPGR1'!#REF!)</f>
        <v/>
      </c>
      <c r="D38" s="505" t="str">
        <f>IF('Formulario PPGR3'!$G38="","",'[3]Formulario PPGR1'!#REF!)</f>
        <v/>
      </c>
      <c r="E38" s="505" t="str">
        <f>IF('Formulario PPGR3'!$G38="","",'[3]Formulario PPGR1'!#REF!)</f>
        <v/>
      </c>
      <c r="F38" s="505" t="str">
        <f>IF('Formulario PPGR3'!$G38="","",'[3]Formulario PPGR1'!#REF!)</f>
        <v/>
      </c>
      <c r="G38" s="508"/>
      <c r="H38" s="507" t="s">
        <v>1085</v>
      </c>
      <c r="I38" s="514" t="s">
        <v>1085</v>
      </c>
      <c r="J38" s="515" t="s">
        <v>1073</v>
      </c>
      <c r="K38" s="505" t="s">
        <v>1095</v>
      </c>
      <c r="L38" s="516" t="s">
        <v>1098</v>
      </c>
      <c r="M38" s="505" t="s">
        <v>1087</v>
      </c>
      <c r="N38" s="521">
        <v>10</v>
      </c>
      <c r="O38" s="522">
        <v>15.34</v>
      </c>
      <c r="P38" s="520">
        <v>153.4</v>
      </c>
      <c r="Q38" s="527" t="s">
        <v>1096</v>
      </c>
      <c r="R38" s="515"/>
    </row>
    <row r="39" spans="2:18">
      <c r="B39" s="505" t="str">
        <f>IF('Formulario PPGR3'!$G39="","",CONCATENATE('Formulario PPGR3'!$C39,".",'Formulario PPGR3'!$D39,".",'Formulario PPGR3'!$E39,".",'Formulario PPGR3'!$F39))</f>
        <v/>
      </c>
      <c r="C39" s="505" t="str">
        <f>IF('Formulario PPGR3'!$G39="","",'[3]Formulario PPGR1'!#REF!)</f>
        <v/>
      </c>
      <c r="D39" s="505" t="str">
        <f>IF('Formulario PPGR3'!$G39="","",'[3]Formulario PPGR1'!#REF!)</f>
        <v/>
      </c>
      <c r="E39" s="505" t="str">
        <f>IF('Formulario PPGR3'!$G39="","",'[3]Formulario PPGR1'!#REF!)</f>
        <v/>
      </c>
      <c r="F39" s="505" t="str">
        <f>IF('Formulario PPGR3'!$G39="","",'[3]Formulario PPGR1'!#REF!)</f>
        <v/>
      </c>
      <c r="G39" s="508"/>
      <c r="H39" s="507" t="s">
        <v>1085</v>
      </c>
      <c r="I39" s="514" t="s">
        <v>1085</v>
      </c>
      <c r="J39" s="515" t="s">
        <v>1077</v>
      </c>
      <c r="K39" s="505" t="s">
        <v>1099</v>
      </c>
      <c r="L39" s="516" t="s">
        <v>1100</v>
      </c>
      <c r="M39" s="505" t="s">
        <v>1101</v>
      </c>
      <c r="N39" s="521">
        <v>10</v>
      </c>
      <c r="O39" s="522">
        <v>251</v>
      </c>
      <c r="P39" s="520">
        <v>2510</v>
      </c>
      <c r="Q39" s="527" t="s">
        <v>1102</v>
      </c>
      <c r="R39" s="515"/>
    </row>
    <row r="40" spans="2:18">
      <c r="B40" s="505" t="e">
        <f>IF('Formulario PPGR3'!$G40="","",CONCATENATE('Formulario PPGR3'!$C40,".",'Formulario PPGR3'!$D40,".",'Formulario PPGR3'!$E40,".",'Formulario PPGR3'!$F40))</f>
        <v>#REF!</v>
      </c>
      <c r="C40" s="505" t="e">
        <f>IF('Formulario PPGR3'!$G40="","",'[3]Formulario PPGR1'!#REF!)</f>
        <v>#REF!</v>
      </c>
      <c r="D40" s="505" t="e">
        <f>IF('Formulario PPGR3'!$G40="","",'[3]Formulario PPGR1'!#REF!)</f>
        <v>#REF!</v>
      </c>
      <c r="E40" s="505" t="e">
        <f>IF('Formulario PPGR3'!$G40="","",'[3]Formulario PPGR1'!#REF!)</f>
        <v>#REF!</v>
      </c>
      <c r="F40" s="505" t="e">
        <f>IF('Formulario PPGR3'!$G40="","",'[3]Formulario PPGR1'!#REF!)</f>
        <v>#REF!</v>
      </c>
      <c r="G40" s="508" t="s">
        <v>343</v>
      </c>
      <c r="H40" s="507" t="s">
        <v>1085</v>
      </c>
      <c r="I40" s="514">
        <v>4</v>
      </c>
      <c r="J40" s="515" t="s">
        <v>1080</v>
      </c>
      <c r="K40" s="505" t="s">
        <v>1089</v>
      </c>
      <c r="L40" s="516" t="s">
        <v>1090</v>
      </c>
      <c r="M40" s="505" t="s">
        <v>1091</v>
      </c>
      <c r="N40" s="521">
        <v>1</v>
      </c>
      <c r="O40" s="522">
        <v>175.82</v>
      </c>
      <c r="P40" s="520">
        <v>175.82</v>
      </c>
      <c r="Q40" s="527" t="s">
        <v>1092</v>
      </c>
      <c r="R40" s="515"/>
    </row>
    <row r="41" spans="2:18">
      <c r="B41" s="505" t="str">
        <f>IF('Formulario PPGR3'!$G41="","",CONCATENATE('Formulario PPGR3'!$C41,".",'Formulario PPGR3'!$D41,".",'Formulario PPGR3'!$E41,".",'Formulario PPGR3'!$F41))</f>
        <v/>
      </c>
      <c r="C41" s="505" t="str">
        <f>IF('Formulario PPGR3'!$G41="","",'[3]Formulario PPGR1'!#REF!)</f>
        <v/>
      </c>
      <c r="D41" s="505" t="str">
        <f>IF('Formulario PPGR3'!$G41="","",'[3]Formulario PPGR1'!#REF!)</f>
        <v/>
      </c>
      <c r="E41" s="505" t="str">
        <f>IF('Formulario PPGR3'!$G41="","",'[3]Formulario PPGR1'!#REF!)</f>
        <v/>
      </c>
      <c r="F41" s="505" t="str">
        <f>IF('Formulario PPGR3'!$G41="","",'[3]Formulario PPGR1'!#REF!)</f>
        <v/>
      </c>
      <c r="G41" s="508"/>
      <c r="H41" s="507" t="s">
        <v>1085</v>
      </c>
      <c r="I41" s="514" t="s">
        <v>1085</v>
      </c>
      <c r="J41" s="515" t="s">
        <v>1080</v>
      </c>
      <c r="K41" s="505" t="s">
        <v>1089</v>
      </c>
      <c r="L41" s="516" t="s">
        <v>1103</v>
      </c>
      <c r="M41" s="505" t="s">
        <v>1087</v>
      </c>
      <c r="N41" s="521">
        <v>1</v>
      </c>
      <c r="O41" s="522">
        <v>132.75</v>
      </c>
      <c r="P41" s="520">
        <v>132.75</v>
      </c>
      <c r="Q41" s="527" t="s">
        <v>1092</v>
      </c>
      <c r="R41" s="515"/>
    </row>
    <row r="42" spans="2:18">
      <c r="B42" s="505" t="str">
        <f>IF('Formulario PPGR3'!$G42="","",CONCATENATE('Formulario PPGR3'!$C42,".",'Formulario PPGR3'!$D42,".",'Formulario PPGR3'!$E42,".",'Formulario PPGR3'!$F42))</f>
        <v/>
      </c>
      <c r="C42" s="505" t="str">
        <f>IF('Formulario PPGR3'!$G42="","",'[3]Formulario PPGR1'!#REF!)</f>
        <v/>
      </c>
      <c r="D42" s="505" t="str">
        <f>IF('Formulario PPGR3'!$G42="","",'[3]Formulario PPGR1'!#REF!)</f>
        <v/>
      </c>
      <c r="E42" s="505" t="str">
        <f>IF('Formulario PPGR3'!$G42="","",'[3]Formulario PPGR1'!#REF!)</f>
        <v/>
      </c>
      <c r="F42" s="505" t="str">
        <f>IF('Formulario PPGR3'!$G42="","",'[3]Formulario PPGR1'!#REF!)</f>
        <v/>
      </c>
      <c r="G42" s="508"/>
      <c r="H42" s="507" t="s">
        <v>1085</v>
      </c>
      <c r="I42" s="514" t="s">
        <v>1085</v>
      </c>
      <c r="J42" s="515" t="s">
        <v>1080</v>
      </c>
      <c r="K42" s="505" t="s">
        <v>1089</v>
      </c>
      <c r="L42" s="516" t="s">
        <v>1081</v>
      </c>
      <c r="M42" s="505" t="s">
        <v>1093</v>
      </c>
      <c r="N42" s="521">
        <v>1</v>
      </c>
      <c r="O42" s="522">
        <v>139.24</v>
      </c>
      <c r="P42" s="520">
        <v>139.24</v>
      </c>
      <c r="Q42" s="527" t="s">
        <v>1094</v>
      </c>
      <c r="R42" s="515"/>
    </row>
    <row r="43" spans="2:18">
      <c r="B43" s="505" t="str">
        <f>IF('Formulario PPGR3'!$G43="","",CONCATENATE('Formulario PPGR3'!$C43,".",'Formulario PPGR3'!$D43,".",'Formulario PPGR3'!$E43,".",'Formulario PPGR3'!$F43))</f>
        <v/>
      </c>
      <c r="C43" s="505" t="str">
        <f>IF('Formulario PPGR3'!$G43="","",'[3]Formulario PPGR1'!#REF!)</f>
        <v/>
      </c>
      <c r="D43" s="505" t="str">
        <f>IF('Formulario PPGR3'!$G43="","",'[3]Formulario PPGR1'!#REF!)</f>
        <v/>
      </c>
      <c r="E43" s="505" t="str">
        <f>IF('Formulario PPGR3'!$G43="","",'[3]Formulario PPGR1'!#REF!)</f>
        <v/>
      </c>
      <c r="F43" s="505" t="str">
        <f>IF('Formulario PPGR3'!$G43="","",'[3]Formulario PPGR1'!#REF!)</f>
        <v/>
      </c>
      <c r="G43" s="508"/>
      <c r="H43" s="507" t="s">
        <v>1085</v>
      </c>
      <c r="I43" s="514" t="s">
        <v>1085</v>
      </c>
      <c r="J43" s="515" t="s">
        <v>1073</v>
      </c>
      <c r="K43" s="505" t="s">
        <v>1095</v>
      </c>
      <c r="L43" s="516" t="s">
        <v>1074</v>
      </c>
      <c r="M43" s="505" t="s">
        <v>1087</v>
      </c>
      <c r="N43" s="521">
        <v>1</v>
      </c>
      <c r="O43" s="522">
        <v>55</v>
      </c>
      <c r="P43" s="520">
        <v>55</v>
      </c>
      <c r="Q43" s="527" t="s">
        <v>1096</v>
      </c>
      <c r="R43" s="515"/>
    </row>
    <row r="44" spans="2:18">
      <c r="B44" s="505" t="str">
        <f>IF('Formulario PPGR3'!$G44="","",CONCATENATE('Formulario PPGR3'!$C44,".",'Formulario PPGR3'!$D44,".",'Formulario PPGR3'!$E44,".",'Formulario PPGR3'!$F44))</f>
        <v/>
      </c>
      <c r="C44" s="505" t="str">
        <f>IF('Formulario PPGR3'!$G44="","",'[3]Formulario PPGR1'!#REF!)</f>
        <v/>
      </c>
      <c r="D44" s="505" t="str">
        <f>IF('Formulario PPGR3'!$G44="","",'[3]Formulario PPGR1'!#REF!)</f>
        <v/>
      </c>
      <c r="E44" s="505" t="str">
        <f>IF('Formulario PPGR3'!$G44="","",'[3]Formulario PPGR1'!#REF!)</f>
        <v/>
      </c>
      <c r="F44" s="505" t="str">
        <f>IF('Formulario PPGR3'!$G44="","",'[3]Formulario PPGR1'!#REF!)</f>
        <v/>
      </c>
      <c r="G44" s="508"/>
      <c r="H44" s="507" t="s">
        <v>1085</v>
      </c>
      <c r="I44" s="514" t="s">
        <v>1085</v>
      </c>
      <c r="J44" s="515" t="s">
        <v>1073</v>
      </c>
      <c r="K44" s="505" t="s">
        <v>1095</v>
      </c>
      <c r="L44" s="516" t="s">
        <v>1104</v>
      </c>
      <c r="M44" s="505" t="s">
        <v>1087</v>
      </c>
      <c r="N44" s="521">
        <v>5</v>
      </c>
      <c r="O44" s="522">
        <v>254.99799999999999</v>
      </c>
      <c r="P44" s="520">
        <v>1274.99</v>
      </c>
      <c r="Q44" s="527" t="s">
        <v>1096</v>
      </c>
      <c r="R44" s="515"/>
    </row>
    <row r="45" spans="2:18">
      <c r="B45" s="505" t="str">
        <f>IF('Formulario PPGR3'!$G45="","",CONCATENATE('Formulario PPGR3'!$C45,".",'Formulario PPGR3'!$D45,".",'Formulario PPGR3'!$E45,".",'Formulario PPGR3'!$F45))</f>
        <v/>
      </c>
      <c r="C45" s="505" t="str">
        <f>IF('Formulario PPGR3'!$G45="","",'[3]Formulario PPGR1'!#REF!)</f>
        <v/>
      </c>
      <c r="D45" s="505" t="str">
        <f>IF('Formulario PPGR3'!$G45="","",'[3]Formulario PPGR1'!#REF!)</f>
        <v/>
      </c>
      <c r="E45" s="505" t="str">
        <f>IF('Formulario PPGR3'!$G45="","",'[3]Formulario PPGR1'!#REF!)</f>
        <v/>
      </c>
      <c r="F45" s="505" t="str">
        <f>IF('Formulario PPGR3'!$G45="","",'[3]Formulario PPGR1'!#REF!)</f>
        <v/>
      </c>
      <c r="G45" s="508"/>
      <c r="H45" s="507" t="s">
        <v>1085</v>
      </c>
      <c r="I45" s="514" t="s">
        <v>1085</v>
      </c>
      <c r="J45" s="515" t="s">
        <v>1073</v>
      </c>
      <c r="K45" s="505" t="s">
        <v>1095</v>
      </c>
      <c r="L45" s="516" t="s">
        <v>1105</v>
      </c>
      <c r="M45" s="505" t="s">
        <v>1087</v>
      </c>
      <c r="N45" s="521">
        <v>10</v>
      </c>
      <c r="O45" s="522">
        <v>21.24</v>
      </c>
      <c r="P45" s="520">
        <v>212.4</v>
      </c>
      <c r="Q45" s="527" t="s">
        <v>1096</v>
      </c>
      <c r="R45" s="515"/>
    </row>
    <row r="46" spans="2:18">
      <c r="B46" s="505" t="str">
        <f>IF('Formulario PPGR3'!$G46="","",CONCATENATE('Formulario PPGR3'!$C46,".",'Formulario PPGR3'!$D46,".",'Formulario PPGR3'!$E46,".",'Formulario PPGR3'!$F46))</f>
        <v/>
      </c>
      <c r="C46" s="505" t="str">
        <f>IF('Formulario PPGR3'!$G46="","",'[3]Formulario PPGR1'!#REF!)</f>
        <v/>
      </c>
      <c r="D46" s="505" t="str">
        <f>IF('Formulario PPGR3'!$G46="","",'[3]Formulario PPGR1'!#REF!)</f>
        <v/>
      </c>
      <c r="E46" s="505" t="str">
        <f>IF('Formulario PPGR3'!$G46="","",'[3]Formulario PPGR1'!#REF!)</f>
        <v/>
      </c>
      <c r="F46" s="505" t="str">
        <f>IF('Formulario PPGR3'!$G46="","",'[3]Formulario PPGR1'!#REF!)</f>
        <v/>
      </c>
      <c r="G46" s="508"/>
      <c r="H46" s="507" t="s">
        <v>1085</v>
      </c>
      <c r="I46" s="514" t="s">
        <v>1085</v>
      </c>
      <c r="J46" s="515" t="s">
        <v>1077</v>
      </c>
      <c r="K46" s="505" t="s">
        <v>1099</v>
      </c>
      <c r="L46" s="516" t="s">
        <v>1100</v>
      </c>
      <c r="M46" s="505" t="s">
        <v>1101</v>
      </c>
      <c r="N46" s="521">
        <v>20</v>
      </c>
      <c r="O46" s="522">
        <v>251</v>
      </c>
      <c r="P46" s="520">
        <v>5020</v>
      </c>
      <c r="Q46" s="527" t="s">
        <v>1102</v>
      </c>
      <c r="R46" s="515"/>
    </row>
    <row r="47" spans="2:18">
      <c r="B47" s="505" t="e">
        <f>IF('Formulario PPGR3'!$G47="","",CONCATENATE('Formulario PPGR3'!$C47,".",'Formulario PPGR3'!$D47,".",'Formulario PPGR3'!$E47,".",'Formulario PPGR3'!$F47))</f>
        <v>#REF!</v>
      </c>
      <c r="C47" s="505" t="e">
        <f>IF('Formulario PPGR3'!$G47="","",'[3]Formulario PPGR1'!#REF!)</f>
        <v>#REF!</v>
      </c>
      <c r="D47" s="505" t="e">
        <f>IF('Formulario PPGR3'!$G47="","",'[3]Formulario PPGR1'!#REF!)</f>
        <v>#REF!</v>
      </c>
      <c r="E47" s="505" t="e">
        <f>IF('Formulario PPGR3'!$G47="","",'[3]Formulario PPGR1'!#REF!)</f>
        <v>#REF!</v>
      </c>
      <c r="F47" s="505" t="e">
        <f>IF('Formulario PPGR3'!$G47="","",'[3]Formulario PPGR1'!#REF!)</f>
        <v>#REF!</v>
      </c>
      <c r="G47" s="508" t="s">
        <v>346</v>
      </c>
      <c r="H47" s="507" t="s">
        <v>1085</v>
      </c>
      <c r="I47" s="514">
        <v>4</v>
      </c>
      <c r="J47" s="515" t="s">
        <v>1080</v>
      </c>
      <c r="K47" s="505" t="s">
        <v>1089</v>
      </c>
      <c r="L47" s="516" t="s">
        <v>1090</v>
      </c>
      <c r="M47" s="505" t="s">
        <v>1091</v>
      </c>
      <c r="N47" s="521">
        <v>1</v>
      </c>
      <c r="O47" s="522">
        <v>175.82</v>
      </c>
      <c r="P47" s="520">
        <v>175.82</v>
      </c>
      <c r="Q47" s="527" t="s">
        <v>1092</v>
      </c>
      <c r="R47" s="515"/>
    </row>
    <row r="48" spans="2:18">
      <c r="B48" s="505" t="str">
        <f>IF('Formulario PPGR3'!$G48="","",CONCATENATE('Formulario PPGR3'!$C48,".",'Formulario PPGR3'!$D48,".",'Formulario PPGR3'!$E48,".",'Formulario PPGR3'!$F48))</f>
        <v/>
      </c>
      <c r="C48" s="505" t="str">
        <f>IF('Formulario PPGR3'!$G48="","",'[3]Formulario PPGR1'!#REF!)</f>
        <v/>
      </c>
      <c r="D48" s="505" t="str">
        <f>IF('Formulario PPGR3'!$G48="","",'[3]Formulario PPGR1'!#REF!)</f>
        <v/>
      </c>
      <c r="E48" s="505" t="str">
        <f>IF('Formulario PPGR3'!$G48="","",'[3]Formulario PPGR1'!#REF!)</f>
        <v/>
      </c>
      <c r="F48" s="505" t="str">
        <f>IF('Formulario PPGR3'!$G48="","",'[3]Formulario PPGR1'!#REF!)</f>
        <v/>
      </c>
      <c r="G48" s="508"/>
      <c r="H48" s="507" t="s">
        <v>1085</v>
      </c>
      <c r="I48" s="514" t="s">
        <v>1085</v>
      </c>
      <c r="J48" s="515" t="s">
        <v>1080</v>
      </c>
      <c r="K48" s="505" t="s">
        <v>1089</v>
      </c>
      <c r="L48" s="516" t="s">
        <v>1103</v>
      </c>
      <c r="M48" s="505" t="s">
        <v>1087</v>
      </c>
      <c r="N48" s="521">
        <v>1</v>
      </c>
      <c r="O48" s="522">
        <v>132.75</v>
      </c>
      <c r="P48" s="520">
        <v>132.75</v>
      </c>
      <c r="Q48" s="527" t="s">
        <v>1092</v>
      </c>
      <c r="R48" s="515"/>
    </row>
    <row r="49" spans="2:18">
      <c r="B49" s="505" t="str">
        <f>IF('Formulario PPGR3'!$G49="","",CONCATENATE('Formulario PPGR3'!$C49,".",'Formulario PPGR3'!$D49,".",'Formulario PPGR3'!$E49,".",'Formulario PPGR3'!$F49))</f>
        <v/>
      </c>
      <c r="C49" s="505" t="str">
        <f>IF('Formulario PPGR3'!$G49="","",'[3]Formulario PPGR1'!#REF!)</f>
        <v/>
      </c>
      <c r="D49" s="505" t="str">
        <f>IF('Formulario PPGR3'!$G49="","",'[3]Formulario PPGR1'!#REF!)</f>
        <v/>
      </c>
      <c r="E49" s="505" t="str">
        <f>IF('Formulario PPGR3'!$G49="","",'[3]Formulario PPGR1'!#REF!)</f>
        <v/>
      </c>
      <c r="F49" s="505" t="str">
        <f>IF('Formulario PPGR3'!$G49="","",'[3]Formulario PPGR1'!#REF!)</f>
        <v/>
      </c>
      <c r="G49" s="508"/>
      <c r="H49" s="507" t="s">
        <v>1085</v>
      </c>
      <c r="I49" s="514" t="s">
        <v>1085</v>
      </c>
      <c r="J49" s="515" t="s">
        <v>1080</v>
      </c>
      <c r="K49" s="505" t="s">
        <v>1089</v>
      </c>
      <c r="L49" s="516" t="s">
        <v>1081</v>
      </c>
      <c r="M49" s="505" t="s">
        <v>1093</v>
      </c>
      <c r="N49" s="521">
        <v>1</v>
      </c>
      <c r="O49" s="522">
        <v>139.24</v>
      </c>
      <c r="P49" s="520">
        <v>139.24</v>
      </c>
      <c r="Q49" s="527" t="s">
        <v>1094</v>
      </c>
      <c r="R49" s="515"/>
    </row>
    <row r="50" spans="2:18">
      <c r="B50" s="505" t="str">
        <f>IF('Formulario PPGR3'!$G50="","",CONCATENATE('Formulario PPGR3'!$C50,".",'Formulario PPGR3'!$D50,".",'Formulario PPGR3'!$E50,".",'Formulario PPGR3'!$F50))</f>
        <v/>
      </c>
      <c r="C50" s="505" t="str">
        <f>IF('Formulario PPGR3'!$G50="","",'[3]Formulario PPGR1'!#REF!)</f>
        <v/>
      </c>
      <c r="D50" s="505" t="str">
        <f>IF('Formulario PPGR3'!$G50="","",'[3]Formulario PPGR1'!#REF!)</f>
        <v/>
      </c>
      <c r="E50" s="505" t="str">
        <f>IF('Formulario PPGR3'!$G50="","",'[3]Formulario PPGR1'!#REF!)</f>
        <v/>
      </c>
      <c r="F50" s="505" t="str">
        <f>IF('Formulario PPGR3'!$G50="","",'[3]Formulario PPGR1'!#REF!)</f>
        <v/>
      </c>
      <c r="G50" s="508"/>
      <c r="H50" s="507" t="s">
        <v>1085</v>
      </c>
      <c r="I50" s="514" t="s">
        <v>1085</v>
      </c>
      <c r="J50" s="515" t="s">
        <v>1073</v>
      </c>
      <c r="K50" s="505" t="s">
        <v>1095</v>
      </c>
      <c r="L50" s="516" t="s">
        <v>1074</v>
      </c>
      <c r="M50" s="505" t="s">
        <v>1087</v>
      </c>
      <c r="N50" s="521">
        <v>1</v>
      </c>
      <c r="O50" s="522">
        <v>55</v>
      </c>
      <c r="P50" s="520">
        <v>55</v>
      </c>
      <c r="Q50" s="527" t="s">
        <v>1096</v>
      </c>
      <c r="R50" s="515"/>
    </row>
    <row r="51" spans="2:18">
      <c r="B51" s="505" t="str">
        <f>IF('Formulario PPGR3'!$G51="","",CONCATENATE('Formulario PPGR3'!$C51,".",'Formulario PPGR3'!$D51,".",'Formulario PPGR3'!$E51,".",'Formulario PPGR3'!$F51))</f>
        <v/>
      </c>
      <c r="C51" s="505" t="str">
        <f>IF('Formulario PPGR3'!$G51="","",'[3]Formulario PPGR1'!#REF!)</f>
        <v/>
      </c>
      <c r="D51" s="505" t="str">
        <f>IF('Formulario PPGR3'!$G51="","",'[3]Formulario PPGR1'!#REF!)</f>
        <v/>
      </c>
      <c r="E51" s="505" t="str">
        <f>IF('Formulario PPGR3'!$G51="","",'[3]Formulario PPGR1'!#REF!)</f>
        <v/>
      </c>
      <c r="F51" s="505" t="str">
        <f>IF('Formulario PPGR3'!$G51="","",'[3]Formulario PPGR1'!#REF!)</f>
        <v/>
      </c>
      <c r="G51" s="508"/>
      <c r="H51" s="507" t="s">
        <v>1085</v>
      </c>
      <c r="I51" s="514" t="s">
        <v>1085</v>
      </c>
      <c r="J51" s="515" t="s">
        <v>1073</v>
      </c>
      <c r="K51" s="505" t="s">
        <v>1095</v>
      </c>
      <c r="L51" s="516" t="s">
        <v>1104</v>
      </c>
      <c r="M51" s="505" t="s">
        <v>1087</v>
      </c>
      <c r="N51" s="521">
        <v>5</v>
      </c>
      <c r="O51" s="522">
        <v>254.99799999999999</v>
      </c>
      <c r="P51" s="520">
        <v>1274.99</v>
      </c>
      <c r="Q51" s="527" t="s">
        <v>1096</v>
      </c>
      <c r="R51" s="515"/>
    </row>
    <row r="52" spans="2:18">
      <c r="B52" s="505" t="str">
        <f>IF('Formulario PPGR3'!$G52="","",CONCATENATE('Formulario PPGR3'!$C52,".",'Formulario PPGR3'!$D52,".",'Formulario PPGR3'!$E52,".",'Formulario PPGR3'!$F52))</f>
        <v/>
      </c>
      <c r="C52" s="505" t="str">
        <f>IF('Formulario PPGR3'!$G52="","",'[3]Formulario PPGR1'!#REF!)</f>
        <v/>
      </c>
      <c r="D52" s="505" t="str">
        <f>IF('Formulario PPGR3'!$G52="","",'[3]Formulario PPGR1'!#REF!)</f>
        <v/>
      </c>
      <c r="E52" s="505" t="str">
        <f>IF('Formulario PPGR3'!$G52="","",'[3]Formulario PPGR1'!#REF!)</f>
        <v/>
      </c>
      <c r="F52" s="505" t="str">
        <f>IF('Formulario PPGR3'!$G52="","",'[3]Formulario PPGR1'!#REF!)</f>
        <v/>
      </c>
      <c r="G52" s="508"/>
      <c r="H52" s="507" t="s">
        <v>1085</v>
      </c>
      <c r="I52" s="514" t="s">
        <v>1085</v>
      </c>
      <c r="J52" s="515" t="s">
        <v>1073</v>
      </c>
      <c r="K52" s="505" t="s">
        <v>1095</v>
      </c>
      <c r="L52" s="516" t="s">
        <v>1105</v>
      </c>
      <c r="M52" s="505" t="s">
        <v>1087</v>
      </c>
      <c r="N52" s="521">
        <v>10</v>
      </c>
      <c r="O52" s="522">
        <v>21.24</v>
      </c>
      <c r="P52" s="520">
        <v>212.4</v>
      </c>
      <c r="Q52" s="527" t="s">
        <v>1096</v>
      </c>
      <c r="R52" s="515"/>
    </row>
    <row r="53" spans="2:18">
      <c r="B53" s="505" t="str">
        <f>IF('Formulario PPGR3'!$G53="","",CONCATENATE('Formulario PPGR3'!$C53,".",'Formulario PPGR3'!$D53,".",'Formulario PPGR3'!$E53,".",'Formulario PPGR3'!$F53))</f>
        <v/>
      </c>
      <c r="C53" s="505" t="str">
        <f>IF('Formulario PPGR3'!$G53="","",'[3]Formulario PPGR1'!#REF!)</f>
        <v/>
      </c>
      <c r="D53" s="505" t="str">
        <f>IF('Formulario PPGR3'!$G53="","",'[3]Formulario PPGR1'!#REF!)</f>
        <v/>
      </c>
      <c r="E53" s="505" t="str">
        <f>IF('Formulario PPGR3'!$G53="","",'[3]Formulario PPGR1'!#REF!)</f>
        <v/>
      </c>
      <c r="F53" s="505" t="str">
        <f>IF('Formulario PPGR3'!$G53="","",'[3]Formulario PPGR1'!#REF!)</f>
        <v/>
      </c>
      <c r="G53" s="508"/>
      <c r="H53" s="507" t="s">
        <v>1085</v>
      </c>
      <c r="I53" s="514" t="s">
        <v>1085</v>
      </c>
      <c r="J53" s="515" t="s">
        <v>1077</v>
      </c>
      <c r="K53" s="505" t="s">
        <v>1099</v>
      </c>
      <c r="L53" s="516" t="s">
        <v>1100</v>
      </c>
      <c r="M53" s="505" t="s">
        <v>1101</v>
      </c>
      <c r="N53" s="521">
        <v>20</v>
      </c>
      <c r="O53" s="522">
        <v>251</v>
      </c>
      <c r="P53" s="520">
        <v>5020</v>
      </c>
      <c r="Q53" s="527" t="s">
        <v>1102</v>
      </c>
      <c r="R53" s="515"/>
    </row>
    <row r="54" spans="2:18" ht="38.25">
      <c r="B54" s="505" t="e">
        <f>IF('Formulario PPGR3'!$G54="","",CONCATENATE('Formulario PPGR3'!$C54,".",'Formulario PPGR3'!$D54,".",'Formulario PPGR3'!$E54,".",'Formulario PPGR3'!$F54))</f>
        <v>#REF!</v>
      </c>
      <c r="C54" s="505" t="e">
        <f>IF('Formulario PPGR3'!$G54="","",'[3]Formulario PPGR1'!#REF!)</f>
        <v>#REF!</v>
      </c>
      <c r="D54" s="505" t="e">
        <f>IF('Formulario PPGR3'!$G54="","",'[3]Formulario PPGR1'!#REF!)</f>
        <v>#REF!</v>
      </c>
      <c r="E54" s="505" t="e">
        <f>IF('Formulario PPGR3'!$G54="","",'[3]Formulario PPGR1'!#REF!)</f>
        <v>#REF!</v>
      </c>
      <c r="F54" s="505" t="e">
        <f>IF('Formulario PPGR3'!$G54="","",'[3]Formulario PPGR1'!#REF!)</f>
        <v>#REF!</v>
      </c>
      <c r="G54" s="508" t="s">
        <v>348</v>
      </c>
      <c r="H54" s="507" t="s">
        <v>1085</v>
      </c>
      <c r="I54" s="514">
        <v>3</v>
      </c>
      <c r="J54" s="515" t="s">
        <v>1070</v>
      </c>
      <c r="K54" s="505" t="s">
        <v>1086</v>
      </c>
      <c r="L54" s="516" t="s">
        <v>1071</v>
      </c>
      <c r="M54" s="505" t="s">
        <v>1087</v>
      </c>
      <c r="N54" s="521"/>
      <c r="O54" s="522">
        <v>61419</v>
      </c>
      <c r="P54" s="520">
        <v>0</v>
      </c>
      <c r="Q54" s="527" t="s">
        <v>1088</v>
      </c>
      <c r="R54" s="515"/>
    </row>
    <row r="55" spans="2:18">
      <c r="B55" s="505" t="str">
        <f>IF('Formulario PPGR3'!$G55="","",CONCATENATE('Formulario PPGR3'!$C55,".",'Formulario PPGR3'!$D55,".",'Formulario PPGR3'!$E55,".",'Formulario PPGR3'!$F55))</f>
        <v/>
      </c>
      <c r="C55" s="505" t="str">
        <f>IF('Formulario PPGR3'!$G55="","",'[3]Formulario PPGR1'!#REF!)</f>
        <v/>
      </c>
      <c r="D55" s="505" t="str">
        <f>IF('Formulario PPGR3'!$G55="","",'[3]Formulario PPGR1'!#REF!)</f>
        <v/>
      </c>
      <c r="E55" s="505" t="str">
        <f>IF('Formulario PPGR3'!$G55="","",'[3]Formulario PPGR1'!#REF!)</f>
        <v/>
      </c>
      <c r="F55" s="505" t="str">
        <f>IF('Formulario PPGR3'!$G55="","",'[3]Formulario PPGR1'!#REF!)</f>
        <v/>
      </c>
      <c r="G55" s="508"/>
      <c r="H55" s="507" t="s">
        <v>1085</v>
      </c>
      <c r="I55" s="514" t="s">
        <v>1085</v>
      </c>
      <c r="J55" s="515" t="s">
        <v>1073</v>
      </c>
      <c r="K55" s="505" t="s">
        <v>1095</v>
      </c>
      <c r="L55" s="516" t="s">
        <v>1074</v>
      </c>
      <c r="M55" s="505" t="s">
        <v>1087</v>
      </c>
      <c r="N55" s="521">
        <v>1</v>
      </c>
      <c r="O55" s="522">
        <v>55</v>
      </c>
      <c r="P55" s="520">
        <v>55</v>
      </c>
      <c r="Q55" s="527" t="s">
        <v>1096</v>
      </c>
      <c r="R55" s="515"/>
    </row>
    <row r="56" spans="2:18">
      <c r="B56" s="505" t="str">
        <f>IF('Formulario PPGR3'!$G56="","",CONCATENATE('Formulario PPGR3'!$C56,".",'Formulario PPGR3'!$D56,".",'Formulario PPGR3'!$E56,".",'Formulario PPGR3'!$F56))</f>
        <v/>
      </c>
      <c r="C56" s="505" t="str">
        <f>IF('Formulario PPGR3'!$G56="","",'[3]Formulario PPGR1'!#REF!)</f>
        <v/>
      </c>
      <c r="D56" s="505" t="str">
        <f>IF('Formulario PPGR3'!$G56="","",'[3]Formulario PPGR1'!#REF!)</f>
        <v/>
      </c>
      <c r="E56" s="505" t="str">
        <f>IF('Formulario PPGR3'!$G56="","",'[3]Formulario PPGR1'!#REF!)</f>
        <v/>
      </c>
      <c r="F56" s="505" t="str">
        <f>IF('Formulario PPGR3'!$G56="","",'[3]Formulario PPGR1'!#REF!)</f>
        <v/>
      </c>
      <c r="G56" s="508"/>
      <c r="H56" s="507" t="s">
        <v>1085</v>
      </c>
      <c r="I56" s="514" t="s">
        <v>1085</v>
      </c>
      <c r="J56" s="515" t="s">
        <v>1073</v>
      </c>
      <c r="K56" s="505" t="s">
        <v>1095</v>
      </c>
      <c r="L56" s="516" t="s">
        <v>1097</v>
      </c>
      <c r="M56" s="505" t="s">
        <v>1087</v>
      </c>
      <c r="N56" s="521">
        <v>1</v>
      </c>
      <c r="O56" s="522">
        <v>50</v>
      </c>
      <c r="P56" s="520">
        <v>50</v>
      </c>
      <c r="Q56" s="527" t="s">
        <v>1096</v>
      </c>
      <c r="R56" s="515"/>
    </row>
    <row r="57" spans="2:18">
      <c r="B57" s="505" t="str">
        <f>IF('Formulario PPGR3'!$G57="","",CONCATENATE('Formulario PPGR3'!$C57,".",'Formulario PPGR3'!$D57,".",'Formulario PPGR3'!$E57,".",'Formulario PPGR3'!$F57))</f>
        <v/>
      </c>
      <c r="C57" s="505" t="str">
        <f>IF('Formulario PPGR3'!$G57="","",'[3]Formulario PPGR1'!#REF!)</f>
        <v/>
      </c>
      <c r="D57" s="505" t="str">
        <f>IF('Formulario PPGR3'!$G57="","",'[3]Formulario PPGR1'!#REF!)</f>
        <v/>
      </c>
      <c r="E57" s="505" t="str">
        <f>IF('Formulario PPGR3'!$G57="","",'[3]Formulario PPGR1'!#REF!)</f>
        <v/>
      </c>
      <c r="F57" s="505" t="str">
        <f>IF('Formulario PPGR3'!$G57="","",'[3]Formulario PPGR1'!#REF!)</f>
        <v/>
      </c>
      <c r="G57" s="508"/>
      <c r="H57" s="507" t="s">
        <v>1085</v>
      </c>
      <c r="I57" s="514" t="s">
        <v>1085</v>
      </c>
      <c r="J57" s="515" t="s">
        <v>1073</v>
      </c>
      <c r="K57" s="505" t="s">
        <v>1095</v>
      </c>
      <c r="L57" s="516" t="s">
        <v>1098</v>
      </c>
      <c r="M57" s="505" t="s">
        <v>1087</v>
      </c>
      <c r="N57" s="521">
        <v>10</v>
      </c>
      <c r="O57" s="522">
        <v>15.34</v>
      </c>
      <c r="P57" s="520">
        <v>153.4</v>
      </c>
      <c r="Q57" s="527" t="s">
        <v>1096</v>
      </c>
      <c r="R57" s="515"/>
    </row>
    <row r="58" spans="2:18">
      <c r="B58" s="505" t="str">
        <f>IF('Formulario PPGR3'!$G58="","",CONCATENATE('Formulario PPGR3'!$C58,".",'Formulario PPGR3'!$D58,".",'Formulario PPGR3'!$E58,".",'Formulario PPGR3'!$F58))</f>
        <v/>
      </c>
      <c r="C58" s="505" t="str">
        <f>IF('Formulario PPGR3'!$G58="","",'[3]Formulario PPGR1'!#REF!)</f>
        <v/>
      </c>
      <c r="D58" s="505" t="str">
        <f>IF('Formulario PPGR3'!$G58="","",'[3]Formulario PPGR1'!#REF!)</f>
        <v/>
      </c>
      <c r="E58" s="505" t="str">
        <f>IF('Formulario PPGR3'!$G58="","",'[3]Formulario PPGR1'!#REF!)</f>
        <v/>
      </c>
      <c r="F58" s="505" t="str">
        <f>IF('Formulario PPGR3'!$G58="","",'[3]Formulario PPGR1'!#REF!)</f>
        <v/>
      </c>
      <c r="G58" s="508"/>
      <c r="H58" s="507" t="s">
        <v>1085</v>
      </c>
      <c r="I58" s="514" t="s">
        <v>1085</v>
      </c>
      <c r="J58" s="515" t="s">
        <v>1080</v>
      </c>
      <c r="K58" s="505" t="s">
        <v>1089</v>
      </c>
      <c r="L58" s="516" t="s">
        <v>1081</v>
      </c>
      <c r="M58" s="505" t="s">
        <v>1093</v>
      </c>
      <c r="N58" s="521">
        <v>1</v>
      </c>
      <c r="O58" s="522">
        <v>139.24</v>
      </c>
      <c r="P58" s="520">
        <v>139.24</v>
      </c>
      <c r="Q58" s="527" t="s">
        <v>1094</v>
      </c>
      <c r="R58" s="515"/>
    </row>
    <row r="59" spans="2:18">
      <c r="B59" s="505" t="str">
        <f>IF('Formulario PPGR3'!$G59="","",CONCATENATE('Formulario PPGR3'!$C59,".",'Formulario PPGR3'!$D59,".",'Formulario PPGR3'!$E59,".",'Formulario PPGR3'!$F59))</f>
        <v/>
      </c>
      <c r="C59" s="505" t="str">
        <f>IF('Formulario PPGR3'!$G59="","",'[3]Formulario PPGR1'!#REF!)</f>
        <v/>
      </c>
      <c r="D59" s="505" t="str">
        <f>IF('Formulario PPGR3'!$G59="","",'[3]Formulario PPGR1'!#REF!)</f>
        <v/>
      </c>
      <c r="E59" s="505" t="str">
        <f>IF('Formulario PPGR3'!$G59="","",'[3]Formulario PPGR1'!#REF!)</f>
        <v/>
      </c>
      <c r="F59" s="505" t="str">
        <f>IF('Formulario PPGR3'!$G59="","",'[3]Formulario PPGR1'!#REF!)</f>
        <v/>
      </c>
      <c r="G59" s="508"/>
      <c r="H59" s="507" t="s">
        <v>1085</v>
      </c>
      <c r="I59" s="514" t="s">
        <v>1085</v>
      </c>
      <c r="J59" s="515" t="s">
        <v>1080</v>
      </c>
      <c r="K59" s="505" t="s">
        <v>1089</v>
      </c>
      <c r="L59" s="516" t="s">
        <v>1090</v>
      </c>
      <c r="M59" s="505" t="s">
        <v>1091</v>
      </c>
      <c r="N59" s="521">
        <v>1</v>
      </c>
      <c r="O59" s="522">
        <v>175.82</v>
      </c>
      <c r="P59" s="520">
        <v>175.82</v>
      </c>
      <c r="Q59" s="527" t="s">
        <v>1092</v>
      </c>
      <c r="R59" s="515"/>
    </row>
    <row r="60" spans="2:18">
      <c r="B60" s="505" t="str">
        <f>IF('Formulario PPGR3'!$G60="","",CONCATENATE('Formulario PPGR3'!$C60,".",'Formulario PPGR3'!$D60,".",'Formulario PPGR3'!$E60,".",'Formulario PPGR3'!$F60))</f>
        <v/>
      </c>
      <c r="C60" s="505" t="str">
        <f>IF('Formulario PPGR3'!$G60="","",'[3]Formulario PPGR1'!#REF!)</f>
        <v/>
      </c>
      <c r="D60" s="505" t="str">
        <f>IF('Formulario PPGR3'!$G60="","",'[3]Formulario PPGR1'!#REF!)</f>
        <v/>
      </c>
      <c r="E60" s="505" t="str">
        <f>IF('Formulario PPGR3'!$G60="","",'[3]Formulario PPGR1'!#REF!)</f>
        <v/>
      </c>
      <c r="F60" s="505" t="str">
        <f>IF('Formulario PPGR3'!$G60="","",'[3]Formulario PPGR1'!#REF!)</f>
        <v/>
      </c>
      <c r="G60" s="508"/>
      <c r="H60" s="507" t="s">
        <v>1085</v>
      </c>
      <c r="I60" s="514" t="s">
        <v>1085</v>
      </c>
      <c r="J60" s="515" t="s">
        <v>1080</v>
      </c>
      <c r="K60" s="505" t="s">
        <v>1089</v>
      </c>
      <c r="L60" s="516" t="s">
        <v>1103</v>
      </c>
      <c r="M60" s="505" t="s">
        <v>1087</v>
      </c>
      <c r="N60" s="521">
        <v>1</v>
      </c>
      <c r="O60" s="522">
        <v>132.75</v>
      </c>
      <c r="P60" s="520">
        <v>132.75</v>
      </c>
      <c r="Q60" s="527" t="s">
        <v>1092</v>
      </c>
      <c r="R60" s="515"/>
    </row>
    <row r="61" spans="2:18">
      <c r="B61" s="505" t="str">
        <f>IF('Formulario PPGR3'!$G61="","",CONCATENATE('Formulario PPGR3'!$C61,".",'Formulario PPGR3'!$D61,".",'Formulario PPGR3'!$E61,".",'Formulario PPGR3'!$F61))</f>
        <v/>
      </c>
      <c r="C61" s="505" t="str">
        <f>IF('Formulario PPGR3'!$G61="","",'[3]Formulario PPGR1'!#REF!)</f>
        <v/>
      </c>
      <c r="D61" s="505" t="str">
        <f>IF('Formulario PPGR3'!$G61="","",'[3]Formulario PPGR1'!#REF!)</f>
        <v/>
      </c>
      <c r="E61" s="505" t="str">
        <f>IF('Formulario PPGR3'!$G61="","",'[3]Formulario PPGR1'!#REF!)</f>
        <v/>
      </c>
      <c r="F61" s="505" t="str">
        <f>IF('Formulario PPGR3'!$G61="","",'[3]Formulario PPGR1'!#REF!)</f>
        <v/>
      </c>
      <c r="G61" s="508"/>
      <c r="H61" s="507" t="s">
        <v>1085</v>
      </c>
      <c r="I61" s="514" t="s">
        <v>1085</v>
      </c>
      <c r="J61" s="515" t="s">
        <v>1077</v>
      </c>
      <c r="K61" s="505" t="s">
        <v>1099</v>
      </c>
      <c r="L61" s="516" t="s">
        <v>1100</v>
      </c>
      <c r="M61" s="505" t="s">
        <v>1101</v>
      </c>
      <c r="N61" s="521">
        <v>15</v>
      </c>
      <c r="O61" s="522">
        <v>251</v>
      </c>
      <c r="P61" s="520">
        <v>3765</v>
      </c>
      <c r="Q61" s="527" t="s">
        <v>1102</v>
      </c>
      <c r="R61" s="515"/>
    </row>
    <row r="62" spans="2:18">
      <c r="B62" s="505" t="e">
        <f>IF('Formulario PPGR3'!$G62="","",CONCATENATE('Formulario PPGR3'!$C62,".",'Formulario PPGR3'!$D62,".",'Formulario PPGR3'!$E62,".",'Formulario PPGR3'!$F62))</f>
        <v>#REF!</v>
      </c>
      <c r="C62" s="505" t="e">
        <f>IF('Formulario PPGR3'!$G62="","",'[3]Formulario PPGR1'!#REF!)</f>
        <v>#REF!</v>
      </c>
      <c r="D62" s="505" t="e">
        <f>IF('Formulario PPGR3'!$G62="","",'[3]Formulario PPGR1'!#REF!)</f>
        <v>#REF!</v>
      </c>
      <c r="E62" s="505" t="e">
        <f>IF('Formulario PPGR3'!$G62="","",'[3]Formulario PPGR1'!#REF!)</f>
        <v>#REF!</v>
      </c>
      <c r="F62" s="505" t="e">
        <f>IF('Formulario PPGR3'!$G62="","",'[3]Formulario PPGR1'!#REF!)</f>
        <v>#REF!</v>
      </c>
      <c r="G62" s="508" t="s">
        <v>351</v>
      </c>
      <c r="H62" s="507" t="s">
        <v>1085</v>
      </c>
      <c r="I62" s="514">
        <v>2</v>
      </c>
      <c r="J62" s="515" t="s">
        <v>1077</v>
      </c>
      <c r="K62" s="505" t="s">
        <v>1099</v>
      </c>
      <c r="L62" s="516" t="s">
        <v>1100</v>
      </c>
      <c r="M62" s="505" t="s">
        <v>1101</v>
      </c>
      <c r="N62" s="521">
        <v>10</v>
      </c>
      <c r="O62" s="522">
        <v>251</v>
      </c>
      <c r="P62" s="520">
        <v>2510</v>
      </c>
      <c r="Q62" s="527" t="s">
        <v>1102</v>
      </c>
      <c r="R62" s="515"/>
    </row>
    <row r="63" spans="2:18">
      <c r="B63" s="505" t="str">
        <f>IF('Formulario PPGR3'!$G63="","",CONCATENATE('Formulario PPGR3'!$C63,".",'Formulario PPGR3'!$D63,".",'Formulario PPGR3'!$E63,".",'Formulario PPGR3'!$F63))</f>
        <v/>
      </c>
      <c r="C63" s="505" t="str">
        <f>IF('Formulario PPGR3'!$G63="","",'[3]Formulario PPGR1'!#REF!)</f>
        <v/>
      </c>
      <c r="D63" s="505" t="str">
        <f>IF('Formulario PPGR3'!$G63="","",'[3]Formulario PPGR1'!#REF!)</f>
        <v/>
      </c>
      <c r="E63" s="505" t="str">
        <f>IF('Formulario PPGR3'!$G63="","",'[3]Formulario PPGR1'!#REF!)</f>
        <v/>
      </c>
      <c r="F63" s="505" t="str">
        <f>IF('Formulario PPGR3'!$G63="","",'[3]Formulario PPGR1'!#REF!)</f>
        <v/>
      </c>
      <c r="G63" s="508"/>
      <c r="H63" s="507" t="s">
        <v>1085</v>
      </c>
      <c r="I63" s="514" t="s">
        <v>1085</v>
      </c>
      <c r="J63" s="515" t="s">
        <v>1075</v>
      </c>
      <c r="K63" s="505" t="s">
        <v>1106</v>
      </c>
      <c r="L63" s="516" t="s">
        <v>1076</v>
      </c>
      <c r="M63" s="505" t="s">
        <v>1087</v>
      </c>
      <c r="N63" s="521">
        <v>8</v>
      </c>
      <c r="O63" s="522">
        <v>1.9823999999999999</v>
      </c>
      <c r="P63" s="520">
        <v>15.8592</v>
      </c>
      <c r="Q63" s="527" t="s">
        <v>1107</v>
      </c>
      <c r="R63" s="515"/>
    </row>
    <row r="64" spans="2:18">
      <c r="B64" s="505" t="str">
        <f>IF('Formulario PPGR3'!$G64="","",CONCATENATE('Formulario PPGR3'!$C64,".",'Formulario PPGR3'!$D64,".",'Formulario PPGR3'!$E64,".",'Formulario PPGR3'!$F64))</f>
        <v/>
      </c>
      <c r="C64" s="505" t="str">
        <f>IF('Formulario PPGR3'!$G64="","",'[3]Formulario PPGR1'!#REF!)</f>
        <v/>
      </c>
      <c r="D64" s="505" t="str">
        <f>IF('Formulario PPGR3'!$G64="","",'[3]Formulario PPGR1'!#REF!)</f>
        <v/>
      </c>
      <c r="E64" s="505" t="str">
        <f>IF('Formulario PPGR3'!$G64="","",'[3]Formulario PPGR1'!#REF!)</f>
        <v/>
      </c>
      <c r="F64" s="505" t="str">
        <f>IF('Formulario PPGR3'!$G64="","",'[3]Formulario PPGR1'!#REF!)</f>
        <v/>
      </c>
      <c r="G64" s="508"/>
      <c r="H64" s="507" t="s">
        <v>1085</v>
      </c>
      <c r="I64" s="514" t="s">
        <v>1085</v>
      </c>
      <c r="J64" s="515" t="s">
        <v>1080</v>
      </c>
      <c r="K64" s="505" t="s">
        <v>1089</v>
      </c>
      <c r="L64" s="516" t="s">
        <v>1081</v>
      </c>
      <c r="M64" s="505" t="s">
        <v>1093</v>
      </c>
      <c r="N64" s="521">
        <v>2</v>
      </c>
      <c r="O64" s="522">
        <v>139.24</v>
      </c>
      <c r="P64" s="520">
        <v>278.48</v>
      </c>
      <c r="Q64" s="527" t="s">
        <v>1094</v>
      </c>
      <c r="R64" s="515"/>
    </row>
    <row r="65" spans="2:18">
      <c r="B65" s="505" t="str">
        <f>IF('Formulario PPGR3'!$G65="","",CONCATENATE('Formulario PPGR3'!$C65,".",'Formulario PPGR3'!$D65,".",'Formulario PPGR3'!$E65,".",'Formulario PPGR3'!$F65))</f>
        <v/>
      </c>
      <c r="C65" s="505" t="str">
        <f>IF('Formulario PPGR3'!$G65="","",'[3]Formulario PPGR1'!#REF!)</f>
        <v/>
      </c>
      <c r="D65" s="505" t="str">
        <f>IF('Formulario PPGR3'!$G65="","",'[3]Formulario PPGR1'!#REF!)</f>
        <v/>
      </c>
      <c r="E65" s="505" t="str">
        <f>IF('Formulario PPGR3'!$G65="","",'[3]Formulario PPGR1'!#REF!)</f>
        <v/>
      </c>
      <c r="F65" s="505" t="str">
        <f>IF('Formulario PPGR3'!$G65="","",'[3]Formulario PPGR1'!#REF!)</f>
        <v/>
      </c>
      <c r="G65" s="508"/>
      <c r="H65" s="507" t="s">
        <v>1085</v>
      </c>
      <c r="I65" s="514" t="s">
        <v>1085</v>
      </c>
      <c r="J65" s="515" t="s">
        <v>1073</v>
      </c>
      <c r="K65" s="505" t="s">
        <v>1095</v>
      </c>
      <c r="L65" s="516" t="s">
        <v>1074</v>
      </c>
      <c r="M65" s="505" t="s">
        <v>1087</v>
      </c>
      <c r="N65" s="521">
        <v>2</v>
      </c>
      <c r="O65" s="522">
        <v>55</v>
      </c>
      <c r="P65" s="520">
        <v>110</v>
      </c>
      <c r="Q65" s="527" t="s">
        <v>1096</v>
      </c>
      <c r="R65" s="515"/>
    </row>
    <row r="66" spans="2:18">
      <c r="B66" s="505" t="str">
        <f>IF('Formulario PPGR3'!$G66="","",CONCATENATE('Formulario PPGR3'!$C66,".",'Formulario PPGR3'!$D66,".",'Formulario PPGR3'!$E66,".",'Formulario PPGR3'!$F66))</f>
        <v/>
      </c>
      <c r="C66" s="505" t="str">
        <f>IF('Formulario PPGR3'!$G66="","",'[3]Formulario PPGR1'!#REF!)</f>
        <v/>
      </c>
      <c r="D66" s="505" t="str">
        <f>IF('Formulario PPGR3'!$G66="","",'[3]Formulario PPGR1'!#REF!)</f>
        <v/>
      </c>
      <c r="E66" s="505" t="str">
        <f>IF('Formulario PPGR3'!$G66="","",'[3]Formulario PPGR1'!#REF!)</f>
        <v/>
      </c>
      <c r="F66" s="505" t="str">
        <f>IF('Formulario PPGR3'!$G66="","",'[3]Formulario PPGR1'!#REF!)</f>
        <v/>
      </c>
      <c r="G66" s="508"/>
      <c r="H66" s="507" t="s">
        <v>1085</v>
      </c>
      <c r="I66" s="514" t="s">
        <v>1085</v>
      </c>
      <c r="J66" s="515" t="s">
        <v>1073</v>
      </c>
      <c r="K66" s="505" t="s">
        <v>1095</v>
      </c>
      <c r="L66" s="516" t="s">
        <v>1104</v>
      </c>
      <c r="M66" s="505" t="s">
        <v>1087</v>
      </c>
      <c r="N66" s="521">
        <v>2</v>
      </c>
      <c r="O66" s="522">
        <v>254.99799999999999</v>
      </c>
      <c r="P66" s="520">
        <v>509.99599999999998</v>
      </c>
      <c r="Q66" s="527" t="s">
        <v>1096</v>
      </c>
      <c r="R66" s="515"/>
    </row>
    <row r="67" spans="2:18">
      <c r="B67" s="505" t="e">
        <f>IF('Formulario PPGR3'!$G67="","",CONCATENATE('Formulario PPGR3'!$C67,".",'Formulario PPGR3'!$D67,".",'Formulario PPGR3'!$E67,".",'Formulario PPGR3'!$F67))</f>
        <v>#REF!</v>
      </c>
      <c r="C67" s="505" t="e">
        <f>IF('Formulario PPGR3'!$G67="","",'[3]Formulario PPGR1'!#REF!)</f>
        <v>#REF!</v>
      </c>
      <c r="D67" s="505" t="e">
        <f>IF('Formulario PPGR3'!$G67="","",'[3]Formulario PPGR1'!#REF!)</f>
        <v>#REF!</v>
      </c>
      <c r="E67" s="505" t="e">
        <f>IF('Formulario PPGR3'!$G67="","",'[3]Formulario PPGR1'!#REF!)</f>
        <v>#REF!</v>
      </c>
      <c r="F67" s="505" t="e">
        <f>IF('Formulario PPGR3'!$G67="","",'[3]Formulario PPGR1'!#REF!)</f>
        <v>#REF!</v>
      </c>
      <c r="G67" s="508" t="s">
        <v>354</v>
      </c>
      <c r="H67" s="507" t="s">
        <v>1085</v>
      </c>
      <c r="I67" s="514">
        <v>3</v>
      </c>
      <c r="J67" s="515" t="s">
        <v>1077</v>
      </c>
      <c r="K67" s="505" t="s">
        <v>1099</v>
      </c>
      <c r="L67" s="516" t="s">
        <v>1100</v>
      </c>
      <c r="M67" s="505" t="s">
        <v>1101</v>
      </c>
      <c r="N67" s="521">
        <v>15</v>
      </c>
      <c r="O67" s="522">
        <v>251</v>
      </c>
      <c r="P67" s="520">
        <v>3765</v>
      </c>
      <c r="Q67" s="527" t="s">
        <v>1102</v>
      </c>
      <c r="R67" s="515"/>
    </row>
    <row r="68" spans="2:18">
      <c r="B68" s="505" t="str">
        <f>IF('Formulario PPGR3'!$G68="","",CONCATENATE('Formulario PPGR3'!$C68,".",'Formulario PPGR3'!$D68,".",'Formulario PPGR3'!$E68,".",'Formulario PPGR3'!$F68))</f>
        <v/>
      </c>
      <c r="C68" s="505" t="str">
        <f>IF('Formulario PPGR3'!$G68="","",'[3]Formulario PPGR1'!#REF!)</f>
        <v/>
      </c>
      <c r="D68" s="505" t="str">
        <f>IF('Formulario PPGR3'!$G68="","",'[3]Formulario PPGR1'!#REF!)</f>
        <v/>
      </c>
      <c r="E68" s="505" t="str">
        <f>IF('Formulario PPGR3'!$G68="","",'[3]Formulario PPGR1'!#REF!)</f>
        <v/>
      </c>
      <c r="F68" s="505" t="str">
        <f>IF('Formulario PPGR3'!$G68="","",'[3]Formulario PPGR1'!#REF!)</f>
        <v/>
      </c>
      <c r="G68" s="508"/>
      <c r="H68" s="507" t="s">
        <v>1085</v>
      </c>
      <c r="I68" s="514" t="s">
        <v>1085</v>
      </c>
      <c r="J68" s="515" t="s">
        <v>1075</v>
      </c>
      <c r="K68" s="505" t="s">
        <v>1106</v>
      </c>
      <c r="L68" s="516" t="s">
        <v>1076</v>
      </c>
      <c r="M68" s="505" t="s">
        <v>1087</v>
      </c>
      <c r="N68" s="521">
        <v>20</v>
      </c>
      <c r="O68" s="522">
        <v>1.9823999999999999</v>
      </c>
      <c r="P68" s="520">
        <v>39.648000000000003</v>
      </c>
      <c r="Q68" s="527" t="s">
        <v>1107</v>
      </c>
      <c r="R68" s="515"/>
    </row>
    <row r="69" spans="2:18">
      <c r="B69" s="505" t="str">
        <f>IF('Formulario PPGR3'!$G69="","",CONCATENATE('Formulario PPGR3'!$C69,".",'Formulario PPGR3'!$D69,".",'Formulario PPGR3'!$E69,".",'Formulario PPGR3'!$F69))</f>
        <v/>
      </c>
      <c r="C69" s="505" t="str">
        <f>IF('Formulario PPGR3'!$G69="","",'[3]Formulario PPGR1'!#REF!)</f>
        <v/>
      </c>
      <c r="D69" s="505" t="str">
        <f>IF('Formulario PPGR3'!$G69="","",'[3]Formulario PPGR1'!#REF!)</f>
        <v/>
      </c>
      <c r="E69" s="505" t="str">
        <f>IF('Formulario PPGR3'!$G69="","",'[3]Formulario PPGR1'!#REF!)</f>
        <v/>
      </c>
      <c r="F69" s="505" t="str">
        <f>IF('Formulario PPGR3'!$G69="","",'[3]Formulario PPGR1'!#REF!)</f>
        <v/>
      </c>
      <c r="G69" s="508"/>
      <c r="H69" s="507" t="s">
        <v>1085</v>
      </c>
      <c r="I69" s="514" t="s">
        <v>1085</v>
      </c>
      <c r="J69" s="515" t="s">
        <v>1080</v>
      </c>
      <c r="K69" s="505" t="s">
        <v>1089</v>
      </c>
      <c r="L69" s="516" t="s">
        <v>1081</v>
      </c>
      <c r="M69" s="505" t="s">
        <v>1093</v>
      </c>
      <c r="N69" s="521">
        <v>3</v>
      </c>
      <c r="O69" s="522">
        <v>139.24</v>
      </c>
      <c r="P69" s="520">
        <v>417.72</v>
      </c>
      <c r="Q69" s="527" t="s">
        <v>1094</v>
      </c>
      <c r="R69" s="515"/>
    </row>
    <row r="70" spans="2:18">
      <c r="B70" s="505" t="str">
        <f>IF('Formulario PPGR3'!$G70="","",CONCATENATE('Formulario PPGR3'!$C70,".",'Formulario PPGR3'!$D70,".",'Formulario PPGR3'!$E70,".",'Formulario PPGR3'!$F70))</f>
        <v/>
      </c>
      <c r="C70" s="505" t="str">
        <f>IF('Formulario PPGR3'!$G70="","",'[3]Formulario PPGR1'!#REF!)</f>
        <v/>
      </c>
      <c r="D70" s="505" t="str">
        <f>IF('Formulario PPGR3'!$G70="","",'[3]Formulario PPGR1'!#REF!)</f>
        <v/>
      </c>
      <c r="E70" s="505" t="str">
        <f>IF('Formulario PPGR3'!$G70="","",'[3]Formulario PPGR1'!#REF!)</f>
        <v/>
      </c>
      <c r="F70" s="505" t="str">
        <f>IF('Formulario PPGR3'!$G70="","",'[3]Formulario PPGR1'!#REF!)</f>
        <v/>
      </c>
      <c r="G70" s="508"/>
      <c r="H70" s="507" t="s">
        <v>1085</v>
      </c>
      <c r="I70" s="514" t="s">
        <v>1085</v>
      </c>
      <c r="J70" s="515" t="s">
        <v>1073</v>
      </c>
      <c r="K70" s="505" t="s">
        <v>1095</v>
      </c>
      <c r="L70" s="516" t="s">
        <v>1074</v>
      </c>
      <c r="M70" s="505" t="s">
        <v>1087</v>
      </c>
      <c r="N70" s="521">
        <v>3</v>
      </c>
      <c r="O70" s="522">
        <v>55</v>
      </c>
      <c r="P70" s="520">
        <v>165</v>
      </c>
      <c r="Q70" s="527" t="s">
        <v>1096</v>
      </c>
      <c r="R70" s="515"/>
    </row>
    <row r="71" spans="2:18">
      <c r="B71" s="505" t="str">
        <f>IF('Formulario PPGR3'!$G71="","",CONCATENATE('Formulario PPGR3'!$C71,".",'Formulario PPGR3'!$D71,".",'Formulario PPGR3'!$E71,".",'Formulario PPGR3'!$F71))</f>
        <v/>
      </c>
      <c r="C71" s="505" t="str">
        <f>IF('Formulario PPGR3'!$G71="","",'[3]Formulario PPGR1'!#REF!)</f>
        <v/>
      </c>
      <c r="D71" s="505" t="str">
        <f>IF('Formulario PPGR3'!$G71="","",'[3]Formulario PPGR1'!#REF!)</f>
        <v/>
      </c>
      <c r="E71" s="505" t="str">
        <f>IF('Formulario PPGR3'!$G71="","",'[3]Formulario PPGR1'!#REF!)</f>
        <v/>
      </c>
      <c r="F71" s="505" t="str">
        <f>IF('Formulario PPGR3'!$G71="","",'[3]Formulario PPGR1'!#REF!)</f>
        <v/>
      </c>
      <c r="G71" s="508"/>
      <c r="H71" s="507" t="s">
        <v>1085</v>
      </c>
      <c r="I71" s="514" t="s">
        <v>1085</v>
      </c>
      <c r="J71" s="515" t="s">
        <v>1073</v>
      </c>
      <c r="K71" s="505" t="s">
        <v>1095</v>
      </c>
      <c r="L71" s="516" t="s">
        <v>1104</v>
      </c>
      <c r="M71" s="505" t="s">
        <v>1087</v>
      </c>
      <c r="N71" s="521">
        <v>3</v>
      </c>
      <c r="O71" s="522">
        <v>254.99799999999999</v>
      </c>
      <c r="P71" s="520">
        <v>764.99400000000003</v>
      </c>
      <c r="Q71" s="527" t="s">
        <v>1096</v>
      </c>
      <c r="R71" s="515"/>
    </row>
    <row r="72" spans="2:18">
      <c r="B72" s="505" t="e">
        <f>IF('Formulario PPGR3'!$G72="","",CONCATENATE('Formulario PPGR3'!$C72,".",'Formulario PPGR3'!$D72,".",'Formulario PPGR3'!$E72,".",'Formulario PPGR3'!$F72))</f>
        <v>#REF!</v>
      </c>
      <c r="C72" s="505" t="e">
        <f>IF('Formulario PPGR3'!$G72="","",'[3]Formulario PPGR1'!#REF!)</f>
        <v>#REF!</v>
      </c>
      <c r="D72" s="505" t="e">
        <f>IF('Formulario PPGR3'!$G72="","",'[3]Formulario PPGR1'!#REF!)</f>
        <v>#REF!</v>
      </c>
      <c r="E72" s="505" t="e">
        <f>IF('Formulario PPGR3'!$G72="","",'[3]Formulario PPGR1'!#REF!)</f>
        <v>#REF!</v>
      </c>
      <c r="F72" s="505" t="e">
        <f>IF('Formulario PPGR3'!$G72="","",'[3]Formulario PPGR1'!#REF!)</f>
        <v>#REF!</v>
      </c>
      <c r="G72" s="508" t="s">
        <v>327</v>
      </c>
      <c r="H72" s="507" t="s">
        <v>1085</v>
      </c>
      <c r="I72" s="514">
        <v>4</v>
      </c>
      <c r="J72" s="515" t="s">
        <v>1075</v>
      </c>
      <c r="K72" s="505" t="s">
        <v>1106</v>
      </c>
      <c r="L72" s="516" t="s">
        <v>1076</v>
      </c>
      <c r="M72" s="505" t="s">
        <v>1087</v>
      </c>
      <c r="N72" s="521">
        <v>100</v>
      </c>
      <c r="O72" s="522">
        <v>1.9823999999999999</v>
      </c>
      <c r="P72" s="520">
        <v>198.24</v>
      </c>
      <c r="Q72" s="527" t="s">
        <v>1107</v>
      </c>
      <c r="R72" s="515"/>
    </row>
    <row r="73" spans="2:18">
      <c r="B73" s="505" t="str">
        <f>IF('Formulario PPGR3'!$G73="","",CONCATENATE('Formulario PPGR3'!$C73,".",'Formulario PPGR3'!$D73,".",'Formulario PPGR3'!$E73,".",'Formulario PPGR3'!$F73))</f>
        <v/>
      </c>
      <c r="C73" s="505" t="str">
        <f>IF('Formulario PPGR3'!$G73="","",'[3]Formulario PPGR1'!#REF!)</f>
        <v/>
      </c>
      <c r="D73" s="505" t="str">
        <f>IF('Formulario PPGR3'!$G73="","",'[3]Formulario PPGR1'!#REF!)</f>
        <v/>
      </c>
      <c r="E73" s="505" t="str">
        <f>IF('Formulario PPGR3'!$G73="","",'[3]Formulario PPGR1'!#REF!)</f>
        <v/>
      </c>
      <c r="F73" s="505" t="str">
        <f>IF('Formulario PPGR3'!$G73="","",'[3]Formulario PPGR1'!#REF!)</f>
        <v/>
      </c>
      <c r="G73" s="508"/>
      <c r="H73" s="507" t="s">
        <v>1085</v>
      </c>
      <c r="I73" s="514" t="s">
        <v>1085</v>
      </c>
      <c r="J73" s="515" t="s">
        <v>1073</v>
      </c>
      <c r="K73" s="505" t="s">
        <v>1095</v>
      </c>
      <c r="L73" s="516" t="s">
        <v>1108</v>
      </c>
      <c r="M73" s="505" t="s">
        <v>1087</v>
      </c>
      <c r="N73" s="521">
        <v>1</v>
      </c>
      <c r="O73" s="522">
        <v>2799.9985000000001</v>
      </c>
      <c r="P73" s="520">
        <v>2799.9985000000001</v>
      </c>
      <c r="Q73" s="527" t="s">
        <v>1096</v>
      </c>
      <c r="R73" s="515"/>
    </row>
    <row r="74" spans="2:18">
      <c r="B74" s="505" t="str">
        <f>IF('Formulario PPGR3'!$G74="","",CONCATENATE('Formulario PPGR3'!$C74,".",'Formulario PPGR3'!$D74,".",'Formulario PPGR3'!$E74,".",'Formulario PPGR3'!$F74))</f>
        <v/>
      </c>
      <c r="C74" s="505" t="str">
        <f>IF('Formulario PPGR3'!$G74="","",'[3]Formulario PPGR1'!#REF!)</f>
        <v/>
      </c>
      <c r="D74" s="505" t="str">
        <f>IF('Formulario PPGR3'!$G74="","",'[3]Formulario PPGR1'!#REF!)</f>
        <v/>
      </c>
      <c r="E74" s="505" t="str">
        <f>IF('Formulario PPGR3'!$G74="","",'[3]Formulario PPGR1'!#REF!)</f>
        <v/>
      </c>
      <c r="F74" s="505" t="str">
        <f>IF('Formulario PPGR3'!$G74="","",'[3]Formulario PPGR1'!#REF!)</f>
        <v/>
      </c>
      <c r="G74" s="508"/>
      <c r="H74" s="507" t="s">
        <v>1085</v>
      </c>
      <c r="I74" s="514" t="s">
        <v>1085</v>
      </c>
      <c r="J74" s="515" t="s">
        <v>1080</v>
      </c>
      <c r="K74" s="505" t="s">
        <v>1089</v>
      </c>
      <c r="L74" s="516" t="s">
        <v>1081</v>
      </c>
      <c r="M74" s="505" t="s">
        <v>1093</v>
      </c>
      <c r="N74" s="521">
        <v>1</v>
      </c>
      <c r="O74" s="522">
        <v>139.24</v>
      </c>
      <c r="P74" s="520">
        <v>139.24</v>
      </c>
      <c r="Q74" s="527" t="s">
        <v>1094</v>
      </c>
      <c r="R74" s="515"/>
    </row>
    <row r="75" spans="2:18">
      <c r="B75" s="505" t="str">
        <f>IF('Formulario PPGR3'!$G75="","",CONCATENATE('Formulario PPGR3'!$C75,".",'Formulario PPGR3'!$D75,".",'Formulario PPGR3'!$E75,".",'Formulario PPGR3'!$F75))</f>
        <v/>
      </c>
      <c r="C75" s="505" t="str">
        <f>IF('Formulario PPGR3'!$G75="","",'[3]Formulario PPGR1'!#REF!)</f>
        <v/>
      </c>
      <c r="D75" s="505" t="str">
        <f>IF('Formulario PPGR3'!$G75="","",'[3]Formulario PPGR1'!#REF!)</f>
        <v/>
      </c>
      <c r="E75" s="505" t="str">
        <f>IF('Formulario PPGR3'!$G75="","",'[3]Formulario PPGR1'!#REF!)</f>
        <v/>
      </c>
      <c r="F75" s="505" t="str">
        <f>IF('Formulario PPGR3'!$G75="","",'[3]Formulario PPGR1'!#REF!)</f>
        <v/>
      </c>
      <c r="G75" s="508"/>
      <c r="H75" s="507" t="s">
        <v>1085</v>
      </c>
      <c r="I75" s="514" t="s">
        <v>1085</v>
      </c>
      <c r="J75" s="515" t="s">
        <v>1080</v>
      </c>
      <c r="K75" s="505" t="s">
        <v>1089</v>
      </c>
      <c r="L75" s="516" t="s">
        <v>1090</v>
      </c>
      <c r="M75" s="505" t="s">
        <v>1091</v>
      </c>
      <c r="N75" s="521">
        <v>1</v>
      </c>
      <c r="O75" s="522">
        <v>175.82</v>
      </c>
      <c r="P75" s="520">
        <v>175.82</v>
      </c>
      <c r="Q75" s="527" t="s">
        <v>1092</v>
      </c>
      <c r="R75" s="515"/>
    </row>
    <row r="76" spans="2:18">
      <c r="B76" s="505" t="str">
        <f>IF('Formulario PPGR3'!$G76="","",CONCATENATE('Formulario PPGR3'!$C76,".",'Formulario PPGR3'!$D76,".",'Formulario PPGR3'!$E76,".",'Formulario PPGR3'!$F76))</f>
        <v/>
      </c>
      <c r="C76" s="505" t="str">
        <f>IF('Formulario PPGR3'!$G76="","",'[3]Formulario PPGR1'!#REF!)</f>
        <v/>
      </c>
      <c r="D76" s="505" t="str">
        <f>IF('Formulario PPGR3'!$G76="","",'[3]Formulario PPGR1'!#REF!)</f>
        <v/>
      </c>
      <c r="E76" s="505" t="str">
        <f>IF('Formulario PPGR3'!$G76="","",'[3]Formulario PPGR1'!#REF!)</f>
        <v/>
      </c>
      <c r="F76" s="505" t="str">
        <f>IF('Formulario PPGR3'!$G76="","",'[3]Formulario PPGR1'!#REF!)</f>
        <v/>
      </c>
      <c r="G76" s="508"/>
      <c r="H76" s="507" t="s">
        <v>1085</v>
      </c>
      <c r="I76" s="514" t="s">
        <v>1085</v>
      </c>
      <c r="J76" s="515" t="s">
        <v>1073</v>
      </c>
      <c r="K76" s="505" t="s">
        <v>1095</v>
      </c>
      <c r="L76" s="516" t="s">
        <v>1109</v>
      </c>
      <c r="M76" s="505" t="s">
        <v>1091</v>
      </c>
      <c r="N76" s="521"/>
      <c r="O76" s="522">
        <v>154.875</v>
      </c>
      <c r="P76" s="520">
        <v>0</v>
      </c>
      <c r="Q76" s="527" t="s">
        <v>1096</v>
      </c>
      <c r="R76" s="515"/>
    </row>
    <row r="77" spans="2:18" ht="25.5">
      <c r="B77" s="505" t="str">
        <f>IF('Formulario PPGR3'!$G77="","",CONCATENATE('Formulario PPGR3'!$C77,".",'Formulario PPGR3'!$D77,".",'Formulario PPGR3'!$E77,".",'Formulario PPGR3'!$F77))</f>
        <v/>
      </c>
      <c r="C77" s="505" t="str">
        <f>IF('Formulario PPGR3'!$G77="","",'[3]Formulario PPGR1'!#REF!)</f>
        <v/>
      </c>
      <c r="D77" s="505" t="str">
        <f>IF('Formulario PPGR3'!$G77="","",'[3]Formulario PPGR1'!#REF!)</f>
        <v/>
      </c>
      <c r="E77" s="505" t="str">
        <f>IF('Formulario PPGR3'!$G77="","",'[3]Formulario PPGR1'!#REF!)</f>
        <v/>
      </c>
      <c r="F77" s="505" t="str">
        <f>IF('Formulario PPGR3'!$G77="","",'[3]Formulario PPGR1'!#REF!)</f>
        <v/>
      </c>
      <c r="G77" s="508"/>
      <c r="H77" s="507" t="s">
        <v>1085</v>
      </c>
      <c r="I77" s="514" t="s">
        <v>1085</v>
      </c>
      <c r="J77" s="515" t="s">
        <v>1073</v>
      </c>
      <c r="K77" s="505" t="s">
        <v>1095</v>
      </c>
      <c r="L77" s="516" t="s">
        <v>1110</v>
      </c>
      <c r="M77" s="505" t="s">
        <v>1087</v>
      </c>
      <c r="N77" s="521">
        <v>1</v>
      </c>
      <c r="O77" s="522">
        <v>10584.6</v>
      </c>
      <c r="P77" s="520">
        <v>10584.6</v>
      </c>
      <c r="Q77" s="527" t="s">
        <v>1096</v>
      </c>
      <c r="R77" s="515"/>
    </row>
    <row r="78" spans="2:18">
      <c r="B78" s="505" t="str">
        <f>IF('Formulario PPGR3'!$G78="","",CONCATENATE('Formulario PPGR3'!$C78,".",'Formulario PPGR3'!$D78,".",'Formulario PPGR3'!$E78,".",'Formulario PPGR3'!$F78))</f>
        <v/>
      </c>
      <c r="C78" s="505" t="str">
        <f>IF('Formulario PPGR3'!$G78="","",'[3]Formulario PPGR1'!#REF!)</f>
        <v/>
      </c>
      <c r="D78" s="505" t="str">
        <f>IF('Formulario PPGR3'!$G78="","",'[3]Formulario PPGR1'!#REF!)</f>
        <v/>
      </c>
      <c r="E78" s="505" t="str">
        <f>IF('Formulario PPGR3'!$G78="","",'[3]Formulario PPGR1'!#REF!)</f>
        <v/>
      </c>
      <c r="F78" s="505" t="str">
        <f>IF('Formulario PPGR3'!$G78="","",'[3]Formulario PPGR1'!#REF!)</f>
        <v/>
      </c>
      <c r="G78" s="508"/>
      <c r="H78" s="507" t="s">
        <v>1085</v>
      </c>
      <c r="I78" s="514" t="s">
        <v>1085</v>
      </c>
      <c r="J78" s="515" t="s">
        <v>1073</v>
      </c>
      <c r="K78" s="505" t="s">
        <v>1095</v>
      </c>
      <c r="L78" s="516" t="s">
        <v>1111</v>
      </c>
      <c r="M78" s="505" t="s">
        <v>1087</v>
      </c>
      <c r="N78" s="521">
        <v>4</v>
      </c>
      <c r="O78" s="522">
        <v>49.206000000000003</v>
      </c>
      <c r="P78" s="520">
        <v>196.82400000000001</v>
      </c>
      <c r="Q78" s="527" t="s">
        <v>1096</v>
      </c>
      <c r="R78" s="515"/>
    </row>
    <row r="79" spans="2:18">
      <c r="B79" s="505" t="e">
        <f>IF('Formulario PPGR3'!$G79="","",CONCATENATE('Formulario PPGR3'!$C79,".",'Formulario PPGR3'!$D79,".",'Formulario PPGR3'!$E79,".",'Formulario PPGR3'!$F79))</f>
        <v>#REF!</v>
      </c>
      <c r="C79" s="505" t="e">
        <f>IF('Formulario PPGR3'!$G79="","",'[3]Formulario PPGR1'!#REF!)</f>
        <v>#REF!</v>
      </c>
      <c r="D79" s="505" t="e">
        <f>IF('Formulario PPGR3'!$G79="","",'[3]Formulario PPGR1'!#REF!)</f>
        <v>#REF!</v>
      </c>
      <c r="E79" s="505" t="e">
        <f>IF('Formulario PPGR3'!$G79="","",'[3]Formulario PPGR1'!#REF!)</f>
        <v>#REF!</v>
      </c>
      <c r="F79" s="505" t="e">
        <f>IF('Formulario PPGR3'!$G79="","",'[3]Formulario PPGR1'!#REF!)</f>
        <v>#REF!</v>
      </c>
      <c r="G79" s="508" t="s">
        <v>358</v>
      </c>
      <c r="H79" s="507" t="s">
        <v>1085</v>
      </c>
      <c r="I79" s="514">
        <v>4</v>
      </c>
      <c r="J79" s="515" t="s">
        <v>1077</v>
      </c>
      <c r="K79" s="505" t="s">
        <v>1099</v>
      </c>
      <c r="L79" s="516" t="s">
        <v>1078</v>
      </c>
      <c r="M79" s="505" t="s">
        <v>1101</v>
      </c>
      <c r="N79" s="521">
        <v>100</v>
      </c>
      <c r="O79" s="522">
        <v>197</v>
      </c>
      <c r="P79" s="520">
        <v>19700</v>
      </c>
      <c r="Q79" s="527" t="s">
        <v>1102</v>
      </c>
      <c r="R79" s="515" t="s">
        <v>1072</v>
      </c>
    </row>
    <row r="80" spans="2:18">
      <c r="B80" s="505" t="e">
        <f>IF('Formulario PPGR3'!$G80="","",CONCATENATE('Formulario PPGR3'!$C80,".",'Formulario PPGR3'!$D80,".",'Formulario PPGR3'!$E80,".",'Formulario PPGR3'!$F80))</f>
        <v>#REF!</v>
      </c>
      <c r="C80" s="505" t="e">
        <f>IF('Formulario PPGR3'!$G80="","",'[3]Formulario PPGR1'!#REF!)</f>
        <v>#REF!</v>
      </c>
      <c r="D80" s="505" t="e">
        <f>IF('Formulario PPGR3'!$G80="","",'[3]Formulario PPGR1'!#REF!)</f>
        <v>#REF!</v>
      </c>
      <c r="E80" s="505" t="e">
        <f>IF('Formulario PPGR3'!$G80="","",'[3]Formulario PPGR1'!#REF!)</f>
        <v>#REF!</v>
      </c>
      <c r="F80" s="505" t="e">
        <f>IF('Formulario PPGR3'!$G80="","",'[3]Formulario PPGR1'!#REF!)</f>
        <v>#REF!</v>
      </c>
      <c r="G80" s="508" t="s">
        <v>358</v>
      </c>
      <c r="H80" s="507" t="s">
        <v>1085</v>
      </c>
      <c r="I80" s="514">
        <v>4</v>
      </c>
      <c r="J80" s="515" t="s">
        <v>1080</v>
      </c>
      <c r="K80" s="505" t="s">
        <v>1089</v>
      </c>
      <c r="L80" s="516" t="s">
        <v>1081</v>
      </c>
      <c r="M80" s="505" t="s">
        <v>1093</v>
      </c>
      <c r="N80" s="521">
        <v>20</v>
      </c>
      <c r="O80" s="522">
        <v>139.24</v>
      </c>
      <c r="P80" s="520">
        <v>2784.8</v>
      </c>
      <c r="Q80" s="527" t="s">
        <v>1094</v>
      </c>
      <c r="R80" s="515" t="s">
        <v>1072</v>
      </c>
    </row>
    <row r="81" spans="2:18">
      <c r="B81" s="505" t="e">
        <f>IF('Formulario PPGR3'!$G81="","",CONCATENATE('Formulario PPGR3'!$C81,".",'Formulario PPGR3'!$D81,".",'Formulario PPGR3'!$E81,".",'Formulario PPGR3'!$F81))</f>
        <v>#REF!</v>
      </c>
      <c r="C81" s="505" t="e">
        <f>IF('Formulario PPGR3'!$G81="","",'[3]Formulario PPGR1'!#REF!)</f>
        <v>#REF!</v>
      </c>
      <c r="D81" s="505" t="e">
        <f>IF('Formulario PPGR3'!$G81="","",'[3]Formulario PPGR1'!#REF!)</f>
        <v>#REF!</v>
      </c>
      <c r="E81" s="505" t="e">
        <f>IF('Formulario PPGR3'!$G81="","",'[3]Formulario PPGR1'!#REF!)</f>
        <v>#REF!</v>
      </c>
      <c r="F81" s="505" t="e">
        <f>IF('Formulario PPGR3'!$G81="","",'[3]Formulario PPGR1'!#REF!)</f>
        <v>#REF!</v>
      </c>
      <c r="G81" s="508" t="s">
        <v>358</v>
      </c>
      <c r="H81" s="507" t="s">
        <v>1085</v>
      </c>
      <c r="I81" s="514">
        <v>4</v>
      </c>
      <c r="J81" s="515" t="s">
        <v>1080</v>
      </c>
      <c r="K81" s="505" t="s">
        <v>1089</v>
      </c>
      <c r="L81" s="516" t="s">
        <v>1090</v>
      </c>
      <c r="M81" s="505" t="s">
        <v>1091</v>
      </c>
      <c r="N81" s="521">
        <v>12</v>
      </c>
      <c r="O81" s="522">
        <v>175.82</v>
      </c>
      <c r="P81" s="520">
        <v>2109.84</v>
      </c>
      <c r="Q81" s="527" t="s">
        <v>1092</v>
      </c>
      <c r="R81" s="515" t="s">
        <v>1072</v>
      </c>
    </row>
    <row r="82" spans="2:18" ht="25.5">
      <c r="B82" s="505" t="e">
        <f>IF('Formulario PPGR3'!$G82="","",CONCATENATE('Formulario PPGR3'!$C82,".",'Formulario PPGR3'!$D82,".",'Formulario PPGR3'!$E82,".",'Formulario PPGR3'!$F82))</f>
        <v>#REF!</v>
      </c>
      <c r="C82" s="505" t="e">
        <f>IF('Formulario PPGR3'!$G82="","",'[3]Formulario PPGR1'!#REF!)</f>
        <v>#REF!</v>
      </c>
      <c r="D82" s="505" t="e">
        <f>IF('Formulario PPGR3'!$G82="","",'[3]Formulario PPGR1'!#REF!)</f>
        <v>#REF!</v>
      </c>
      <c r="E82" s="505" t="e">
        <f>IF('Formulario PPGR3'!$G82="","",'[3]Formulario PPGR1'!#REF!)</f>
        <v>#REF!</v>
      </c>
      <c r="F82" s="505" t="e">
        <f>IF('Formulario PPGR3'!$G82="","",'[3]Formulario PPGR1'!#REF!)</f>
        <v>#REF!</v>
      </c>
      <c r="G82" s="508" t="s">
        <v>358</v>
      </c>
      <c r="H82" s="507" t="s">
        <v>1085</v>
      </c>
      <c r="I82" s="514">
        <v>4</v>
      </c>
      <c r="J82" s="515" t="s">
        <v>1073</v>
      </c>
      <c r="K82" s="505" t="s">
        <v>1095</v>
      </c>
      <c r="L82" s="516" t="s">
        <v>1112</v>
      </c>
      <c r="M82" s="505" t="s">
        <v>1087</v>
      </c>
      <c r="N82" s="521">
        <v>1</v>
      </c>
      <c r="O82" s="522">
        <v>4979.6000000000004</v>
      </c>
      <c r="P82" s="520">
        <v>4979.6000000000004</v>
      </c>
      <c r="Q82" s="527" t="s">
        <v>1096</v>
      </c>
      <c r="R82" s="515" t="s">
        <v>1072</v>
      </c>
    </row>
    <row r="83" spans="2:18">
      <c r="B83" s="505" t="e">
        <f>IF('Formulario PPGR3'!$G83="","",CONCATENATE('Formulario PPGR3'!$C83,".",'Formulario PPGR3'!$D83,".",'Formulario PPGR3'!$E83,".",'Formulario PPGR3'!$F83))</f>
        <v>#REF!</v>
      </c>
      <c r="C83" s="505" t="e">
        <f>IF('Formulario PPGR3'!$G83="","",'[3]Formulario PPGR1'!#REF!)</f>
        <v>#REF!</v>
      </c>
      <c r="D83" s="505" t="e">
        <f>IF('Formulario PPGR3'!$G83="","",'[3]Formulario PPGR1'!#REF!)</f>
        <v>#REF!</v>
      </c>
      <c r="E83" s="505" t="e">
        <f>IF('Formulario PPGR3'!$G83="","",'[3]Formulario PPGR1'!#REF!)</f>
        <v>#REF!</v>
      </c>
      <c r="F83" s="505" t="e">
        <f>IF('Formulario PPGR3'!$G83="","",'[3]Formulario PPGR1'!#REF!)</f>
        <v>#REF!</v>
      </c>
      <c r="G83" s="508" t="s">
        <v>358</v>
      </c>
      <c r="H83" s="507" t="s">
        <v>1085</v>
      </c>
      <c r="I83" s="514">
        <v>4</v>
      </c>
      <c r="J83" s="515" t="s">
        <v>1073</v>
      </c>
      <c r="K83" s="505" t="s">
        <v>1095</v>
      </c>
      <c r="L83" s="516" t="s">
        <v>1083</v>
      </c>
      <c r="M83" s="505" t="s">
        <v>1091</v>
      </c>
      <c r="N83" s="521">
        <v>20</v>
      </c>
      <c r="O83" s="522">
        <v>71.98</v>
      </c>
      <c r="P83" s="520">
        <v>1439.6</v>
      </c>
      <c r="Q83" s="527" t="s">
        <v>1096</v>
      </c>
      <c r="R83" s="515" t="s">
        <v>1072</v>
      </c>
    </row>
    <row r="84" spans="2:18">
      <c r="B84" s="505" t="e">
        <f>IF('Formulario PPGR3'!$G84="","",CONCATENATE('Formulario PPGR3'!$C84,".",'Formulario PPGR3'!$D84,".",'Formulario PPGR3'!$E84,".",'Formulario PPGR3'!$F84))</f>
        <v>#REF!</v>
      </c>
      <c r="C84" s="505" t="e">
        <f>IF('Formulario PPGR3'!$G84="","",'[3]Formulario PPGR1'!#REF!)</f>
        <v>#REF!</v>
      </c>
      <c r="D84" s="505" t="e">
        <f>IF('Formulario PPGR3'!$G84="","",'[3]Formulario PPGR1'!#REF!)</f>
        <v>#REF!</v>
      </c>
      <c r="E84" s="505" t="e">
        <f>IF('Formulario PPGR3'!$G84="","",'[3]Formulario PPGR1'!#REF!)</f>
        <v>#REF!</v>
      </c>
      <c r="F84" s="505" t="e">
        <f>IF('Formulario PPGR3'!$G84="","",'[3]Formulario PPGR1'!#REF!)</f>
        <v>#REF!</v>
      </c>
      <c r="G84" s="508" t="s">
        <v>358</v>
      </c>
      <c r="H84" s="507" t="s">
        <v>1085</v>
      </c>
      <c r="I84" s="514">
        <v>4</v>
      </c>
      <c r="J84" s="515" t="s">
        <v>1073</v>
      </c>
      <c r="K84" s="505" t="s">
        <v>1095</v>
      </c>
      <c r="L84" s="516" t="s">
        <v>1097</v>
      </c>
      <c r="M84" s="505" t="s">
        <v>1087</v>
      </c>
      <c r="N84" s="521">
        <v>15</v>
      </c>
      <c r="O84" s="522">
        <v>50</v>
      </c>
      <c r="P84" s="520">
        <v>750</v>
      </c>
      <c r="Q84" s="527" t="s">
        <v>1096</v>
      </c>
      <c r="R84" s="515" t="s">
        <v>1072</v>
      </c>
    </row>
    <row r="85" spans="2:18">
      <c r="B85" s="505" t="e">
        <f>IF('Formulario PPGR3'!$G85="","",CONCATENATE('Formulario PPGR3'!$C85,".",'Formulario PPGR3'!$D85,".",'Formulario PPGR3'!$E85,".",'Formulario PPGR3'!$F85))</f>
        <v>#REF!</v>
      </c>
      <c r="C85" s="505" t="e">
        <f>IF('Formulario PPGR3'!$G85="","",'[3]Formulario PPGR1'!#REF!)</f>
        <v>#REF!</v>
      </c>
      <c r="D85" s="505" t="e">
        <f>IF('Formulario PPGR3'!$G85="","",'[3]Formulario PPGR1'!#REF!)</f>
        <v>#REF!</v>
      </c>
      <c r="E85" s="505" t="e">
        <f>IF('Formulario PPGR3'!$G85="","",'[3]Formulario PPGR1'!#REF!)</f>
        <v>#REF!</v>
      </c>
      <c r="F85" s="505" t="e">
        <f>IF('Formulario PPGR3'!$G85="","",'[3]Formulario PPGR1'!#REF!)</f>
        <v>#REF!</v>
      </c>
      <c r="G85" s="508" t="s">
        <v>358</v>
      </c>
      <c r="H85" s="507" t="s">
        <v>1085</v>
      </c>
      <c r="I85" s="514">
        <v>4</v>
      </c>
      <c r="J85" s="515" t="s">
        <v>1073</v>
      </c>
      <c r="K85" s="505" t="s">
        <v>1095</v>
      </c>
      <c r="L85" s="516" t="s">
        <v>1113</v>
      </c>
      <c r="M85" s="505" t="s">
        <v>1087</v>
      </c>
      <c r="N85" s="521">
        <v>20</v>
      </c>
      <c r="O85" s="522">
        <v>15.281000000000001</v>
      </c>
      <c r="P85" s="520">
        <v>305.62</v>
      </c>
      <c r="Q85" s="527" t="s">
        <v>1096</v>
      </c>
      <c r="R85" s="515" t="s">
        <v>1072</v>
      </c>
    </row>
    <row r="86" spans="2:18">
      <c r="B86" s="505" t="str">
        <f>IF('Formulario PPGR3'!$G86="","",CONCATENATE('Formulario PPGR3'!$C86,".",'Formulario PPGR3'!$D86,".",'Formulario PPGR3'!$E86,".",'Formulario PPGR3'!$F86))</f>
        <v/>
      </c>
      <c r="C86" s="505" t="str">
        <f>IF('Formulario PPGR3'!$G86="","",'[3]Formulario PPGR1'!#REF!)</f>
        <v/>
      </c>
      <c r="D86" s="505" t="str">
        <f>IF('Formulario PPGR3'!$G86="","",'[3]Formulario PPGR1'!#REF!)</f>
        <v/>
      </c>
      <c r="E86" s="505" t="str">
        <f>IF('Formulario PPGR3'!$G86="","",'[3]Formulario PPGR1'!#REF!)</f>
        <v/>
      </c>
      <c r="F86" s="505" t="str">
        <f>IF('Formulario PPGR3'!$G86="","",'[3]Formulario PPGR1'!#REF!)</f>
        <v/>
      </c>
      <c r="G86" s="508"/>
      <c r="H86" s="507" t="s">
        <v>1085</v>
      </c>
      <c r="I86" s="514" t="s">
        <v>1085</v>
      </c>
      <c r="J86" s="515"/>
      <c r="K86" s="505" t="s">
        <v>1085</v>
      </c>
      <c r="L86" s="516"/>
      <c r="M86" s="505" t="s">
        <v>1085</v>
      </c>
      <c r="N86" s="521"/>
      <c r="O86" s="522" t="s">
        <v>1085</v>
      </c>
      <c r="P86" s="520" t="e">
        <v>#VALUE!</v>
      </c>
      <c r="Q86" s="527" t="s">
        <v>1085</v>
      </c>
      <c r="R86" s="515"/>
    </row>
    <row r="87" spans="2:18">
      <c r="B87" s="505" t="e">
        <f>IF('Formulario PPGR3'!$G87="","",CONCATENATE('Formulario PPGR3'!$C87,".",'Formulario PPGR3'!$D87,".",'Formulario PPGR3'!$E87,".",'Formulario PPGR3'!$F87))</f>
        <v>#REF!</v>
      </c>
      <c r="C87" s="505" t="e">
        <f>IF('Formulario PPGR3'!$G87="","",'[3]Formulario PPGR1'!#REF!)</f>
        <v>#REF!</v>
      </c>
      <c r="D87" s="505" t="e">
        <f>IF('Formulario PPGR3'!$G87="","",'[3]Formulario PPGR1'!#REF!)</f>
        <v>#REF!</v>
      </c>
      <c r="E87" s="505" t="e">
        <f>IF('Formulario PPGR3'!$G87="","",'[3]Formulario PPGR1'!#REF!)</f>
        <v>#REF!</v>
      </c>
      <c r="F87" s="505" t="e">
        <f>IF('Formulario PPGR3'!$G87="","",'[3]Formulario PPGR1'!#REF!)</f>
        <v>#REF!</v>
      </c>
      <c r="G87" s="508" t="s">
        <v>361</v>
      </c>
      <c r="H87" s="507" t="s">
        <v>1085</v>
      </c>
      <c r="I87" s="514">
        <v>2</v>
      </c>
      <c r="J87" s="515" t="s">
        <v>1077</v>
      </c>
      <c r="K87" s="505" t="s">
        <v>1099</v>
      </c>
      <c r="L87" s="516" t="s">
        <v>1078</v>
      </c>
      <c r="M87" s="505" t="s">
        <v>1101</v>
      </c>
      <c r="N87" s="521">
        <v>120</v>
      </c>
      <c r="O87" s="522">
        <v>197</v>
      </c>
      <c r="P87" s="520">
        <v>23640</v>
      </c>
      <c r="Q87" s="527" t="s">
        <v>1102</v>
      </c>
      <c r="R87" s="515" t="s">
        <v>1072</v>
      </c>
    </row>
    <row r="88" spans="2:18">
      <c r="B88" s="505" t="e">
        <f>IF('Formulario PPGR3'!$G88="","",CONCATENATE('Formulario PPGR3'!$C88,".",'Formulario PPGR3'!$D88,".",'Formulario PPGR3'!$E88,".",'Formulario PPGR3'!$F88))</f>
        <v>#REF!</v>
      </c>
      <c r="C88" s="505" t="e">
        <f>IF('Formulario PPGR3'!$G88="","",'[3]Formulario PPGR1'!#REF!)</f>
        <v>#REF!</v>
      </c>
      <c r="D88" s="505" t="e">
        <f>IF('Formulario PPGR3'!$G88="","",'[3]Formulario PPGR1'!#REF!)</f>
        <v>#REF!</v>
      </c>
      <c r="E88" s="505" t="e">
        <f>IF('Formulario PPGR3'!$G88="","",'[3]Formulario PPGR1'!#REF!)</f>
        <v>#REF!</v>
      </c>
      <c r="F88" s="505" t="e">
        <f>IF('Formulario PPGR3'!$G88="","",'[3]Formulario PPGR1'!#REF!)</f>
        <v>#REF!</v>
      </c>
      <c r="G88" s="508" t="s">
        <v>361</v>
      </c>
      <c r="H88" s="507" t="s">
        <v>1085</v>
      </c>
      <c r="I88" s="514">
        <v>2</v>
      </c>
      <c r="J88" s="515" t="s">
        <v>1080</v>
      </c>
      <c r="K88" s="505" t="s">
        <v>1089</v>
      </c>
      <c r="L88" s="516" t="s">
        <v>1081</v>
      </c>
      <c r="M88" s="505" t="s">
        <v>1093</v>
      </c>
      <c r="N88" s="521">
        <v>16</v>
      </c>
      <c r="O88" s="522">
        <v>139.24</v>
      </c>
      <c r="P88" s="520">
        <v>2227.84</v>
      </c>
      <c r="Q88" s="527" t="s">
        <v>1094</v>
      </c>
      <c r="R88" s="515" t="s">
        <v>1072</v>
      </c>
    </row>
    <row r="89" spans="2:18">
      <c r="B89" s="505" t="e">
        <f>IF('Formulario PPGR3'!$G89="","",CONCATENATE('Formulario PPGR3'!$C89,".",'Formulario PPGR3'!$D89,".",'Formulario PPGR3'!$E89,".",'Formulario PPGR3'!$F89))</f>
        <v>#REF!</v>
      </c>
      <c r="C89" s="505" t="e">
        <f>IF('Formulario PPGR3'!$G89="","",'[3]Formulario PPGR1'!#REF!)</f>
        <v>#REF!</v>
      </c>
      <c r="D89" s="505" t="e">
        <f>IF('Formulario PPGR3'!$G89="","",'[3]Formulario PPGR1'!#REF!)</f>
        <v>#REF!</v>
      </c>
      <c r="E89" s="505" t="e">
        <f>IF('Formulario PPGR3'!$G89="","",'[3]Formulario PPGR1'!#REF!)</f>
        <v>#REF!</v>
      </c>
      <c r="F89" s="505" t="e">
        <f>IF('Formulario PPGR3'!$G89="","",'[3]Formulario PPGR1'!#REF!)</f>
        <v>#REF!</v>
      </c>
      <c r="G89" s="508" t="s">
        <v>361</v>
      </c>
      <c r="H89" s="507" t="s">
        <v>1085</v>
      </c>
      <c r="I89" s="514">
        <v>2</v>
      </c>
      <c r="J89" s="515" t="s">
        <v>1080</v>
      </c>
      <c r="K89" s="505" t="s">
        <v>1089</v>
      </c>
      <c r="L89" s="516" t="s">
        <v>1090</v>
      </c>
      <c r="M89" s="505" t="s">
        <v>1091</v>
      </c>
      <c r="N89" s="521">
        <v>8</v>
      </c>
      <c r="O89" s="522">
        <v>175.82</v>
      </c>
      <c r="P89" s="520">
        <v>1406.56</v>
      </c>
      <c r="Q89" s="527" t="s">
        <v>1092</v>
      </c>
      <c r="R89" s="515" t="s">
        <v>1072</v>
      </c>
    </row>
    <row r="90" spans="2:18" ht="25.5">
      <c r="B90" s="505" t="e">
        <f>IF('Formulario PPGR3'!$G90="","",CONCATENATE('Formulario PPGR3'!$C90,".",'Formulario PPGR3'!$D90,".",'Formulario PPGR3'!$E90,".",'Formulario PPGR3'!$F90))</f>
        <v>#REF!</v>
      </c>
      <c r="C90" s="505" t="e">
        <f>IF('Formulario PPGR3'!$G90="","",'[3]Formulario PPGR1'!#REF!)</f>
        <v>#REF!</v>
      </c>
      <c r="D90" s="505" t="e">
        <f>IF('Formulario PPGR3'!$G90="","",'[3]Formulario PPGR1'!#REF!)</f>
        <v>#REF!</v>
      </c>
      <c r="E90" s="505" t="e">
        <f>IF('Formulario PPGR3'!$G90="","",'[3]Formulario PPGR1'!#REF!)</f>
        <v>#REF!</v>
      </c>
      <c r="F90" s="505" t="e">
        <f>IF('Formulario PPGR3'!$G90="","",'[3]Formulario PPGR1'!#REF!)</f>
        <v>#REF!</v>
      </c>
      <c r="G90" s="508" t="s">
        <v>361</v>
      </c>
      <c r="H90" s="507" t="s">
        <v>1085</v>
      </c>
      <c r="I90" s="514">
        <v>2</v>
      </c>
      <c r="J90" s="515" t="s">
        <v>1073</v>
      </c>
      <c r="K90" s="505" t="s">
        <v>1095</v>
      </c>
      <c r="L90" s="516" t="s">
        <v>1112</v>
      </c>
      <c r="M90" s="505" t="s">
        <v>1087</v>
      </c>
      <c r="N90" s="521">
        <v>1</v>
      </c>
      <c r="O90" s="522">
        <v>4979.6000000000004</v>
      </c>
      <c r="P90" s="520">
        <v>4979.6000000000004</v>
      </c>
      <c r="Q90" s="527" t="s">
        <v>1096</v>
      </c>
      <c r="R90" s="515" t="s">
        <v>1072</v>
      </c>
    </row>
    <row r="91" spans="2:18">
      <c r="B91" s="505" t="e">
        <f>IF('Formulario PPGR3'!$G91="","",CONCATENATE('Formulario PPGR3'!$C91,".",'Formulario PPGR3'!$D91,".",'Formulario PPGR3'!$E91,".",'Formulario PPGR3'!$F91))</f>
        <v>#REF!</v>
      </c>
      <c r="C91" s="505" t="e">
        <f>IF('Formulario PPGR3'!$G91="","",'[3]Formulario PPGR1'!#REF!)</f>
        <v>#REF!</v>
      </c>
      <c r="D91" s="505" t="e">
        <f>IF('Formulario PPGR3'!$G91="","",'[3]Formulario PPGR1'!#REF!)</f>
        <v>#REF!</v>
      </c>
      <c r="E91" s="505" t="e">
        <f>IF('Formulario PPGR3'!$G91="","",'[3]Formulario PPGR1'!#REF!)</f>
        <v>#REF!</v>
      </c>
      <c r="F91" s="505" t="e">
        <f>IF('Formulario PPGR3'!$G91="","",'[3]Formulario PPGR1'!#REF!)</f>
        <v>#REF!</v>
      </c>
      <c r="G91" s="508" t="s">
        <v>361</v>
      </c>
      <c r="H91" s="507" t="s">
        <v>1085</v>
      </c>
      <c r="I91" s="514">
        <v>2</v>
      </c>
      <c r="J91" s="515" t="s">
        <v>1073</v>
      </c>
      <c r="K91" s="505" t="s">
        <v>1095</v>
      </c>
      <c r="L91" s="516" t="s">
        <v>1083</v>
      </c>
      <c r="M91" s="505" t="s">
        <v>1091</v>
      </c>
      <c r="N91" s="521">
        <v>5</v>
      </c>
      <c r="O91" s="522">
        <v>71.98</v>
      </c>
      <c r="P91" s="520">
        <v>359.9</v>
      </c>
      <c r="Q91" s="527" t="s">
        <v>1096</v>
      </c>
      <c r="R91" s="515" t="s">
        <v>1072</v>
      </c>
    </row>
    <row r="92" spans="2:18">
      <c r="B92" s="505" t="e">
        <f>IF('Formulario PPGR3'!$G92="","",CONCATENATE('Formulario PPGR3'!$C92,".",'Formulario PPGR3'!$D92,".",'Formulario PPGR3'!$E92,".",'Formulario PPGR3'!$F92))</f>
        <v>#REF!</v>
      </c>
      <c r="C92" s="505" t="e">
        <f>IF('Formulario PPGR3'!$G92="","",'[3]Formulario PPGR1'!#REF!)</f>
        <v>#REF!</v>
      </c>
      <c r="D92" s="505" t="e">
        <f>IF('Formulario PPGR3'!$G92="","",'[3]Formulario PPGR1'!#REF!)</f>
        <v>#REF!</v>
      </c>
      <c r="E92" s="505" t="e">
        <f>IF('Formulario PPGR3'!$G92="","",'[3]Formulario PPGR1'!#REF!)</f>
        <v>#REF!</v>
      </c>
      <c r="F92" s="505" t="e">
        <f>IF('Formulario PPGR3'!$G92="","",'[3]Formulario PPGR1'!#REF!)</f>
        <v>#REF!</v>
      </c>
      <c r="G92" s="508" t="s">
        <v>361</v>
      </c>
      <c r="H92" s="507" t="s">
        <v>1085</v>
      </c>
      <c r="I92" s="514">
        <v>2</v>
      </c>
      <c r="J92" s="515" t="s">
        <v>1073</v>
      </c>
      <c r="K92" s="505" t="s">
        <v>1095</v>
      </c>
      <c r="L92" s="516" t="s">
        <v>1097</v>
      </c>
      <c r="M92" s="505" t="s">
        <v>1087</v>
      </c>
      <c r="N92" s="521">
        <v>10</v>
      </c>
      <c r="O92" s="522">
        <v>50</v>
      </c>
      <c r="P92" s="520">
        <v>500</v>
      </c>
      <c r="Q92" s="527" t="s">
        <v>1096</v>
      </c>
      <c r="R92" s="515" t="s">
        <v>1072</v>
      </c>
    </row>
    <row r="93" spans="2:18">
      <c r="B93" s="505" t="e">
        <f>IF('Formulario PPGR3'!$G93="","",CONCATENATE('Formulario PPGR3'!$C93,".",'Formulario PPGR3'!$D93,".",'Formulario PPGR3'!$E93,".",'Formulario PPGR3'!$F93))</f>
        <v>#REF!</v>
      </c>
      <c r="C93" s="505" t="e">
        <f>IF('Formulario PPGR3'!$G93="","",'[3]Formulario PPGR1'!#REF!)</f>
        <v>#REF!</v>
      </c>
      <c r="D93" s="505" t="e">
        <f>IF('Formulario PPGR3'!$G93="","",'[3]Formulario PPGR1'!#REF!)</f>
        <v>#REF!</v>
      </c>
      <c r="E93" s="505" t="e">
        <f>IF('Formulario PPGR3'!$G93="","",'[3]Formulario PPGR1'!#REF!)</f>
        <v>#REF!</v>
      </c>
      <c r="F93" s="505" t="e">
        <f>IF('Formulario PPGR3'!$G93="","",'[3]Formulario PPGR1'!#REF!)</f>
        <v>#REF!</v>
      </c>
      <c r="G93" s="508" t="s">
        <v>361</v>
      </c>
      <c r="H93" s="507" t="s">
        <v>1085</v>
      </c>
      <c r="I93" s="514">
        <v>2</v>
      </c>
      <c r="J93" s="515" t="s">
        <v>1073</v>
      </c>
      <c r="K93" s="505" t="s">
        <v>1095</v>
      </c>
      <c r="L93" s="516" t="s">
        <v>1114</v>
      </c>
      <c r="M93" s="505" t="s">
        <v>1087</v>
      </c>
      <c r="N93" s="521">
        <v>15</v>
      </c>
      <c r="O93" s="522">
        <v>32.001600000000003</v>
      </c>
      <c r="P93" s="520">
        <v>480.024</v>
      </c>
      <c r="Q93" s="527" t="s">
        <v>1096</v>
      </c>
      <c r="R93" s="515" t="s">
        <v>1072</v>
      </c>
    </row>
    <row r="94" spans="2:18">
      <c r="B94" s="505" t="e">
        <f>IF('Formulario PPGR3'!$G94="","",CONCATENATE('Formulario PPGR3'!$C94,".",'Formulario PPGR3'!$D94,".",'Formulario PPGR3'!$E94,".",'Formulario PPGR3'!$F94))</f>
        <v>#REF!</v>
      </c>
      <c r="C94" s="505" t="e">
        <f>IF('Formulario PPGR3'!$G94="","",'[3]Formulario PPGR1'!#REF!)</f>
        <v>#REF!</v>
      </c>
      <c r="D94" s="505" t="e">
        <f>IF('Formulario PPGR3'!$G94="","",'[3]Formulario PPGR1'!#REF!)</f>
        <v>#REF!</v>
      </c>
      <c r="E94" s="505" t="e">
        <f>IF('Formulario PPGR3'!$G94="","",'[3]Formulario PPGR1'!#REF!)</f>
        <v>#REF!</v>
      </c>
      <c r="F94" s="505" t="e">
        <f>IF('Formulario PPGR3'!$G94="","",'[3]Formulario PPGR1'!#REF!)</f>
        <v>#REF!</v>
      </c>
      <c r="G94" s="508" t="s">
        <v>364</v>
      </c>
      <c r="H94" s="507" t="s">
        <v>1085</v>
      </c>
      <c r="I94" s="514">
        <v>3</v>
      </c>
      <c r="J94" s="515" t="s">
        <v>1077</v>
      </c>
      <c r="K94" s="505" t="s">
        <v>1099</v>
      </c>
      <c r="L94" s="516" t="s">
        <v>1078</v>
      </c>
      <c r="M94" s="505" t="s">
        <v>1101</v>
      </c>
      <c r="N94" s="521">
        <v>90</v>
      </c>
      <c r="O94" s="522">
        <v>197</v>
      </c>
      <c r="P94" s="520">
        <v>17730</v>
      </c>
      <c r="Q94" s="527" t="s">
        <v>1102</v>
      </c>
      <c r="R94" s="515" t="s">
        <v>1072</v>
      </c>
    </row>
    <row r="95" spans="2:18">
      <c r="B95" s="505" t="e">
        <f>IF('Formulario PPGR3'!$G95="","",CONCATENATE('Formulario PPGR3'!$C95,".",'Formulario PPGR3'!$D95,".",'Formulario PPGR3'!$E95,".",'Formulario PPGR3'!$F95))</f>
        <v>#REF!</v>
      </c>
      <c r="C95" s="505" t="e">
        <f>IF('Formulario PPGR3'!$G95="","",'[3]Formulario PPGR1'!#REF!)</f>
        <v>#REF!</v>
      </c>
      <c r="D95" s="505" t="e">
        <f>IF('Formulario PPGR3'!$G95="","",'[3]Formulario PPGR1'!#REF!)</f>
        <v>#REF!</v>
      </c>
      <c r="E95" s="505" t="e">
        <f>IF('Formulario PPGR3'!$G95="","",'[3]Formulario PPGR1'!#REF!)</f>
        <v>#REF!</v>
      </c>
      <c r="F95" s="505" t="e">
        <f>IF('Formulario PPGR3'!$G95="","",'[3]Formulario PPGR1'!#REF!)</f>
        <v>#REF!</v>
      </c>
      <c r="G95" s="508" t="s">
        <v>364</v>
      </c>
      <c r="H95" s="507" t="s">
        <v>1085</v>
      </c>
      <c r="I95" s="514">
        <v>3</v>
      </c>
      <c r="J95" s="515" t="s">
        <v>1080</v>
      </c>
      <c r="K95" s="505" t="s">
        <v>1089</v>
      </c>
      <c r="L95" s="516" t="s">
        <v>1081</v>
      </c>
      <c r="M95" s="505" t="s">
        <v>1093</v>
      </c>
      <c r="N95" s="521">
        <v>16</v>
      </c>
      <c r="O95" s="522">
        <v>139.24</v>
      </c>
      <c r="P95" s="520">
        <v>2227.84</v>
      </c>
      <c r="Q95" s="527" t="s">
        <v>1094</v>
      </c>
      <c r="R95" s="515" t="s">
        <v>1072</v>
      </c>
    </row>
    <row r="96" spans="2:18">
      <c r="B96" s="505" t="e">
        <f>IF('Formulario PPGR3'!$G96="","",CONCATENATE('Formulario PPGR3'!$C96,".",'Formulario PPGR3'!$D96,".",'Formulario PPGR3'!$E96,".",'Formulario PPGR3'!$F96))</f>
        <v>#REF!</v>
      </c>
      <c r="C96" s="505" t="e">
        <f>IF('Formulario PPGR3'!$G96="","",'[3]Formulario PPGR1'!#REF!)</f>
        <v>#REF!</v>
      </c>
      <c r="D96" s="505" t="e">
        <f>IF('Formulario PPGR3'!$G96="","",'[3]Formulario PPGR1'!#REF!)</f>
        <v>#REF!</v>
      </c>
      <c r="E96" s="505" t="e">
        <f>IF('Formulario PPGR3'!$G96="","",'[3]Formulario PPGR1'!#REF!)</f>
        <v>#REF!</v>
      </c>
      <c r="F96" s="505" t="e">
        <f>IF('Formulario PPGR3'!$G96="","",'[3]Formulario PPGR1'!#REF!)</f>
        <v>#REF!</v>
      </c>
      <c r="G96" s="508" t="s">
        <v>369</v>
      </c>
      <c r="H96" s="507" t="s">
        <v>1085</v>
      </c>
      <c r="I96" s="514">
        <v>3</v>
      </c>
      <c r="J96" s="515" t="s">
        <v>1077</v>
      </c>
      <c r="K96" s="505" t="s">
        <v>1099</v>
      </c>
      <c r="L96" s="516" t="s">
        <v>1078</v>
      </c>
      <c r="M96" s="505" t="s">
        <v>1101</v>
      </c>
      <c r="N96" s="521">
        <v>150</v>
      </c>
      <c r="O96" s="522">
        <v>197</v>
      </c>
      <c r="P96" s="520">
        <v>29550</v>
      </c>
      <c r="Q96" s="527" t="s">
        <v>1102</v>
      </c>
      <c r="R96" s="515" t="s">
        <v>1072</v>
      </c>
    </row>
    <row r="97" spans="2:18">
      <c r="B97" s="505" t="e">
        <f>IF('Formulario PPGR3'!$G97="","",CONCATENATE('Formulario PPGR3'!$C97,".",'Formulario PPGR3'!$D97,".",'Formulario PPGR3'!$E97,".",'Formulario PPGR3'!$F97))</f>
        <v>#REF!</v>
      </c>
      <c r="C97" s="505" t="e">
        <f>IF('Formulario PPGR3'!$G97="","",'[3]Formulario PPGR1'!#REF!)</f>
        <v>#REF!</v>
      </c>
      <c r="D97" s="505" t="e">
        <f>IF('Formulario PPGR3'!$G97="","",'[3]Formulario PPGR1'!#REF!)</f>
        <v>#REF!</v>
      </c>
      <c r="E97" s="505" t="e">
        <f>IF('Formulario PPGR3'!$G97="","",'[3]Formulario PPGR1'!#REF!)</f>
        <v>#REF!</v>
      </c>
      <c r="F97" s="505" t="e">
        <f>IF('Formulario PPGR3'!$G97="","",'[3]Formulario PPGR1'!#REF!)</f>
        <v>#REF!</v>
      </c>
      <c r="G97" s="508" t="s">
        <v>369</v>
      </c>
      <c r="H97" s="507" t="s">
        <v>1085</v>
      </c>
      <c r="I97" s="514">
        <v>3</v>
      </c>
      <c r="J97" s="515" t="s">
        <v>1080</v>
      </c>
      <c r="K97" s="505" t="s">
        <v>1089</v>
      </c>
      <c r="L97" s="516" t="s">
        <v>1081</v>
      </c>
      <c r="M97" s="505" t="s">
        <v>1093</v>
      </c>
      <c r="N97" s="521">
        <v>16</v>
      </c>
      <c r="O97" s="522">
        <v>139.24</v>
      </c>
      <c r="P97" s="520">
        <v>2227.84</v>
      </c>
      <c r="Q97" s="527" t="s">
        <v>1094</v>
      </c>
      <c r="R97" s="515" t="s">
        <v>1072</v>
      </c>
    </row>
    <row r="98" spans="2:18" ht="25.5">
      <c r="B98" s="505" t="e">
        <f>IF('Formulario PPGR3'!$G98="","",CONCATENATE('Formulario PPGR3'!$C98,".",'Formulario PPGR3'!$D98,".",'Formulario PPGR3'!$E98,".",'Formulario PPGR3'!$F98))</f>
        <v>#REF!</v>
      </c>
      <c r="C98" s="505" t="e">
        <f>IF('Formulario PPGR3'!$G98="","",'[3]Formulario PPGR1'!#REF!)</f>
        <v>#REF!</v>
      </c>
      <c r="D98" s="505" t="e">
        <f>IF('Formulario PPGR3'!$G98="","",'[3]Formulario PPGR1'!#REF!)</f>
        <v>#REF!</v>
      </c>
      <c r="E98" s="505" t="e">
        <f>IF('Formulario PPGR3'!$G98="","",'[3]Formulario PPGR1'!#REF!)</f>
        <v>#REF!</v>
      </c>
      <c r="F98" s="505" t="e">
        <f>IF('Formulario PPGR3'!$G98="","",'[3]Formulario PPGR1'!#REF!)</f>
        <v>#REF!</v>
      </c>
      <c r="G98" s="508" t="s">
        <v>369</v>
      </c>
      <c r="H98" s="507" t="s">
        <v>1085</v>
      </c>
      <c r="I98" s="514">
        <v>3</v>
      </c>
      <c r="J98" s="515" t="s">
        <v>1073</v>
      </c>
      <c r="K98" s="505" t="s">
        <v>1095</v>
      </c>
      <c r="L98" s="516" t="s">
        <v>1112</v>
      </c>
      <c r="M98" s="505" t="s">
        <v>1087</v>
      </c>
      <c r="N98" s="521">
        <v>1</v>
      </c>
      <c r="O98" s="522">
        <v>4979.6000000000004</v>
      </c>
      <c r="P98" s="520">
        <v>4979.6000000000004</v>
      </c>
      <c r="Q98" s="527" t="s">
        <v>1096</v>
      </c>
      <c r="R98" s="515" t="s">
        <v>1072</v>
      </c>
    </row>
    <row r="99" spans="2:18">
      <c r="B99" s="505" t="e">
        <f>IF('Formulario PPGR3'!$G99="","",CONCATENATE('Formulario PPGR3'!$C99,".",'Formulario PPGR3'!$D99,".",'Formulario PPGR3'!$E99,".",'Formulario PPGR3'!$F99))</f>
        <v>#REF!</v>
      </c>
      <c r="C99" s="505" t="e">
        <f>IF('Formulario PPGR3'!$G99="","",'[3]Formulario PPGR1'!#REF!)</f>
        <v>#REF!</v>
      </c>
      <c r="D99" s="505" t="e">
        <f>IF('Formulario PPGR3'!$G99="","",'[3]Formulario PPGR1'!#REF!)</f>
        <v>#REF!</v>
      </c>
      <c r="E99" s="505" t="e">
        <f>IF('Formulario PPGR3'!$G99="","",'[3]Formulario PPGR1'!#REF!)</f>
        <v>#REF!</v>
      </c>
      <c r="F99" s="505" t="e">
        <f>IF('Formulario PPGR3'!$G99="","",'[3]Formulario PPGR1'!#REF!)</f>
        <v>#REF!</v>
      </c>
      <c r="G99" s="508" t="s">
        <v>372</v>
      </c>
      <c r="H99" s="507" t="s">
        <v>1085</v>
      </c>
      <c r="I99" s="514">
        <v>2</v>
      </c>
      <c r="J99" s="515" t="s">
        <v>1077</v>
      </c>
      <c r="K99" s="505" t="s">
        <v>1099</v>
      </c>
      <c r="L99" s="516" t="s">
        <v>1078</v>
      </c>
      <c r="M99" s="505" t="s">
        <v>1101</v>
      </c>
      <c r="N99" s="521">
        <v>90</v>
      </c>
      <c r="O99" s="522">
        <v>197</v>
      </c>
      <c r="P99" s="520">
        <v>17730</v>
      </c>
      <c r="Q99" s="527" t="s">
        <v>1102</v>
      </c>
      <c r="R99" s="515" t="s">
        <v>1072</v>
      </c>
    </row>
    <row r="100" spans="2:18">
      <c r="B100" s="505" t="e">
        <f>IF('Formulario PPGR3'!$G100="","",CONCATENATE('Formulario PPGR3'!$C100,".",'Formulario PPGR3'!$D100,".",'Formulario PPGR3'!$E100,".",'Formulario PPGR3'!$F100))</f>
        <v>#REF!</v>
      </c>
      <c r="C100" s="505" t="e">
        <f>IF('Formulario PPGR3'!$G100="","",'[3]Formulario PPGR1'!#REF!)</f>
        <v>#REF!</v>
      </c>
      <c r="D100" s="505" t="e">
        <f>IF('Formulario PPGR3'!$G100="","",'[3]Formulario PPGR1'!#REF!)</f>
        <v>#REF!</v>
      </c>
      <c r="E100" s="505" t="e">
        <f>IF('Formulario PPGR3'!$G100="","",'[3]Formulario PPGR1'!#REF!)</f>
        <v>#REF!</v>
      </c>
      <c r="F100" s="505" t="e">
        <f>IF('Formulario PPGR3'!$G100="","",'[3]Formulario PPGR1'!#REF!)</f>
        <v>#REF!</v>
      </c>
      <c r="G100" s="508" t="s">
        <v>372</v>
      </c>
      <c r="H100" s="507" t="s">
        <v>1085</v>
      </c>
      <c r="I100" s="514">
        <v>2</v>
      </c>
      <c r="J100" s="515" t="s">
        <v>1080</v>
      </c>
      <c r="K100" s="505" t="s">
        <v>1089</v>
      </c>
      <c r="L100" s="516" t="s">
        <v>1081</v>
      </c>
      <c r="M100" s="505" t="s">
        <v>1093</v>
      </c>
      <c r="N100" s="521">
        <v>16</v>
      </c>
      <c r="O100" s="522">
        <v>139.24</v>
      </c>
      <c r="P100" s="520">
        <v>2227.84</v>
      </c>
      <c r="Q100" s="527" t="s">
        <v>1094</v>
      </c>
      <c r="R100" s="515" t="s">
        <v>1072</v>
      </c>
    </row>
    <row r="101" spans="2:18" ht="25.5">
      <c r="B101" s="505" t="e">
        <f>IF('Formulario PPGR3'!$G101="","",CONCATENATE('Formulario PPGR3'!$C101,".",'Formulario PPGR3'!$D101,".",'Formulario PPGR3'!$E101,".",'Formulario PPGR3'!$F101))</f>
        <v>#REF!</v>
      </c>
      <c r="C101" s="505" t="e">
        <f>IF('Formulario PPGR3'!$G101="","",'[3]Formulario PPGR1'!#REF!)</f>
        <v>#REF!</v>
      </c>
      <c r="D101" s="505" t="e">
        <f>IF('Formulario PPGR3'!$G101="","",'[3]Formulario PPGR1'!#REF!)</f>
        <v>#REF!</v>
      </c>
      <c r="E101" s="505" t="e">
        <f>IF('Formulario PPGR3'!$G101="","",'[3]Formulario PPGR1'!#REF!)</f>
        <v>#REF!</v>
      </c>
      <c r="F101" s="505" t="e">
        <f>IF('Formulario PPGR3'!$G101="","",'[3]Formulario PPGR1'!#REF!)</f>
        <v>#REF!</v>
      </c>
      <c r="G101" s="508" t="s">
        <v>372</v>
      </c>
      <c r="H101" s="507" t="s">
        <v>1085</v>
      </c>
      <c r="I101" s="514">
        <v>2</v>
      </c>
      <c r="J101" s="515" t="s">
        <v>1073</v>
      </c>
      <c r="K101" s="505" t="s">
        <v>1095</v>
      </c>
      <c r="L101" s="516" t="s">
        <v>1112</v>
      </c>
      <c r="M101" s="505" t="s">
        <v>1087</v>
      </c>
      <c r="N101" s="521">
        <v>1</v>
      </c>
      <c r="O101" s="522">
        <v>4979.6000000000004</v>
      </c>
      <c r="P101" s="520">
        <v>4979.6000000000004</v>
      </c>
      <c r="Q101" s="527" t="s">
        <v>1096</v>
      </c>
      <c r="R101" s="515" t="s">
        <v>1072</v>
      </c>
    </row>
    <row r="102" spans="2:18">
      <c r="B102" s="505" t="e">
        <f>IF('Formulario PPGR3'!$G102="","",CONCATENATE('Formulario PPGR3'!$C102,".",'Formulario PPGR3'!$D102,".",'Formulario PPGR3'!$E102,".",'Formulario PPGR3'!$F102))</f>
        <v>#REF!</v>
      </c>
      <c r="C102" s="505" t="e">
        <f>IF('Formulario PPGR3'!$G102="","",'[3]Formulario PPGR1'!#REF!)</f>
        <v>#REF!</v>
      </c>
      <c r="D102" s="505" t="e">
        <f>IF('Formulario PPGR3'!$G102="","",'[3]Formulario PPGR1'!#REF!)</f>
        <v>#REF!</v>
      </c>
      <c r="E102" s="505" t="e">
        <f>IF('Formulario PPGR3'!$G102="","",'[3]Formulario PPGR1'!#REF!)</f>
        <v>#REF!</v>
      </c>
      <c r="F102" s="505" t="e">
        <f>IF('Formulario PPGR3'!$G102="","",'[3]Formulario PPGR1'!#REF!)</f>
        <v>#REF!</v>
      </c>
      <c r="G102" s="508" t="s">
        <v>375</v>
      </c>
      <c r="H102" s="507" t="s">
        <v>1085</v>
      </c>
      <c r="I102" s="514">
        <v>3</v>
      </c>
      <c r="J102" s="515" t="s">
        <v>1077</v>
      </c>
      <c r="K102" s="505" t="s">
        <v>1099</v>
      </c>
      <c r="L102" s="516" t="s">
        <v>1078</v>
      </c>
      <c r="M102" s="505" t="s">
        <v>1101</v>
      </c>
      <c r="N102" s="521">
        <v>120</v>
      </c>
      <c r="O102" s="522">
        <v>197</v>
      </c>
      <c r="P102" s="520">
        <v>23640</v>
      </c>
      <c r="Q102" s="527" t="s">
        <v>1102</v>
      </c>
      <c r="R102" s="515"/>
    </row>
    <row r="103" spans="2:18" ht="25.5">
      <c r="B103" s="505" t="e">
        <f>IF('Formulario PPGR3'!$G103="","",CONCATENATE('Formulario PPGR3'!$C103,".",'Formulario PPGR3'!$D103,".",'Formulario PPGR3'!$E103,".",'Formulario PPGR3'!$F103))</f>
        <v>#REF!</v>
      </c>
      <c r="C103" s="505" t="e">
        <f>IF('Formulario PPGR3'!$G103="","",'[3]Formulario PPGR1'!#REF!)</f>
        <v>#REF!</v>
      </c>
      <c r="D103" s="505" t="e">
        <f>IF('Formulario PPGR3'!$G103="","",'[3]Formulario PPGR1'!#REF!)</f>
        <v>#REF!</v>
      </c>
      <c r="E103" s="505" t="e">
        <f>IF('Formulario PPGR3'!$G103="","",'[3]Formulario PPGR1'!#REF!)</f>
        <v>#REF!</v>
      </c>
      <c r="F103" s="505" t="e">
        <f>IF('Formulario PPGR3'!$G103="","",'[3]Formulario PPGR1'!#REF!)</f>
        <v>#REF!</v>
      </c>
      <c r="G103" s="508" t="s">
        <v>375</v>
      </c>
      <c r="H103" s="507" t="s">
        <v>1085</v>
      </c>
      <c r="I103" s="514">
        <v>3</v>
      </c>
      <c r="J103" s="515" t="s">
        <v>1073</v>
      </c>
      <c r="K103" s="505" t="s">
        <v>1095</v>
      </c>
      <c r="L103" s="516" t="s">
        <v>1112</v>
      </c>
      <c r="M103" s="505" t="s">
        <v>1087</v>
      </c>
      <c r="N103" s="521">
        <v>1</v>
      </c>
      <c r="O103" s="522">
        <v>4979.6000000000004</v>
      </c>
      <c r="P103" s="520">
        <v>4979.6000000000004</v>
      </c>
      <c r="Q103" s="527" t="s">
        <v>1096</v>
      </c>
      <c r="R103" s="515"/>
    </row>
    <row r="104" spans="2:18">
      <c r="B104" s="505" t="e">
        <f>IF('Formulario PPGR3'!$G104="","",CONCATENATE('Formulario PPGR3'!$C104,".",'Formulario PPGR3'!$D104,".",'Formulario PPGR3'!$E104,".",'Formulario PPGR3'!$F104))</f>
        <v>#REF!</v>
      </c>
      <c r="C104" s="505" t="e">
        <f>IF('Formulario PPGR3'!$G104="","",'[3]Formulario PPGR1'!#REF!)</f>
        <v>#REF!</v>
      </c>
      <c r="D104" s="505" t="e">
        <f>IF('Formulario PPGR3'!$G104="","",'[3]Formulario PPGR1'!#REF!)</f>
        <v>#REF!</v>
      </c>
      <c r="E104" s="505" t="e">
        <f>IF('Formulario PPGR3'!$G104="","",'[3]Formulario PPGR1'!#REF!)</f>
        <v>#REF!</v>
      </c>
      <c r="F104" s="505" t="e">
        <f>IF('Formulario PPGR3'!$G104="","",'[3]Formulario PPGR1'!#REF!)</f>
        <v>#REF!</v>
      </c>
      <c r="G104" s="508" t="s">
        <v>375</v>
      </c>
      <c r="H104" s="507" t="s">
        <v>1085</v>
      </c>
      <c r="I104" s="514">
        <v>3</v>
      </c>
      <c r="J104" s="515" t="s">
        <v>1080</v>
      </c>
      <c r="K104" s="505" t="s">
        <v>1089</v>
      </c>
      <c r="L104" s="516" t="s">
        <v>1081</v>
      </c>
      <c r="M104" s="505" t="s">
        <v>1093</v>
      </c>
      <c r="N104" s="521">
        <v>8</v>
      </c>
      <c r="O104" s="522">
        <v>139.24</v>
      </c>
      <c r="P104" s="520">
        <v>1113.92</v>
      </c>
      <c r="Q104" s="527" t="s">
        <v>1094</v>
      </c>
      <c r="R104" s="515"/>
    </row>
    <row r="105" spans="2:18">
      <c r="B105" s="505" t="e">
        <f>IF('Formulario PPGR3'!$G105="","",CONCATENATE('Formulario PPGR3'!$C105,".",'Formulario PPGR3'!$D105,".",'Formulario PPGR3'!$E105,".",'Formulario PPGR3'!$F105))</f>
        <v>#REF!</v>
      </c>
      <c r="C105" s="505" t="e">
        <f>IF('Formulario PPGR3'!$G105="","",'[3]Formulario PPGR1'!#REF!)</f>
        <v>#REF!</v>
      </c>
      <c r="D105" s="505" t="e">
        <f>IF('Formulario PPGR3'!$G105="","",'[3]Formulario PPGR1'!#REF!)</f>
        <v>#REF!</v>
      </c>
      <c r="E105" s="505" t="e">
        <f>IF('Formulario PPGR3'!$G105="","",'[3]Formulario PPGR1'!#REF!)</f>
        <v>#REF!</v>
      </c>
      <c r="F105" s="505" t="e">
        <f>IF('Formulario PPGR3'!$G105="","",'[3]Formulario PPGR1'!#REF!)</f>
        <v>#REF!</v>
      </c>
      <c r="G105" s="508" t="s">
        <v>378</v>
      </c>
      <c r="H105" s="507" t="s">
        <v>1085</v>
      </c>
      <c r="I105" s="514">
        <v>2</v>
      </c>
      <c r="J105" s="515" t="s">
        <v>1077</v>
      </c>
      <c r="K105" s="505" t="s">
        <v>1099</v>
      </c>
      <c r="L105" s="516" t="s">
        <v>1078</v>
      </c>
      <c r="M105" s="505" t="s">
        <v>1101</v>
      </c>
      <c r="N105" s="521">
        <v>120</v>
      </c>
      <c r="O105" s="522">
        <v>197</v>
      </c>
      <c r="P105" s="520">
        <v>23640</v>
      </c>
      <c r="Q105" s="527" t="s">
        <v>1102</v>
      </c>
      <c r="R105" s="515"/>
    </row>
    <row r="106" spans="2:18">
      <c r="B106" s="505" t="e">
        <f>IF('Formulario PPGR3'!$G106="","",CONCATENATE('Formulario PPGR3'!$C106,".",'Formulario PPGR3'!$D106,".",'Formulario PPGR3'!$E106,".",'Formulario PPGR3'!$F106))</f>
        <v>#REF!</v>
      </c>
      <c r="C106" s="505" t="e">
        <f>IF('Formulario PPGR3'!$G106="","",'[3]Formulario PPGR1'!#REF!)</f>
        <v>#REF!</v>
      </c>
      <c r="D106" s="505" t="e">
        <f>IF('Formulario PPGR3'!$G106="","",'[3]Formulario PPGR1'!#REF!)</f>
        <v>#REF!</v>
      </c>
      <c r="E106" s="505" t="e">
        <f>IF('Formulario PPGR3'!$G106="","",'[3]Formulario PPGR1'!#REF!)</f>
        <v>#REF!</v>
      </c>
      <c r="F106" s="505" t="e">
        <f>IF('Formulario PPGR3'!$G106="","",'[3]Formulario PPGR1'!#REF!)</f>
        <v>#REF!</v>
      </c>
      <c r="G106" s="508" t="s">
        <v>378</v>
      </c>
      <c r="H106" s="507" t="s">
        <v>1085</v>
      </c>
      <c r="I106" s="514">
        <v>2</v>
      </c>
      <c r="J106" s="515" t="s">
        <v>1073</v>
      </c>
      <c r="K106" s="505" t="s">
        <v>1095</v>
      </c>
      <c r="L106" s="516" t="s">
        <v>1083</v>
      </c>
      <c r="M106" s="505" t="s">
        <v>1091</v>
      </c>
      <c r="N106" s="521">
        <v>3</v>
      </c>
      <c r="O106" s="522">
        <v>71.98</v>
      </c>
      <c r="P106" s="520">
        <v>215.94</v>
      </c>
      <c r="Q106" s="527" t="s">
        <v>1096</v>
      </c>
      <c r="R106" s="515"/>
    </row>
    <row r="107" spans="2:18">
      <c r="B107" s="505" t="e">
        <f>IF('Formulario PPGR3'!$G107="","",CONCATENATE('Formulario PPGR3'!$C107,".",'Formulario PPGR3'!$D107,".",'Formulario PPGR3'!$E107,".",'Formulario PPGR3'!$F107))</f>
        <v>#REF!</v>
      </c>
      <c r="C107" s="505" t="e">
        <f>IF('Formulario PPGR3'!$G107="","",'[3]Formulario PPGR1'!#REF!)</f>
        <v>#REF!</v>
      </c>
      <c r="D107" s="505" t="e">
        <f>IF('Formulario PPGR3'!$G107="","",'[3]Formulario PPGR1'!#REF!)</f>
        <v>#REF!</v>
      </c>
      <c r="E107" s="505" t="e">
        <f>IF('Formulario PPGR3'!$G107="","",'[3]Formulario PPGR1'!#REF!)</f>
        <v>#REF!</v>
      </c>
      <c r="F107" s="505" t="e">
        <f>IF('Formulario PPGR3'!$G107="","",'[3]Formulario PPGR1'!#REF!)</f>
        <v>#REF!</v>
      </c>
      <c r="G107" s="508" t="s">
        <v>378</v>
      </c>
      <c r="H107" s="507" t="s">
        <v>1085</v>
      </c>
      <c r="I107" s="514">
        <v>2</v>
      </c>
      <c r="J107" s="515" t="s">
        <v>1080</v>
      </c>
      <c r="K107" s="505" t="s">
        <v>1089</v>
      </c>
      <c r="L107" s="516" t="s">
        <v>1081</v>
      </c>
      <c r="M107" s="505" t="s">
        <v>1093</v>
      </c>
      <c r="N107" s="521">
        <v>8</v>
      </c>
      <c r="O107" s="522">
        <v>139.24</v>
      </c>
      <c r="P107" s="520">
        <v>1113.92</v>
      </c>
      <c r="Q107" s="527" t="s">
        <v>1094</v>
      </c>
      <c r="R107" s="515"/>
    </row>
    <row r="108" spans="2:18">
      <c r="B108" s="505" t="e">
        <f>IF('Formulario PPGR3'!$G108="","",CONCATENATE('Formulario PPGR3'!$C108,".",'Formulario PPGR3'!$D108,".",'Formulario PPGR3'!$E108,".",'Formulario PPGR3'!$F108))</f>
        <v>#REF!</v>
      </c>
      <c r="C108" s="505" t="e">
        <f>IF('Formulario PPGR3'!$G108="","",'[3]Formulario PPGR1'!#REF!)</f>
        <v>#REF!</v>
      </c>
      <c r="D108" s="505" t="e">
        <f>IF('Formulario PPGR3'!$G108="","",'[3]Formulario PPGR1'!#REF!)</f>
        <v>#REF!</v>
      </c>
      <c r="E108" s="505" t="e">
        <f>IF('Formulario PPGR3'!$G108="","",'[3]Formulario PPGR1'!#REF!)</f>
        <v>#REF!</v>
      </c>
      <c r="F108" s="505" t="e">
        <f>IF('Formulario PPGR3'!$G108="","",'[3]Formulario PPGR1'!#REF!)</f>
        <v>#REF!</v>
      </c>
      <c r="G108" s="508" t="s">
        <v>380</v>
      </c>
      <c r="H108" s="507" t="s">
        <v>1085</v>
      </c>
      <c r="I108" s="514">
        <v>3</v>
      </c>
      <c r="J108" s="515" t="s">
        <v>1080</v>
      </c>
      <c r="K108" s="505" t="s">
        <v>1089</v>
      </c>
      <c r="L108" s="516" t="s">
        <v>1081</v>
      </c>
      <c r="M108" s="505" t="s">
        <v>1093</v>
      </c>
      <c r="N108" s="521">
        <v>8</v>
      </c>
      <c r="O108" s="522">
        <v>139.24</v>
      </c>
      <c r="P108" s="520">
        <v>1113.92</v>
      </c>
      <c r="Q108" s="527" t="s">
        <v>1094</v>
      </c>
      <c r="R108" s="515"/>
    </row>
    <row r="109" spans="2:18">
      <c r="B109" s="505" t="e">
        <f>IF('Formulario PPGR3'!$G109="","",CONCATENATE('Formulario PPGR3'!$C109,".",'Formulario PPGR3'!$D109,".",'Formulario PPGR3'!$E109,".",'Formulario PPGR3'!$F109))</f>
        <v>#REF!</v>
      </c>
      <c r="C109" s="505" t="e">
        <f>IF('Formulario PPGR3'!$G109="","",'[3]Formulario PPGR1'!#REF!)</f>
        <v>#REF!</v>
      </c>
      <c r="D109" s="505" t="e">
        <f>IF('Formulario PPGR3'!$G109="","",'[3]Formulario PPGR1'!#REF!)</f>
        <v>#REF!</v>
      </c>
      <c r="E109" s="505" t="e">
        <f>IF('Formulario PPGR3'!$G109="","",'[3]Formulario PPGR1'!#REF!)</f>
        <v>#REF!</v>
      </c>
      <c r="F109" s="505" t="e">
        <f>IF('Formulario PPGR3'!$G109="","",'[3]Formulario PPGR1'!#REF!)</f>
        <v>#REF!</v>
      </c>
      <c r="G109" s="508" t="s">
        <v>380</v>
      </c>
      <c r="H109" s="507" t="s">
        <v>1085</v>
      </c>
      <c r="I109" s="514">
        <v>3</v>
      </c>
      <c r="J109" s="515" t="s">
        <v>1077</v>
      </c>
      <c r="K109" s="505" t="s">
        <v>1099</v>
      </c>
      <c r="L109" s="516" t="s">
        <v>1078</v>
      </c>
      <c r="M109" s="505" t="s">
        <v>1101</v>
      </c>
      <c r="N109" s="521">
        <v>120</v>
      </c>
      <c r="O109" s="522">
        <v>197</v>
      </c>
      <c r="P109" s="520">
        <v>23640</v>
      </c>
      <c r="Q109" s="527" t="s">
        <v>1102</v>
      </c>
      <c r="R109" s="515"/>
    </row>
    <row r="110" spans="2:18" ht="25.5">
      <c r="B110" s="505" t="e">
        <f>IF('Formulario PPGR3'!$G110="","",CONCATENATE('Formulario PPGR3'!$C110,".",'Formulario PPGR3'!$D110,".",'Formulario PPGR3'!$E110,".",'Formulario PPGR3'!$F110))</f>
        <v>#REF!</v>
      </c>
      <c r="C110" s="505" t="e">
        <f>IF('Formulario PPGR3'!$G110="","",'[3]Formulario PPGR1'!#REF!)</f>
        <v>#REF!</v>
      </c>
      <c r="D110" s="505" t="e">
        <f>IF('Formulario PPGR3'!$G110="","",'[3]Formulario PPGR1'!#REF!)</f>
        <v>#REF!</v>
      </c>
      <c r="E110" s="505" t="e">
        <f>IF('Formulario PPGR3'!$G110="","",'[3]Formulario PPGR1'!#REF!)</f>
        <v>#REF!</v>
      </c>
      <c r="F110" s="505" t="e">
        <f>IF('Formulario PPGR3'!$G110="","",'[3]Formulario PPGR1'!#REF!)</f>
        <v>#REF!</v>
      </c>
      <c r="G110" s="508" t="s">
        <v>380</v>
      </c>
      <c r="H110" s="507" t="s">
        <v>1085</v>
      </c>
      <c r="I110" s="514">
        <v>3</v>
      </c>
      <c r="J110" s="515" t="s">
        <v>1073</v>
      </c>
      <c r="K110" s="505" t="s">
        <v>1095</v>
      </c>
      <c r="L110" s="516" t="s">
        <v>1112</v>
      </c>
      <c r="M110" s="505" t="s">
        <v>1087</v>
      </c>
      <c r="N110" s="521">
        <v>1</v>
      </c>
      <c r="O110" s="522">
        <v>4979.6000000000004</v>
      </c>
      <c r="P110" s="520">
        <v>4979.6000000000004</v>
      </c>
      <c r="Q110" s="527" t="s">
        <v>1096</v>
      </c>
      <c r="R110" s="515"/>
    </row>
    <row r="111" spans="2:18">
      <c r="B111" s="505" t="e">
        <f>IF('Formulario PPGR3'!$G111="","",CONCATENATE('Formulario PPGR3'!$C111,".",'Formulario PPGR3'!$D111,".",'Formulario PPGR3'!$E111,".",'Formulario PPGR3'!$F111))</f>
        <v>#REF!</v>
      </c>
      <c r="C111" s="505" t="e">
        <f>IF('Formulario PPGR3'!$G111="","",'[3]Formulario PPGR1'!#REF!)</f>
        <v>#REF!</v>
      </c>
      <c r="D111" s="505" t="e">
        <f>IF('Formulario PPGR3'!$G111="","",'[3]Formulario PPGR1'!#REF!)</f>
        <v>#REF!</v>
      </c>
      <c r="E111" s="505" t="e">
        <f>IF('Formulario PPGR3'!$G111="","",'[3]Formulario PPGR1'!#REF!)</f>
        <v>#REF!</v>
      </c>
      <c r="F111" s="505" t="e">
        <f>IF('Formulario PPGR3'!$G111="","",'[3]Formulario PPGR1'!#REF!)</f>
        <v>#REF!</v>
      </c>
      <c r="G111" s="508" t="s">
        <v>382</v>
      </c>
      <c r="H111" s="507" t="s">
        <v>1085</v>
      </c>
      <c r="I111" s="514">
        <v>5</v>
      </c>
      <c r="J111" s="515" t="s">
        <v>1077</v>
      </c>
      <c r="K111" s="505" t="s">
        <v>1099</v>
      </c>
      <c r="L111" s="516" t="s">
        <v>1078</v>
      </c>
      <c r="M111" s="505" t="s">
        <v>1101</v>
      </c>
      <c r="N111" s="521">
        <v>120</v>
      </c>
      <c r="O111" s="522">
        <v>197</v>
      </c>
      <c r="P111" s="520">
        <v>23640</v>
      </c>
      <c r="Q111" s="527" t="s">
        <v>1102</v>
      </c>
      <c r="R111" s="515"/>
    </row>
    <row r="112" spans="2:18">
      <c r="B112" s="505" t="e">
        <f>IF('Formulario PPGR3'!$G112="","",CONCATENATE('Formulario PPGR3'!$C112,".",'Formulario PPGR3'!$D112,".",'Formulario PPGR3'!$E112,".",'Formulario PPGR3'!$F112))</f>
        <v>#REF!</v>
      </c>
      <c r="C112" s="505" t="e">
        <f>IF('Formulario PPGR3'!$G112="","",'[3]Formulario PPGR1'!#REF!)</f>
        <v>#REF!</v>
      </c>
      <c r="D112" s="505" t="e">
        <f>IF('Formulario PPGR3'!$G112="","",'[3]Formulario PPGR1'!#REF!)</f>
        <v>#REF!</v>
      </c>
      <c r="E112" s="505" t="e">
        <f>IF('Formulario PPGR3'!$G112="","",'[3]Formulario PPGR1'!#REF!)</f>
        <v>#REF!</v>
      </c>
      <c r="F112" s="505" t="e">
        <f>IF('Formulario PPGR3'!$G112="","",'[3]Formulario PPGR1'!#REF!)</f>
        <v>#REF!</v>
      </c>
      <c r="G112" s="508" t="s">
        <v>382</v>
      </c>
      <c r="H112" s="507" t="s">
        <v>1085</v>
      </c>
      <c r="I112" s="514">
        <v>5</v>
      </c>
      <c r="J112" s="515" t="s">
        <v>1073</v>
      </c>
      <c r="K112" s="505" t="s">
        <v>1095</v>
      </c>
      <c r="L112" s="516" t="s">
        <v>1083</v>
      </c>
      <c r="M112" s="505" t="s">
        <v>1091</v>
      </c>
      <c r="N112" s="521">
        <v>3</v>
      </c>
      <c r="O112" s="522">
        <v>71.98</v>
      </c>
      <c r="P112" s="520">
        <v>215.94</v>
      </c>
      <c r="Q112" s="527" t="s">
        <v>1096</v>
      </c>
      <c r="R112" s="515"/>
    </row>
    <row r="113" spans="2:18">
      <c r="B113" s="505" t="e">
        <f>IF('Formulario PPGR3'!$G113="","",CONCATENATE('Formulario PPGR3'!$C113,".",'Formulario PPGR3'!$D113,".",'Formulario PPGR3'!$E113,".",'Formulario PPGR3'!$F113))</f>
        <v>#REF!</v>
      </c>
      <c r="C113" s="505" t="e">
        <f>IF('Formulario PPGR3'!$G113="","",'[3]Formulario PPGR1'!#REF!)</f>
        <v>#REF!</v>
      </c>
      <c r="D113" s="505" t="e">
        <f>IF('Formulario PPGR3'!$G113="","",'[3]Formulario PPGR1'!#REF!)</f>
        <v>#REF!</v>
      </c>
      <c r="E113" s="505" t="e">
        <f>IF('Formulario PPGR3'!$G113="","",'[3]Formulario PPGR1'!#REF!)</f>
        <v>#REF!</v>
      </c>
      <c r="F113" s="505" t="e">
        <f>IF('Formulario PPGR3'!$G113="","",'[3]Formulario PPGR1'!#REF!)</f>
        <v>#REF!</v>
      </c>
      <c r="G113" s="508" t="s">
        <v>382</v>
      </c>
      <c r="H113" s="507" t="s">
        <v>1085</v>
      </c>
      <c r="I113" s="514">
        <v>5</v>
      </c>
      <c r="J113" s="515" t="s">
        <v>1080</v>
      </c>
      <c r="K113" s="505" t="s">
        <v>1089</v>
      </c>
      <c r="L113" s="516" t="s">
        <v>1081</v>
      </c>
      <c r="M113" s="505" t="s">
        <v>1093</v>
      </c>
      <c r="N113" s="521"/>
      <c r="O113" s="522">
        <v>139.24</v>
      </c>
      <c r="P113" s="520">
        <v>0</v>
      </c>
      <c r="Q113" s="527" t="s">
        <v>1094</v>
      </c>
      <c r="R113" s="515"/>
    </row>
    <row r="114" spans="2:18">
      <c r="B114" s="505" t="e">
        <f>IF('Formulario PPGR3'!$G114="","",CONCATENATE('Formulario PPGR3'!$C114,".",'Formulario PPGR3'!$D114,".",'Formulario PPGR3'!$E114,".",'Formulario PPGR3'!$F114))</f>
        <v>#REF!</v>
      </c>
      <c r="C114" s="505" t="e">
        <f>IF('Formulario PPGR3'!$G114="","",'[3]Formulario PPGR1'!#REF!)</f>
        <v>#REF!</v>
      </c>
      <c r="D114" s="505" t="e">
        <f>IF('Formulario PPGR3'!$G114="","",'[3]Formulario PPGR1'!#REF!)</f>
        <v>#REF!</v>
      </c>
      <c r="E114" s="505" t="e">
        <f>IF('Formulario PPGR3'!$G114="","",'[3]Formulario PPGR1'!#REF!)</f>
        <v>#REF!</v>
      </c>
      <c r="F114" s="505" t="e">
        <f>IF('Formulario PPGR3'!$G114="","",'[3]Formulario PPGR1'!#REF!)</f>
        <v>#REF!</v>
      </c>
      <c r="G114" s="508" t="s">
        <v>385</v>
      </c>
      <c r="H114" s="507" t="s">
        <v>1085</v>
      </c>
      <c r="I114" s="514">
        <v>5</v>
      </c>
      <c r="J114" s="515" t="s">
        <v>1077</v>
      </c>
      <c r="K114" s="505" t="s">
        <v>1099</v>
      </c>
      <c r="L114" s="516" t="s">
        <v>1078</v>
      </c>
      <c r="M114" s="505" t="s">
        <v>1101</v>
      </c>
      <c r="N114" s="521">
        <v>120</v>
      </c>
      <c r="O114" s="522">
        <v>197</v>
      </c>
      <c r="P114" s="520">
        <v>23640</v>
      </c>
      <c r="Q114" s="527" t="s">
        <v>1102</v>
      </c>
      <c r="R114" s="515"/>
    </row>
    <row r="115" spans="2:18" ht="25.5">
      <c r="B115" s="505" t="e">
        <f>IF('Formulario PPGR3'!$G115="","",CONCATENATE('Formulario PPGR3'!$C115,".",'Formulario PPGR3'!$D115,".",'Formulario PPGR3'!$E115,".",'Formulario PPGR3'!$F115))</f>
        <v>#REF!</v>
      </c>
      <c r="C115" s="505" t="e">
        <f>IF('Formulario PPGR3'!$G115="","",'[3]Formulario PPGR1'!#REF!)</f>
        <v>#REF!</v>
      </c>
      <c r="D115" s="505" t="e">
        <f>IF('Formulario PPGR3'!$G115="","",'[3]Formulario PPGR1'!#REF!)</f>
        <v>#REF!</v>
      </c>
      <c r="E115" s="505" t="e">
        <f>IF('Formulario PPGR3'!$G115="","",'[3]Formulario PPGR1'!#REF!)</f>
        <v>#REF!</v>
      </c>
      <c r="F115" s="505" t="e">
        <f>IF('Formulario PPGR3'!$G115="","",'[3]Formulario PPGR1'!#REF!)</f>
        <v>#REF!</v>
      </c>
      <c r="G115" s="508" t="s">
        <v>385</v>
      </c>
      <c r="H115" s="507" t="s">
        <v>1085</v>
      </c>
      <c r="I115" s="514">
        <v>5</v>
      </c>
      <c r="J115" s="515" t="s">
        <v>1073</v>
      </c>
      <c r="K115" s="505" t="s">
        <v>1095</v>
      </c>
      <c r="L115" s="516" t="s">
        <v>1112</v>
      </c>
      <c r="M115" s="505" t="s">
        <v>1087</v>
      </c>
      <c r="N115" s="521">
        <v>1</v>
      </c>
      <c r="O115" s="522">
        <v>4979.6000000000004</v>
      </c>
      <c r="P115" s="520">
        <v>4979.6000000000004</v>
      </c>
      <c r="Q115" s="527" t="s">
        <v>1096</v>
      </c>
      <c r="R115" s="515"/>
    </row>
    <row r="116" spans="2:18">
      <c r="B116" s="505" t="e">
        <f>IF('Formulario PPGR3'!$G116="","",CONCATENATE('Formulario PPGR3'!$C116,".",'Formulario PPGR3'!$D116,".",'Formulario PPGR3'!$E116,".",'Formulario PPGR3'!$F116))</f>
        <v>#REF!</v>
      </c>
      <c r="C116" s="505" t="e">
        <f>IF('Formulario PPGR3'!$G116="","",'[3]Formulario PPGR1'!#REF!)</f>
        <v>#REF!</v>
      </c>
      <c r="D116" s="505" t="e">
        <f>IF('Formulario PPGR3'!$G116="","",'[3]Formulario PPGR1'!#REF!)</f>
        <v>#REF!</v>
      </c>
      <c r="E116" s="505" t="e">
        <f>IF('Formulario PPGR3'!$G116="","",'[3]Formulario PPGR1'!#REF!)</f>
        <v>#REF!</v>
      </c>
      <c r="F116" s="505" t="e">
        <f>IF('Formulario PPGR3'!$G116="","",'[3]Formulario PPGR1'!#REF!)</f>
        <v>#REF!</v>
      </c>
      <c r="G116" s="508" t="s">
        <v>385</v>
      </c>
      <c r="H116" s="507" t="s">
        <v>1085</v>
      </c>
      <c r="I116" s="514">
        <v>5</v>
      </c>
      <c r="J116" s="515" t="s">
        <v>1080</v>
      </c>
      <c r="K116" s="505" t="s">
        <v>1089</v>
      </c>
      <c r="L116" s="516" t="s">
        <v>1081</v>
      </c>
      <c r="M116" s="505" t="s">
        <v>1093</v>
      </c>
      <c r="N116" s="521">
        <v>8</v>
      </c>
      <c r="O116" s="522">
        <v>139.24</v>
      </c>
      <c r="P116" s="520">
        <v>1113.92</v>
      </c>
      <c r="Q116" s="527" t="s">
        <v>1094</v>
      </c>
      <c r="R116" s="515"/>
    </row>
    <row r="117" spans="2:18">
      <c r="B117" s="505" t="e">
        <f>IF('Formulario PPGR3'!$G117="","",CONCATENATE('Formulario PPGR3'!$C117,".",'Formulario PPGR3'!$D117,".",'Formulario PPGR3'!$E117,".",'Formulario PPGR3'!$F117))</f>
        <v>#REF!</v>
      </c>
      <c r="C117" s="505" t="e">
        <f>IF('Formulario PPGR3'!$G117="","",'[3]Formulario PPGR1'!#REF!)</f>
        <v>#REF!</v>
      </c>
      <c r="D117" s="505" t="e">
        <f>IF('Formulario PPGR3'!$G117="","",'[3]Formulario PPGR1'!#REF!)</f>
        <v>#REF!</v>
      </c>
      <c r="E117" s="505" t="e">
        <f>IF('Formulario PPGR3'!$G117="","",'[3]Formulario PPGR1'!#REF!)</f>
        <v>#REF!</v>
      </c>
      <c r="F117" s="505" t="e">
        <f>IF('Formulario PPGR3'!$G117="","",'[3]Formulario PPGR1'!#REF!)</f>
        <v>#REF!</v>
      </c>
      <c r="G117" s="508" t="s">
        <v>387</v>
      </c>
      <c r="H117" s="507" t="s">
        <v>1085</v>
      </c>
      <c r="I117" s="514">
        <v>2</v>
      </c>
      <c r="J117" s="515" t="s">
        <v>1077</v>
      </c>
      <c r="K117" s="505" t="s">
        <v>1099</v>
      </c>
      <c r="L117" s="516" t="s">
        <v>1078</v>
      </c>
      <c r="M117" s="505" t="s">
        <v>1101</v>
      </c>
      <c r="N117" s="521">
        <v>120</v>
      </c>
      <c r="O117" s="522">
        <v>197</v>
      </c>
      <c r="P117" s="520">
        <v>23640</v>
      </c>
      <c r="Q117" s="527" t="s">
        <v>1102</v>
      </c>
      <c r="R117" s="515"/>
    </row>
    <row r="118" spans="2:18" ht="25.5">
      <c r="B118" s="505" t="e">
        <f>IF('Formulario PPGR3'!$G118="","",CONCATENATE('Formulario PPGR3'!$C118,".",'Formulario PPGR3'!$D118,".",'Formulario PPGR3'!$E118,".",'Formulario PPGR3'!$F118))</f>
        <v>#REF!</v>
      </c>
      <c r="C118" s="505" t="e">
        <f>IF('Formulario PPGR3'!$G118="","",'[3]Formulario PPGR1'!#REF!)</f>
        <v>#REF!</v>
      </c>
      <c r="D118" s="505" t="e">
        <f>IF('Formulario PPGR3'!$G118="","",'[3]Formulario PPGR1'!#REF!)</f>
        <v>#REF!</v>
      </c>
      <c r="E118" s="505" t="e">
        <f>IF('Formulario PPGR3'!$G118="","",'[3]Formulario PPGR1'!#REF!)</f>
        <v>#REF!</v>
      </c>
      <c r="F118" s="505" t="e">
        <f>IF('Formulario PPGR3'!$G118="","",'[3]Formulario PPGR1'!#REF!)</f>
        <v>#REF!</v>
      </c>
      <c r="G118" s="508" t="s">
        <v>387</v>
      </c>
      <c r="H118" s="507" t="s">
        <v>1085</v>
      </c>
      <c r="I118" s="514">
        <v>2</v>
      </c>
      <c r="J118" s="515" t="s">
        <v>1073</v>
      </c>
      <c r="K118" s="505" t="s">
        <v>1095</v>
      </c>
      <c r="L118" s="516" t="s">
        <v>1112</v>
      </c>
      <c r="M118" s="505" t="s">
        <v>1087</v>
      </c>
      <c r="N118" s="521">
        <v>1</v>
      </c>
      <c r="O118" s="522">
        <v>4979.6000000000004</v>
      </c>
      <c r="P118" s="520">
        <v>4979.6000000000004</v>
      </c>
      <c r="Q118" s="527" t="s">
        <v>1096</v>
      </c>
      <c r="R118" s="515"/>
    </row>
    <row r="119" spans="2:18">
      <c r="B119" s="505" t="e">
        <f>IF('Formulario PPGR3'!$G119="","",CONCATENATE('Formulario PPGR3'!$C119,".",'Formulario PPGR3'!$D119,".",'Formulario PPGR3'!$E119,".",'Formulario PPGR3'!$F119))</f>
        <v>#REF!</v>
      </c>
      <c r="C119" s="505" t="e">
        <f>IF('Formulario PPGR3'!$G119="","",'[3]Formulario PPGR1'!#REF!)</f>
        <v>#REF!</v>
      </c>
      <c r="D119" s="505" t="e">
        <f>IF('Formulario PPGR3'!$G119="","",'[3]Formulario PPGR1'!#REF!)</f>
        <v>#REF!</v>
      </c>
      <c r="E119" s="505" t="e">
        <f>IF('Formulario PPGR3'!$G119="","",'[3]Formulario PPGR1'!#REF!)</f>
        <v>#REF!</v>
      </c>
      <c r="F119" s="505" t="e">
        <f>IF('Formulario PPGR3'!$G119="","",'[3]Formulario PPGR1'!#REF!)</f>
        <v>#REF!</v>
      </c>
      <c r="G119" s="508" t="s">
        <v>387</v>
      </c>
      <c r="H119" s="507" t="s">
        <v>1085</v>
      </c>
      <c r="I119" s="514">
        <v>2</v>
      </c>
      <c r="J119" s="515" t="s">
        <v>1080</v>
      </c>
      <c r="K119" s="505" t="s">
        <v>1089</v>
      </c>
      <c r="L119" s="516" t="s">
        <v>1081</v>
      </c>
      <c r="M119" s="505" t="s">
        <v>1093</v>
      </c>
      <c r="N119" s="521">
        <v>8</v>
      </c>
      <c r="O119" s="522">
        <v>139.24</v>
      </c>
      <c r="P119" s="520">
        <v>1113.92</v>
      </c>
      <c r="Q119" s="527" t="s">
        <v>1094</v>
      </c>
      <c r="R119" s="515"/>
    </row>
    <row r="120" spans="2:18">
      <c r="B120" s="505" t="e">
        <f>IF('Formulario PPGR3'!$G120="","",CONCATENATE('Formulario PPGR3'!$C120,".",'Formulario PPGR3'!$D120,".",'Formulario PPGR3'!$E120,".",'Formulario PPGR3'!$F120))</f>
        <v>#REF!</v>
      </c>
      <c r="C120" s="505" t="e">
        <f>IF('Formulario PPGR3'!$G120="","",'[3]Formulario PPGR1'!#REF!)</f>
        <v>#REF!</v>
      </c>
      <c r="D120" s="505" t="e">
        <f>IF('Formulario PPGR3'!$G120="","",'[3]Formulario PPGR1'!#REF!)</f>
        <v>#REF!</v>
      </c>
      <c r="E120" s="505" t="e">
        <f>IF('Formulario PPGR3'!$G120="","",'[3]Formulario PPGR1'!#REF!)</f>
        <v>#REF!</v>
      </c>
      <c r="F120" s="505" t="e">
        <f>IF('Formulario PPGR3'!$G120="","",'[3]Formulario PPGR1'!#REF!)</f>
        <v>#REF!</v>
      </c>
      <c r="G120" s="508" t="s">
        <v>389</v>
      </c>
      <c r="H120" s="507" t="s">
        <v>1085</v>
      </c>
      <c r="I120" s="514">
        <v>5</v>
      </c>
      <c r="J120" s="515" t="s">
        <v>1077</v>
      </c>
      <c r="K120" s="505" t="s">
        <v>1099</v>
      </c>
      <c r="L120" s="516" t="s">
        <v>1078</v>
      </c>
      <c r="M120" s="505" t="s">
        <v>1101</v>
      </c>
      <c r="N120" s="521">
        <v>120</v>
      </c>
      <c r="O120" s="522">
        <v>197</v>
      </c>
      <c r="P120" s="520">
        <v>23640</v>
      </c>
      <c r="Q120" s="527" t="s">
        <v>1102</v>
      </c>
      <c r="R120" s="515"/>
    </row>
    <row r="121" spans="2:18" ht="25.5">
      <c r="B121" s="505" t="e">
        <f>IF('Formulario PPGR3'!$G121="","",CONCATENATE('Formulario PPGR3'!$C121,".",'Formulario PPGR3'!$D121,".",'Formulario PPGR3'!$E121,".",'Formulario PPGR3'!$F121))</f>
        <v>#REF!</v>
      </c>
      <c r="C121" s="505" t="e">
        <f>IF('Formulario PPGR3'!$G121="","",'[3]Formulario PPGR1'!#REF!)</f>
        <v>#REF!</v>
      </c>
      <c r="D121" s="505" t="e">
        <f>IF('Formulario PPGR3'!$G121="","",'[3]Formulario PPGR1'!#REF!)</f>
        <v>#REF!</v>
      </c>
      <c r="E121" s="505" t="e">
        <f>IF('Formulario PPGR3'!$G121="","",'[3]Formulario PPGR1'!#REF!)</f>
        <v>#REF!</v>
      </c>
      <c r="F121" s="505" t="e">
        <f>IF('Formulario PPGR3'!$G121="","",'[3]Formulario PPGR1'!#REF!)</f>
        <v>#REF!</v>
      </c>
      <c r="G121" s="508" t="s">
        <v>389</v>
      </c>
      <c r="H121" s="507" t="s">
        <v>1085</v>
      </c>
      <c r="I121" s="514">
        <v>5</v>
      </c>
      <c r="J121" s="515" t="s">
        <v>1073</v>
      </c>
      <c r="K121" s="505" t="s">
        <v>1095</v>
      </c>
      <c r="L121" s="516" t="s">
        <v>1112</v>
      </c>
      <c r="M121" s="505" t="s">
        <v>1087</v>
      </c>
      <c r="N121" s="521">
        <v>120</v>
      </c>
      <c r="O121" s="522">
        <v>4979.6000000000004</v>
      </c>
      <c r="P121" s="520">
        <v>597552</v>
      </c>
      <c r="Q121" s="527" t="s">
        <v>1096</v>
      </c>
      <c r="R121" s="515"/>
    </row>
    <row r="122" spans="2:18">
      <c r="B122" s="505" t="e">
        <f>IF('Formulario PPGR3'!$G122="","",CONCATENATE('Formulario PPGR3'!$C122,".",'Formulario PPGR3'!$D122,".",'Formulario PPGR3'!$E122,".",'Formulario PPGR3'!$F122))</f>
        <v>#REF!</v>
      </c>
      <c r="C122" s="505" t="e">
        <f>IF('Formulario PPGR3'!$G122="","",'[3]Formulario PPGR1'!#REF!)</f>
        <v>#REF!</v>
      </c>
      <c r="D122" s="505" t="e">
        <f>IF('Formulario PPGR3'!$G122="","",'[3]Formulario PPGR1'!#REF!)</f>
        <v>#REF!</v>
      </c>
      <c r="E122" s="505" t="e">
        <f>IF('Formulario PPGR3'!$G122="","",'[3]Formulario PPGR1'!#REF!)</f>
        <v>#REF!</v>
      </c>
      <c r="F122" s="505" t="e">
        <f>IF('Formulario PPGR3'!$G122="","",'[3]Formulario PPGR1'!#REF!)</f>
        <v>#REF!</v>
      </c>
      <c r="G122" s="508" t="s">
        <v>389</v>
      </c>
      <c r="H122" s="507" t="s">
        <v>1085</v>
      </c>
      <c r="I122" s="514">
        <v>5</v>
      </c>
      <c r="J122" s="515" t="s">
        <v>1080</v>
      </c>
      <c r="K122" s="505" t="s">
        <v>1089</v>
      </c>
      <c r="L122" s="516" t="s">
        <v>1081</v>
      </c>
      <c r="M122" s="505" t="s">
        <v>1093</v>
      </c>
      <c r="N122" s="521">
        <v>8</v>
      </c>
      <c r="O122" s="522">
        <v>139.24</v>
      </c>
      <c r="P122" s="520">
        <v>1113.92</v>
      </c>
      <c r="Q122" s="527" t="s">
        <v>1094</v>
      </c>
      <c r="R122" s="515"/>
    </row>
    <row r="123" spans="2:18">
      <c r="B123" s="505" t="e">
        <f>IF('Formulario PPGR3'!$G123="","",CONCATENATE('Formulario PPGR3'!$C123,".",'Formulario PPGR3'!$D123,".",'Formulario PPGR3'!$E123,".",'Formulario PPGR3'!$F123))</f>
        <v>#REF!</v>
      </c>
      <c r="C123" s="505" t="e">
        <f>IF('Formulario PPGR3'!$G123="","",'[3]Formulario PPGR1'!#REF!)</f>
        <v>#REF!</v>
      </c>
      <c r="D123" s="505" t="e">
        <f>IF('Formulario PPGR3'!$G123="","",'[3]Formulario PPGR1'!#REF!)</f>
        <v>#REF!</v>
      </c>
      <c r="E123" s="505" t="e">
        <f>IF('Formulario PPGR3'!$G123="","",'[3]Formulario PPGR1'!#REF!)</f>
        <v>#REF!</v>
      </c>
      <c r="F123" s="505" t="e">
        <f>IF('Formulario PPGR3'!$G123="","",'[3]Formulario PPGR1'!#REF!)</f>
        <v>#REF!</v>
      </c>
      <c r="G123" s="508" t="s">
        <v>393</v>
      </c>
      <c r="H123" s="507" t="s">
        <v>1085</v>
      </c>
      <c r="I123" s="514">
        <v>12</v>
      </c>
      <c r="J123" s="515" t="s">
        <v>1077</v>
      </c>
      <c r="K123" s="505" t="s">
        <v>1099</v>
      </c>
      <c r="L123" s="516" t="s">
        <v>1078</v>
      </c>
      <c r="M123" s="505" t="s">
        <v>1101</v>
      </c>
      <c r="N123" s="521">
        <v>120</v>
      </c>
      <c r="O123" s="522">
        <v>197</v>
      </c>
      <c r="P123" s="520">
        <v>23640</v>
      </c>
      <c r="Q123" s="527" t="s">
        <v>1102</v>
      </c>
      <c r="R123" s="515"/>
    </row>
    <row r="124" spans="2:18" ht="25.5">
      <c r="B124" s="505" t="e">
        <f>IF('Formulario PPGR3'!$G124="","",CONCATENATE('Formulario PPGR3'!$C124,".",'Formulario PPGR3'!$D124,".",'Formulario PPGR3'!$E124,".",'Formulario PPGR3'!$F124))</f>
        <v>#REF!</v>
      </c>
      <c r="C124" s="505" t="e">
        <f>IF('Formulario PPGR3'!$G124="","",'[3]Formulario PPGR1'!#REF!)</f>
        <v>#REF!</v>
      </c>
      <c r="D124" s="505" t="e">
        <f>IF('Formulario PPGR3'!$G124="","",'[3]Formulario PPGR1'!#REF!)</f>
        <v>#REF!</v>
      </c>
      <c r="E124" s="505" t="e">
        <f>IF('Formulario PPGR3'!$G124="","",'[3]Formulario PPGR1'!#REF!)</f>
        <v>#REF!</v>
      </c>
      <c r="F124" s="505" t="e">
        <f>IF('Formulario PPGR3'!$G124="","",'[3]Formulario PPGR1'!#REF!)</f>
        <v>#REF!</v>
      </c>
      <c r="G124" s="508" t="s">
        <v>393</v>
      </c>
      <c r="H124" s="507" t="s">
        <v>1085</v>
      </c>
      <c r="I124" s="514">
        <v>12</v>
      </c>
      <c r="J124" s="515" t="s">
        <v>1073</v>
      </c>
      <c r="K124" s="505" t="s">
        <v>1095</v>
      </c>
      <c r="L124" s="516" t="s">
        <v>1112</v>
      </c>
      <c r="M124" s="505" t="s">
        <v>1087</v>
      </c>
      <c r="N124" s="521">
        <v>1</v>
      </c>
      <c r="O124" s="522">
        <v>4979.6000000000004</v>
      </c>
      <c r="P124" s="520">
        <v>4979.6000000000004</v>
      </c>
      <c r="Q124" s="527" t="s">
        <v>1096</v>
      </c>
      <c r="R124" s="515"/>
    </row>
    <row r="125" spans="2:18">
      <c r="B125" s="505" t="e">
        <f>IF('Formulario PPGR3'!$G125="","",CONCATENATE('Formulario PPGR3'!$C125,".",'Formulario PPGR3'!$D125,".",'Formulario PPGR3'!$E125,".",'Formulario PPGR3'!$F125))</f>
        <v>#REF!</v>
      </c>
      <c r="C125" s="505" t="e">
        <f>IF('Formulario PPGR3'!$G125="","",'[3]Formulario PPGR1'!#REF!)</f>
        <v>#REF!</v>
      </c>
      <c r="D125" s="505" t="e">
        <f>IF('Formulario PPGR3'!$G125="","",'[3]Formulario PPGR1'!#REF!)</f>
        <v>#REF!</v>
      </c>
      <c r="E125" s="505" t="e">
        <f>IF('Formulario PPGR3'!$G125="","",'[3]Formulario PPGR1'!#REF!)</f>
        <v>#REF!</v>
      </c>
      <c r="F125" s="505" t="e">
        <f>IF('Formulario PPGR3'!$G125="","",'[3]Formulario PPGR1'!#REF!)</f>
        <v>#REF!</v>
      </c>
      <c r="G125" s="508" t="s">
        <v>393</v>
      </c>
      <c r="H125" s="507" t="s">
        <v>1085</v>
      </c>
      <c r="I125" s="514">
        <v>12</v>
      </c>
      <c r="J125" s="515" t="s">
        <v>1080</v>
      </c>
      <c r="K125" s="505" t="s">
        <v>1089</v>
      </c>
      <c r="L125" s="516" t="s">
        <v>1081</v>
      </c>
      <c r="M125" s="505" t="s">
        <v>1093</v>
      </c>
      <c r="N125" s="521">
        <v>8</v>
      </c>
      <c r="O125" s="522">
        <v>139.24</v>
      </c>
      <c r="P125" s="520">
        <v>1113.92</v>
      </c>
      <c r="Q125" s="527" t="s">
        <v>1094</v>
      </c>
      <c r="R125" s="515"/>
    </row>
    <row r="126" spans="2:18" ht="51">
      <c r="B126" s="505" t="e">
        <f>IF('Formulario PPGR3'!$G126="","",CONCATENATE('Formulario PPGR3'!$C126,".",'Formulario PPGR3'!$D126,".",'Formulario PPGR3'!$E126,".",'Formulario PPGR3'!$F126))</f>
        <v>#REF!</v>
      </c>
      <c r="C126" s="505" t="e">
        <f>IF('Formulario PPGR3'!$G126="","",'[3]Formulario PPGR1'!#REF!)</f>
        <v>#REF!</v>
      </c>
      <c r="D126" s="505" t="e">
        <f>IF('Formulario PPGR3'!$G126="","",'[3]Formulario PPGR1'!#REF!)</f>
        <v>#REF!</v>
      </c>
      <c r="E126" s="505" t="e">
        <f>IF('Formulario PPGR3'!$G126="","",'[3]Formulario PPGR1'!#REF!)</f>
        <v>#REF!</v>
      </c>
      <c r="F126" s="505" t="e">
        <f>IF('Formulario PPGR3'!$G126="","",'[3]Formulario PPGR1'!#REF!)</f>
        <v>#REF!</v>
      </c>
      <c r="G126" s="508" t="s">
        <v>527</v>
      </c>
      <c r="H126" s="507" t="s">
        <v>528</v>
      </c>
      <c r="I126" s="514">
        <v>4</v>
      </c>
      <c r="J126" s="515" t="s">
        <v>1077</v>
      </c>
      <c r="K126" s="505" t="s">
        <v>1099</v>
      </c>
      <c r="L126" s="516" t="s">
        <v>1078</v>
      </c>
      <c r="M126" s="505" t="s">
        <v>1101</v>
      </c>
      <c r="N126" s="521">
        <v>120</v>
      </c>
      <c r="O126" s="522">
        <v>197</v>
      </c>
      <c r="P126" s="520">
        <v>23640</v>
      </c>
      <c r="Q126" s="527" t="s">
        <v>1102</v>
      </c>
      <c r="R126" s="515"/>
    </row>
    <row r="127" spans="2:18" ht="51">
      <c r="B127" s="505" t="e">
        <f>IF('Formulario PPGR3'!$G127="","",CONCATENATE('Formulario PPGR3'!$C127,".",'Formulario PPGR3'!$D127,".",'Formulario PPGR3'!$E127,".",'Formulario PPGR3'!$F127))</f>
        <v>#REF!</v>
      </c>
      <c r="C127" s="505" t="e">
        <f>IF('Formulario PPGR3'!$G127="","",'[3]Formulario PPGR1'!#REF!)</f>
        <v>#REF!</v>
      </c>
      <c r="D127" s="505" t="e">
        <f>IF('Formulario PPGR3'!$G127="","",'[3]Formulario PPGR1'!#REF!)</f>
        <v>#REF!</v>
      </c>
      <c r="E127" s="505" t="e">
        <f>IF('Formulario PPGR3'!$G127="","",'[3]Formulario PPGR1'!#REF!)</f>
        <v>#REF!</v>
      </c>
      <c r="F127" s="505" t="e">
        <f>IF('Formulario PPGR3'!$G127="","",'[3]Formulario PPGR1'!#REF!)</f>
        <v>#REF!</v>
      </c>
      <c r="G127" s="508" t="s">
        <v>527</v>
      </c>
      <c r="H127" s="507" t="s">
        <v>528</v>
      </c>
      <c r="I127" s="514">
        <v>4</v>
      </c>
      <c r="J127" s="515" t="s">
        <v>1073</v>
      </c>
      <c r="K127" s="505" t="s">
        <v>1095</v>
      </c>
      <c r="L127" s="516" t="s">
        <v>1112</v>
      </c>
      <c r="M127" s="505" t="s">
        <v>1087</v>
      </c>
      <c r="N127" s="521">
        <v>1</v>
      </c>
      <c r="O127" s="522">
        <v>4979.6000000000004</v>
      </c>
      <c r="P127" s="520">
        <v>4979.6000000000004</v>
      </c>
      <c r="Q127" s="527" t="s">
        <v>1096</v>
      </c>
      <c r="R127" s="515"/>
    </row>
    <row r="128" spans="2:18" ht="51">
      <c r="B128" s="505" t="e">
        <f>IF('Formulario PPGR3'!$G128="","",CONCATENATE('Formulario PPGR3'!$C128,".",'Formulario PPGR3'!$D128,".",'Formulario PPGR3'!$E128,".",'Formulario PPGR3'!$F128))</f>
        <v>#REF!</v>
      </c>
      <c r="C128" s="505" t="e">
        <f>IF('Formulario PPGR3'!$G128="","",'[3]Formulario PPGR1'!#REF!)</f>
        <v>#REF!</v>
      </c>
      <c r="D128" s="505" t="e">
        <f>IF('Formulario PPGR3'!$G128="","",'[3]Formulario PPGR1'!#REF!)</f>
        <v>#REF!</v>
      </c>
      <c r="E128" s="505" t="e">
        <f>IF('Formulario PPGR3'!$G128="","",'[3]Formulario PPGR1'!#REF!)</f>
        <v>#REF!</v>
      </c>
      <c r="F128" s="505" t="e">
        <f>IF('Formulario PPGR3'!$G128="","",'[3]Formulario PPGR1'!#REF!)</f>
        <v>#REF!</v>
      </c>
      <c r="G128" s="508" t="s">
        <v>527</v>
      </c>
      <c r="H128" s="507" t="s">
        <v>528</v>
      </c>
      <c r="I128" s="514">
        <v>4</v>
      </c>
      <c r="J128" s="515" t="s">
        <v>1080</v>
      </c>
      <c r="K128" s="505" t="s">
        <v>1089</v>
      </c>
      <c r="L128" s="516" t="s">
        <v>1081</v>
      </c>
      <c r="M128" s="505" t="s">
        <v>1093</v>
      </c>
      <c r="N128" s="521">
        <v>8</v>
      </c>
      <c r="O128" s="522">
        <v>139.24</v>
      </c>
      <c r="P128" s="520">
        <v>1113.92</v>
      </c>
      <c r="Q128" s="527" t="s">
        <v>1094</v>
      </c>
      <c r="R128" s="515"/>
    </row>
    <row r="129" spans="2:18" ht="38.25">
      <c r="B129" s="505" t="e">
        <f>IF('Formulario PPGR3'!$G129="","",CONCATENATE('Formulario PPGR3'!$C129,".",'Formulario PPGR3'!$D129,".",'Formulario PPGR3'!$E129,".",'Formulario PPGR3'!$F129))</f>
        <v>#REF!</v>
      </c>
      <c r="C129" s="505" t="e">
        <f>IF('Formulario PPGR3'!$G129="","",'[3]Formulario PPGR1'!#REF!)</f>
        <v>#REF!</v>
      </c>
      <c r="D129" s="505" t="e">
        <f>IF('Formulario PPGR3'!$G129="","",'[3]Formulario PPGR1'!#REF!)</f>
        <v>#REF!</v>
      </c>
      <c r="E129" s="505" t="e">
        <f>IF('Formulario PPGR3'!$G129="","",'[3]Formulario PPGR1'!#REF!)</f>
        <v>#REF!</v>
      </c>
      <c r="F129" s="505" t="e">
        <f>IF('Formulario PPGR3'!$G129="","",'[3]Formulario PPGR1'!#REF!)</f>
        <v>#REF!</v>
      </c>
      <c r="G129" s="508" t="s">
        <v>397</v>
      </c>
      <c r="H129" s="507" t="s">
        <v>398</v>
      </c>
      <c r="I129" s="514">
        <v>12</v>
      </c>
      <c r="J129" s="515" t="s">
        <v>1080</v>
      </c>
      <c r="K129" s="505" t="s">
        <v>1089</v>
      </c>
      <c r="L129" s="516" t="s">
        <v>1081</v>
      </c>
      <c r="M129" s="505" t="s">
        <v>1093</v>
      </c>
      <c r="N129" s="521">
        <v>8</v>
      </c>
      <c r="O129" s="522">
        <v>139.24</v>
      </c>
      <c r="P129" s="520">
        <v>1113.92</v>
      </c>
      <c r="Q129" s="527" t="s">
        <v>1094</v>
      </c>
      <c r="R129" s="515" t="s">
        <v>1072</v>
      </c>
    </row>
    <row r="130" spans="2:18" ht="38.25">
      <c r="B130" s="505" t="e">
        <f>IF('Formulario PPGR3'!$G130="","",CONCATENATE('Formulario PPGR3'!$C130,".",'Formulario PPGR3'!$D130,".",'Formulario PPGR3'!$E130,".",'Formulario PPGR3'!$F130))</f>
        <v>#REF!</v>
      </c>
      <c r="C130" s="505" t="e">
        <f>IF('Formulario PPGR3'!$G130="","",'[3]Formulario PPGR1'!#REF!)</f>
        <v>#REF!</v>
      </c>
      <c r="D130" s="505" t="e">
        <f>IF('Formulario PPGR3'!$G130="","",'[3]Formulario PPGR1'!#REF!)</f>
        <v>#REF!</v>
      </c>
      <c r="E130" s="505" t="e">
        <f>IF('Formulario PPGR3'!$G130="","",'[3]Formulario PPGR1'!#REF!)</f>
        <v>#REF!</v>
      </c>
      <c r="F130" s="505" t="e">
        <f>IF('Formulario PPGR3'!$G130="","",'[3]Formulario PPGR1'!#REF!)</f>
        <v>#REF!</v>
      </c>
      <c r="G130" s="508" t="s">
        <v>397</v>
      </c>
      <c r="H130" s="507" t="s">
        <v>398</v>
      </c>
      <c r="I130" s="514">
        <v>12</v>
      </c>
      <c r="J130" s="515" t="s">
        <v>1073</v>
      </c>
      <c r="K130" s="505" t="s">
        <v>1095</v>
      </c>
      <c r="L130" s="516" t="s">
        <v>1115</v>
      </c>
      <c r="M130" s="505" t="s">
        <v>1091</v>
      </c>
      <c r="N130" s="521">
        <v>8</v>
      </c>
      <c r="O130" s="522">
        <v>36</v>
      </c>
      <c r="P130" s="520">
        <v>288</v>
      </c>
      <c r="Q130" s="527" t="s">
        <v>1096</v>
      </c>
      <c r="R130" s="515" t="s">
        <v>1072</v>
      </c>
    </row>
    <row r="131" spans="2:18" ht="38.25">
      <c r="B131" s="505" t="e">
        <f>IF('Formulario PPGR3'!$G131="","",CONCATENATE('Formulario PPGR3'!$C131,".",'Formulario PPGR3'!$D131,".",'Formulario PPGR3'!$E131,".",'Formulario PPGR3'!$F131))</f>
        <v>#REF!</v>
      </c>
      <c r="C131" s="505" t="e">
        <f>IF('Formulario PPGR3'!$G131="","",'[3]Formulario PPGR1'!#REF!)</f>
        <v>#REF!</v>
      </c>
      <c r="D131" s="505" t="e">
        <f>IF('Formulario PPGR3'!$G131="","",'[3]Formulario PPGR1'!#REF!)</f>
        <v>#REF!</v>
      </c>
      <c r="E131" s="505" t="e">
        <f>IF('Formulario PPGR3'!$G131="","",'[3]Formulario PPGR1'!#REF!)</f>
        <v>#REF!</v>
      </c>
      <c r="F131" s="505" t="e">
        <f>IF('Formulario PPGR3'!$G131="","",'[3]Formulario PPGR1'!#REF!)</f>
        <v>#REF!</v>
      </c>
      <c r="G131" s="508" t="s">
        <v>397</v>
      </c>
      <c r="H131" s="507" t="s">
        <v>398</v>
      </c>
      <c r="I131" s="514">
        <v>12</v>
      </c>
      <c r="J131" s="515" t="s">
        <v>1077</v>
      </c>
      <c r="K131" s="505" t="s">
        <v>1099</v>
      </c>
      <c r="L131" s="516" t="s">
        <v>1078</v>
      </c>
      <c r="M131" s="505" t="s">
        <v>1101</v>
      </c>
      <c r="N131" s="521">
        <v>1000</v>
      </c>
      <c r="O131" s="522">
        <v>197</v>
      </c>
      <c r="P131" s="520">
        <v>197000</v>
      </c>
      <c r="Q131" s="527" t="s">
        <v>1102</v>
      </c>
      <c r="R131" s="515" t="s">
        <v>1072</v>
      </c>
    </row>
    <row r="132" spans="2:18" ht="25.5">
      <c r="B132" s="505" t="e">
        <f>IF('Formulario PPGR3'!$G132="","",CONCATENATE('Formulario PPGR3'!$C132,".",'Formulario PPGR3'!$D132,".",'Formulario PPGR3'!$E132,".",'Formulario PPGR3'!$F132))</f>
        <v>#REF!</v>
      </c>
      <c r="C132" s="505" t="e">
        <f>IF('Formulario PPGR3'!$G132="","",'[3]Formulario PPGR1'!#REF!)</f>
        <v>#REF!</v>
      </c>
      <c r="D132" s="505" t="e">
        <f>IF('Formulario PPGR3'!$G132="","",'[3]Formulario PPGR1'!#REF!)</f>
        <v>#REF!</v>
      </c>
      <c r="E132" s="505" t="e">
        <f>IF('Formulario PPGR3'!$G132="","",'[3]Formulario PPGR1'!#REF!)</f>
        <v>#REF!</v>
      </c>
      <c r="F132" s="505" t="e">
        <f>IF('Formulario PPGR3'!$G132="","",'[3]Formulario PPGR1'!#REF!)</f>
        <v>#REF!</v>
      </c>
      <c r="G132" s="508" t="s">
        <v>399</v>
      </c>
      <c r="H132" s="507" t="s">
        <v>400</v>
      </c>
      <c r="I132" s="514">
        <v>12</v>
      </c>
      <c r="J132" s="515" t="s">
        <v>1080</v>
      </c>
      <c r="K132" s="505" t="s">
        <v>1089</v>
      </c>
      <c r="L132" s="516" t="s">
        <v>1081</v>
      </c>
      <c r="M132" s="505" t="s">
        <v>1093</v>
      </c>
      <c r="N132" s="521">
        <v>8</v>
      </c>
      <c r="O132" s="522">
        <v>139.24</v>
      </c>
      <c r="P132" s="520">
        <v>1113.92</v>
      </c>
      <c r="Q132" s="527" t="s">
        <v>1094</v>
      </c>
      <c r="R132" s="515" t="s">
        <v>1072</v>
      </c>
    </row>
    <row r="133" spans="2:18" ht="25.5">
      <c r="B133" s="505" t="e">
        <f>IF('Formulario PPGR3'!$G133="","",CONCATENATE('Formulario PPGR3'!$C133,".",'Formulario PPGR3'!$D133,".",'Formulario PPGR3'!$E133,".",'Formulario PPGR3'!$F133))</f>
        <v>#REF!</v>
      </c>
      <c r="C133" s="505" t="e">
        <f>IF('Formulario PPGR3'!$G133="","",'[3]Formulario PPGR1'!#REF!)</f>
        <v>#REF!</v>
      </c>
      <c r="D133" s="505" t="e">
        <f>IF('Formulario PPGR3'!$G133="","",'[3]Formulario PPGR1'!#REF!)</f>
        <v>#REF!</v>
      </c>
      <c r="E133" s="505" t="e">
        <f>IF('Formulario PPGR3'!$G133="","",'[3]Formulario PPGR1'!#REF!)</f>
        <v>#REF!</v>
      </c>
      <c r="F133" s="505" t="e">
        <f>IF('Formulario PPGR3'!$G133="","",'[3]Formulario PPGR1'!#REF!)</f>
        <v>#REF!</v>
      </c>
      <c r="G133" s="508" t="s">
        <v>399</v>
      </c>
      <c r="H133" s="507" t="s">
        <v>400</v>
      </c>
      <c r="I133" s="514">
        <v>12</v>
      </c>
      <c r="J133" s="515" t="s">
        <v>1073</v>
      </c>
      <c r="K133" s="505" t="s">
        <v>1095</v>
      </c>
      <c r="L133" s="516" t="s">
        <v>1115</v>
      </c>
      <c r="M133" s="505" t="s">
        <v>1091</v>
      </c>
      <c r="N133" s="521">
        <v>8</v>
      </c>
      <c r="O133" s="522">
        <v>36</v>
      </c>
      <c r="P133" s="520">
        <v>288</v>
      </c>
      <c r="Q133" s="527" t="s">
        <v>1096</v>
      </c>
      <c r="R133" s="515" t="s">
        <v>1072</v>
      </c>
    </row>
    <row r="134" spans="2:18" ht="25.5">
      <c r="B134" s="505" t="e">
        <f>IF('Formulario PPGR3'!$G134="","",CONCATENATE('Formulario PPGR3'!$C134,".",'Formulario PPGR3'!$D134,".",'Formulario PPGR3'!$E134,".",'Formulario PPGR3'!$F134))</f>
        <v>#REF!</v>
      </c>
      <c r="C134" s="505" t="e">
        <f>IF('Formulario PPGR3'!$G134="","",'[3]Formulario PPGR1'!#REF!)</f>
        <v>#REF!</v>
      </c>
      <c r="D134" s="505" t="e">
        <f>IF('Formulario PPGR3'!$G134="","",'[3]Formulario PPGR1'!#REF!)</f>
        <v>#REF!</v>
      </c>
      <c r="E134" s="505" t="e">
        <f>IF('Formulario PPGR3'!$G134="","",'[3]Formulario PPGR1'!#REF!)</f>
        <v>#REF!</v>
      </c>
      <c r="F134" s="505" t="e">
        <f>IF('Formulario PPGR3'!$G134="","",'[3]Formulario PPGR1'!#REF!)</f>
        <v>#REF!</v>
      </c>
      <c r="G134" s="508" t="s">
        <v>399</v>
      </c>
      <c r="H134" s="507" t="s">
        <v>400</v>
      </c>
      <c r="I134" s="514">
        <v>12</v>
      </c>
      <c r="J134" s="515" t="s">
        <v>1077</v>
      </c>
      <c r="K134" s="505" t="s">
        <v>1099</v>
      </c>
      <c r="L134" s="516" t="s">
        <v>1078</v>
      </c>
      <c r="M134" s="505" t="s">
        <v>1101</v>
      </c>
      <c r="N134" s="521">
        <v>150</v>
      </c>
      <c r="O134" s="522">
        <v>197</v>
      </c>
      <c r="P134" s="520">
        <v>29550</v>
      </c>
      <c r="Q134" s="527" t="s">
        <v>1102</v>
      </c>
      <c r="R134" s="515" t="s">
        <v>1072</v>
      </c>
    </row>
    <row r="135" spans="2:18" ht="63.75">
      <c r="B135" s="505" t="e">
        <f>IF('Formulario PPGR3'!$G135="","",CONCATENATE('Formulario PPGR3'!$C135,".",'Formulario PPGR3'!$D135,".",'Formulario PPGR3'!$E135,".",'Formulario PPGR3'!$F135))</f>
        <v>#REF!</v>
      </c>
      <c r="C135" s="505" t="e">
        <f>IF('Formulario PPGR3'!$G135="","",'[3]Formulario PPGR1'!#REF!)</f>
        <v>#REF!</v>
      </c>
      <c r="D135" s="505" t="e">
        <f>IF('Formulario PPGR3'!$G135="","",'[3]Formulario PPGR1'!#REF!)</f>
        <v>#REF!</v>
      </c>
      <c r="E135" s="505" t="e">
        <f>IF('Formulario PPGR3'!$G135="","",'[3]Formulario PPGR1'!#REF!)</f>
        <v>#REF!</v>
      </c>
      <c r="F135" s="505" t="e">
        <f>IF('Formulario PPGR3'!$G135="","",'[3]Formulario PPGR1'!#REF!)</f>
        <v>#REF!</v>
      </c>
      <c r="G135" s="508" t="s">
        <v>404</v>
      </c>
      <c r="H135" s="507" t="s">
        <v>405</v>
      </c>
      <c r="I135" s="514">
        <v>2</v>
      </c>
      <c r="J135" s="515" t="s">
        <v>1077</v>
      </c>
      <c r="K135" s="505" t="s">
        <v>1099</v>
      </c>
      <c r="L135" s="516" t="s">
        <v>1078</v>
      </c>
      <c r="M135" s="505" t="s">
        <v>1101</v>
      </c>
      <c r="N135" s="521">
        <v>50</v>
      </c>
      <c r="O135" s="522">
        <v>197</v>
      </c>
      <c r="P135" s="520">
        <v>9850</v>
      </c>
      <c r="Q135" s="527" t="s">
        <v>1102</v>
      </c>
      <c r="R135" s="515" t="s">
        <v>1072</v>
      </c>
    </row>
    <row r="136" spans="2:18" ht="63.75">
      <c r="B136" s="505" t="e">
        <f>IF('Formulario PPGR3'!$G136="","",CONCATENATE('Formulario PPGR3'!$C136,".",'Formulario PPGR3'!$D136,".",'Formulario PPGR3'!$E136,".",'Formulario PPGR3'!$F136))</f>
        <v>#REF!</v>
      </c>
      <c r="C136" s="505" t="e">
        <f>IF('Formulario PPGR3'!$G136="","",'[3]Formulario PPGR1'!#REF!)</f>
        <v>#REF!</v>
      </c>
      <c r="D136" s="505" t="e">
        <f>IF('Formulario PPGR3'!$G136="","",'[3]Formulario PPGR1'!#REF!)</f>
        <v>#REF!</v>
      </c>
      <c r="E136" s="505" t="e">
        <f>IF('Formulario PPGR3'!$G136="","",'[3]Formulario PPGR1'!#REF!)</f>
        <v>#REF!</v>
      </c>
      <c r="F136" s="505" t="e">
        <f>IF('Formulario PPGR3'!$G136="","",'[3]Formulario PPGR1'!#REF!)</f>
        <v>#REF!</v>
      </c>
      <c r="G136" s="508" t="s">
        <v>404</v>
      </c>
      <c r="H136" s="507" t="s">
        <v>405</v>
      </c>
      <c r="I136" s="514">
        <v>2</v>
      </c>
      <c r="J136" s="515" t="s">
        <v>1070</v>
      </c>
      <c r="K136" s="505" t="s">
        <v>1086</v>
      </c>
      <c r="L136" s="516" t="s">
        <v>1116</v>
      </c>
      <c r="M136" s="505" t="s">
        <v>1087</v>
      </c>
      <c r="N136" s="521">
        <v>8</v>
      </c>
      <c r="O136" s="522">
        <v>12537.5</v>
      </c>
      <c r="P136" s="520">
        <v>100300</v>
      </c>
      <c r="Q136" s="527" t="s">
        <v>1088</v>
      </c>
      <c r="R136" s="515" t="s">
        <v>1072</v>
      </c>
    </row>
    <row r="137" spans="2:18" ht="38.25">
      <c r="B137" s="505" t="e">
        <f>IF('Formulario PPGR3'!$G137="","",CONCATENATE('Formulario PPGR3'!$C137,".",'Formulario PPGR3'!$D137,".",'Formulario PPGR3'!$E137,".",'Formulario PPGR3'!$F137))</f>
        <v>#REF!</v>
      </c>
      <c r="C137" s="505" t="e">
        <f>IF('Formulario PPGR3'!$G137="","",'[3]Formulario PPGR1'!#REF!)</f>
        <v>#REF!</v>
      </c>
      <c r="D137" s="505" t="e">
        <f>IF('Formulario PPGR3'!$G137="","",'[3]Formulario PPGR1'!#REF!)</f>
        <v>#REF!</v>
      </c>
      <c r="E137" s="505" t="e">
        <f>IF('Formulario PPGR3'!$G137="","",'[3]Formulario PPGR1'!#REF!)</f>
        <v>#REF!</v>
      </c>
      <c r="F137" s="505" t="e">
        <f>IF('Formulario PPGR3'!$G137="","",'[3]Formulario PPGR1'!#REF!)</f>
        <v>#REF!</v>
      </c>
      <c r="G137" s="508" t="s">
        <v>407</v>
      </c>
      <c r="H137" s="507" t="s">
        <v>408</v>
      </c>
      <c r="I137" s="514">
        <v>4</v>
      </c>
      <c r="J137" s="515" t="s">
        <v>1077</v>
      </c>
      <c r="K137" s="505" t="s">
        <v>1099</v>
      </c>
      <c r="L137" s="516" t="s">
        <v>1078</v>
      </c>
      <c r="M137" s="505" t="s">
        <v>1101</v>
      </c>
      <c r="N137" s="521">
        <v>8</v>
      </c>
      <c r="O137" s="522">
        <v>197</v>
      </c>
      <c r="P137" s="520">
        <v>1576</v>
      </c>
      <c r="Q137" s="527" t="s">
        <v>1102</v>
      </c>
      <c r="R137" s="515" t="s">
        <v>1072</v>
      </c>
    </row>
    <row r="138" spans="2:18" ht="38.25">
      <c r="B138" s="505" t="e">
        <f>IF('Formulario PPGR3'!$G138="","",CONCATENATE('Formulario PPGR3'!$C138,".",'Formulario PPGR3'!$D138,".",'Formulario PPGR3'!$E138,".",'Formulario PPGR3'!$F138))</f>
        <v>#REF!</v>
      </c>
      <c r="C138" s="505" t="e">
        <f>IF('Formulario PPGR3'!$G138="","",'[3]Formulario PPGR1'!#REF!)</f>
        <v>#REF!</v>
      </c>
      <c r="D138" s="505" t="e">
        <f>IF('Formulario PPGR3'!$G138="","",'[3]Formulario PPGR1'!#REF!)</f>
        <v>#REF!</v>
      </c>
      <c r="E138" s="505" t="e">
        <f>IF('Formulario PPGR3'!$G138="","",'[3]Formulario PPGR1'!#REF!)</f>
        <v>#REF!</v>
      </c>
      <c r="F138" s="505" t="e">
        <f>IF('Formulario PPGR3'!$G138="","",'[3]Formulario PPGR1'!#REF!)</f>
        <v>#REF!</v>
      </c>
      <c r="G138" s="508" t="s">
        <v>407</v>
      </c>
      <c r="H138" s="507" t="s">
        <v>408</v>
      </c>
      <c r="I138" s="514">
        <v>4</v>
      </c>
      <c r="J138" s="515" t="s">
        <v>1073</v>
      </c>
      <c r="K138" s="505" t="s">
        <v>1095</v>
      </c>
      <c r="L138" s="516" t="s">
        <v>1112</v>
      </c>
      <c r="M138" s="505" t="s">
        <v>1087</v>
      </c>
      <c r="N138" s="521">
        <v>1</v>
      </c>
      <c r="O138" s="522">
        <v>4979.6000000000004</v>
      </c>
      <c r="P138" s="520">
        <v>4979.6000000000004</v>
      </c>
      <c r="Q138" s="527" t="s">
        <v>1096</v>
      </c>
      <c r="R138" s="515" t="s">
        <v>1072</v>
      </c>
    </row>
    <row r="139" spans="2:18" ht="38.25">
      <c r="B139" s="505" t="e">
        <f>IF('Formulario PPGR3'!$G139="","",CONCATENATE('Formulario PPGR3'!$C139,".",'Formulario PPGR3'!$D139,".",'Formulario PPGR3'!$E139,".",'Formulario PPGR3'!$F139))</f>
        <v>#REF!</v>
      </c>
      <c r="C139" s="505" t="e">
        <f>IF('Formulario PPGR3'!$G139="","",'[3]Formulario PPGR1'!#REF!)</f>
        <v>#REF!</v>
      </c>
      <c r="D139" s="505" t="e">
        <f>IF('Formulario PPGR3'!$G139="","",'[3]Formulario PPGR1'!#REF!)</f>
        <v>#REF!</v>
      </c>
      <c r="E139" s="505" t="e">
        <f>IF('Formulario PPGR3'!$G139="","",'[3]Formulario PPGR1'!#REF!)</f>
        <v>#REF!</v>
      </c>
      <c r="F139" s="505" t="e">
        <f>IF('Formulario PPGR3'!$G139="","",'[3]Formulario PPGR1'!#REF!)</f>
        <v>#REF!</v>
      </c>
      <c r="G139" s="508" t="s">
        <v>409</v>
      </c>
      <c r="H139" s="507" t="s">
        <v>410</v>
      </c>
      <c r="I139" s="514">
        <v>3</v>
      </c>
      <c r="J139" s="515" t="s">
        <v>1077</v>
      </c>
      <c r="K139" s="505" t="s">
        <v>1099</v>
      </c>
      <c r="L139" s="516" t="s">
        <v>1078</v>
      </c>
      <c r="M139" s="505" t="s">
        <v>1101</v>
      </c>
      <c r="N139" s="521">
        <v>4</v>
      </c>
      <c r="O139" s="522">
        <v>197</v>
      </c>
      <c r="P139" s="520">
        <v>788</v>
      </c>
      <c r="Q139" s="527" t="s">
        <v>1102</v>
      </c>
      <c r="R139" s="515" t="s">
        <v>1072</v>
      </c>
    </row>
    <row r="140" spans="2:18" ht="38.25">
      <c r="B140" s="505" t="e">
        <f>IF('Formulario PPGR3'!$G140="","",CONCATENATE('Formulario PPGR3'!$C140,".",'Formulario PPGR3'!$D140,".",'Formulario PPGR3'!$E140,".",'Formulario PPGR3'!$F140))</f>
        <v>#REF!</v>
      </c>
      <c r="C140" s="505" t="e">
        <f>IF('Formulario PPGR3'!$G140="","",'[3]Formulario PPGR1'!#REF!)</f>
        <v>#REF!</v>
      </c>
      <c r="D140" s="505" t="e">
        <f>IF('Formulario PPGR3'!$G140="","",'[3]Formulario PPGR1'!#REF!)</f>
        <v>#REF!</v>
      </c>
      <c r="E140" s="505" t="e">
        <f>IF('Formulario PPGR3'!$G140="","",'[3]Formulario PPGR1'!#REF!)</f>
        <v>#REF!</v>
      </c>
      <c r="F140" s="505" t="e">
        <f>IF('Formulario PPGR3'!$G140="","",'[3]Formulario PPGR1'!#REF!)</f>
        <v>#REF!</v>
      </c>
      <c r="G140" s="508" t="s">
        <v>409</v>
      </c>
      <c r="H140" s="507" t="s">
        <v>410</v>
      </c>
      <c r="I140" s="514">
        <v>3</v>
      </c>
      <c r="J140" s="515" t="s">
        <v>1073</v>
      </c>
      <c r="K140" s="505" t="s">
        <v>1095</v>
      </c>
      <c r="L140" s="516" t="s">
        <v>1112</v>
      </c>
      <c r="M140" s="505" t="s">
        <v>1087</v>
      </c>
      <c r="N140" s="521">
        <v>1</v>
      </c>
      <c r="O140" s="522">
        <v>4979.6000000000004</v>
      </c>
      <c r="P140" s="520">
        <v>4979.6000000000004</v>
      </c>
      <c r="Q140" s="527" t="s">
        <v>1096</v>
      </c>
      <c r="R140" s="515" t="s">
        <v>1072</v>
      </c>
    </row>
    <row r="141" spans="2:18" ht="38.25">
      <c r="B141" s="505" t="e">
        <f>IF('Formulario PPGR3'!$G141="","",CONCATENATE('Formulario PPGR3'!$C141,".",'Formulario PPGR3'!$D141,".",'Formulario PPGR3'!$E141,".",'Formulario PPGR3'!$F141))</f>
        <v>#REF!</v>
      </c>
      <c r="C141" s="505" t="e">
        <f>IF('Formulario PPGR3'!$G141="","",'[3]Formulario PPGR1'!#REF!)</f>
        <v>#REF!</v>
      </c>
      <c r="D141" s="505" t="e">
        <f>IF('Formulario PPGR3'!$G141="","",'[3]Formulario PPGR1'!#REF!)</f>
        <v>#REF!</v>
      </c>
      <c r="E141" s="505" t="e">
        <f>IF('Formulario PPGR3'!$G141="","",'[3]Formulario PPGR1'!#REF!)</f>
        <v>#REF!</v>
      </c>
      <c r="F141" s="505" t="e">
        <f>IF('Formulario PPGR3'!$G141="","",'[3]Formulario PPGR1'!#REF!)</f>
        <v>#REF!</v>
      </c>
      <c r="G141" s="508" t="s">
        <v>411</v>
      </c>
      <c r="H141" s="507" t="s">
        <v>412</v>
      </c>
      <c r="I141" s="514">
        <v>3</v>
      </c>
      <c r="J141" s="515" t="s">
        <v>1073</v>
      </c>
      <c r="K141" s="505" t="s">
        <v>1095</v>
      </c>
      <c r="L141" s="516" t="s">
        <v>1115</v>
      </c>
      <c r="M141" s="505" t="s">
        <v>1091</v>
      </c>
      <c r="N141" s="521">
        <v>1</v>
      </c>
      <c r="O141" s="522">
        <v>36</v>
      </c>
      <c r="P141" s="520">
        <v>36</v>
      </c>
      <c r="Q141" s="527" t="s">
        <v>1096</v>
      </c>
      <c r="R141" s="515" t="s">
        <v>1072</v>
      </c>
    </row>
    <row r="142" spans="2:18" ht="38.25">
      <c r="B142" s="505" t="e">
        <f>IF('Formulario PPGR3'!$G142="","",CONCATENATE('Formulario PPGR3'!$C142,".",'Formulario PPGR3'!$D142,".",'Formulario PPGR3'!$E142,".",'Formulario PPGR3'!$F142))</f>
        <v>#REF!</v>
      </c>
      <c r="C142" s="505" t="e">
        <f>IF('Formulario PPGR3'!$G142="","",'[3]Formulario PPGR1'!#REF!)</f>
        <v>#REF!</v>
      </c>
      <c r="D142" s="505" t="e">
        <f>IF('Formulario PPGR3'!$G142="","",'[3]Formulario PPGR1'!#REF!)</f>
        <v>#REF!</v>
      </c>
      <c r="E142" s="505" t="e">
        <f>IF('Formulario PPGR3'!$G142="","",'[3]Formulario PPGR1'!#REF!)</f>
        <v>#REF!</v>
      </c>
      <c r="F142" s="505" t="e">
        <f>IF('Formulario PPGR3'!$G142="","",'[3]Formulario PPGR1'!#REF!)</f>
        <v>#REF!</v>
      </c>
      <c r="G142" s="508" t="s">
        <v>411</v>
      </c>
      <c r="H142" s="507" t="s">
        <v>412</v>
      </c>
      <c r="I142" s="514">
        <v>3</v>
      </c>
      <c r="J142" s="515" t="s">
        <v>1080</v>
      </c>
      <c r="K142" s="505" t="s">
        <v>1089</v>
      </c>
      <c r="L142" s="516" t="s">
        <v>1081</v>
      </c>
      <c r="M142" s="505" t="s">
        <v>1093</v>
      </c>
      <c r="N142" s="521">
        <v>4</v>
      </c>
      <c r="O142" s="522">
        <v>139.24</v>
      </c>
      <c r="P142" s="520">
        <v>556.96</v>
      </c>
      <c r="Q142" s="527" t="s">
        <v>1094</v>
      </c>
      <c r="R142" s="515" t="s">
        <v>1072</v>
      </c>
    </row>
    <row r="143" spans="2:18" ht="38.25">
      <c r="B143" s="505" t="e">
        <f>IF('Formulario PPGR3'!$G143="","",CONCATENATE('Formulario PPGR3'!$C143,".",'Formulario PPGR3'!$D143,".",'Formulario PPGR3'!$E143,".",'Formulario PPGR3'!$F143))</f>
        <v>#REF!</v>
      </c>
      <c r="C143" s="505" t="e">
        <f>IF('Formulario PPGR3'!$G143="","",'[3]Formulario PPGR1'!#REF!)</f>
        <v>#REF!</v>
      </c>
      <c r="D143" s="505" t="e">
        <f>IF('Formulario PPGR3'!$G143="","",'[3]Formulario PPGR1'!#REF!)</f>
        <v>#REF!</v>
      </c>
      <c r="E143" s="505" t="e">
        <f>IF('Formulario PPGR3'!$G143="","",'[3]Formulario PPGR1'!#REF!)</f>
        <v>#REF!</v>
      </c>
      <c r="F143" s="505" t="e">
        <f>IF('Formulario PPGR3'!$G143="","",'[3]Formulario PPGR1'!#REF!)</f>
        <v>#REF!</v>
      </c>
      <c r="G143" s="508" t="s">
        <v>411</v>
      </c>
      <c r="H143" s="507" t="s">
        <v>412</v>
      </c>
      <c r="I143" s="514">
        <v>3</v>
      </c>
      <c r="J143" s="515" t="s">
        <v>1073</v>
      </c>
      <c r="K143" s="505" t="s">
        <v>1095</v>
      </c>
      <c r="L143" s="516" t="s">
        <v>1115</v>
      </c>
      <c r="M143" s="505" t="s">
        <v>1091</v>
      </c>
      <c r="N143" s="521">
        <v>2</v>
      </c>
      <c r="O143" s="522">
        <v>36</v>
      </c>
      <c r="P143" s="520">
        <v>72</v>
      </c>
      <c r="Q143" s="527" t="s">
        <v>1096</v>
      </c>
      <c r="R143" s="515" t="s">
        <v>1072</v>
      </c>
    </row>
    <row r="144" spans="2:18" ht="38.25">
      <c r="B144" s="505" t="e">
        <f>IF('Formulario PPGR3'!$G144="","",CONCATENATE('Formulario PPGR3'!$C144,".",'Formulario PPGR3'!$D144,".",'Formulario PPGR3'!$E144,".",'Formulario PPGR3'!$F144))</f>
        <v>#REF!</v>
      </c>
      <c r="C144" s="505" t="e">
        <f>IF('Formulario PPGR3'!$G144="","",'[3]Formulario PPGR1'!#REF!)</f>
        <v>#REF!</v>
      </c>
      <c r="D144" s="505" t="e">
        <f>IF('Formulario PPGR3'!$G144="","",'[3]Formulario PPGR1'!#REF!)</f>
        <v>#REF!</v>
      </c>
      <c r="E144" s="505" t="e">
        <f>IF('Formulario PPGR3'!$G144="","",'[3]Formulario PPGR1'!#REF!)</f>
        <v>#REF!</v>
      </c>
      <c r="F144" s="505" t="e">
        <f>IF('Formulario PPGR3'!$G144="","",'[3]Formulario PPGR1'!#REF!)</f>
        <v>#REF!</v>
      </c>
      <c r="G144" s="508" t="s">
        <v>411</v>
      </c>
      <c r="H144" s="507" t="s">
        <v>412</v>
      </c>
      <c r="I144" s="514">
        <v>3</v>
      </c>
      <c r="J144" s="515" t="s">
        <v>1077</v>
      </c>
      <c r="K144" s="505" t="s">
        <v>1099</v>
      </c>
      <c r="L144" s="516" t="s">
        <v>1078</v>
      </c>
      <c r="M144" s="505" t="s">
        <v>1101</v>
      </c>
      <c r="N144" s="521">
        <v>12</v>
      </c>
      <c r="O144" s="522">
        <v>197</v>
      </c>
      <c r="P144" s="520">
        <v>2364</v>
      </c>
      <c r="Q144" s="527" t="s">
        <v>1102</v>
      </c>
      <c r="R144" s="515" t="s">
        <v>1072</v>
      </c>
    </row>
    <row r="145" spans="2:18" ht="38.25">
      <c r="B145" s="505" t="e">
        <f>IF('Formulario PPGR3'!$G145="","",CONCATENATE('Formulario PPGR3'!$C145,".",'Formulario PPGR3'!$D145,".",'Formulario PPGR3'!$E145,".",'Formulario PPGR3'!$F145))</f>
        <v>#REF!</v>
      </c>
      <c r="C145" s="505" t="e">
        <f>IF('Formulario PPGR3'!$G145="","",'[3]Formulario PPGR1'!#REF!)</f>
        <v>#REF!</v>
      </c>
      <c r="D145" s="505" t="e">
        <f>IF('Formulario PPGR3'!$G145="","",'[3]Formulario PPGR1'!#REF!)</f>
        <v>#REF!</v>
      </c>
      <c r="E145" s="505" t="e">
        <f>IF('Formulario PPGR3'!$G145="","",'[3]Formulario PPGR1'!#REF!)</f>
        <v>#REF!</v>
      </c>
      <c r="F145" s="505" t="e">
        <f>IF('Formulario PPGR3'!$G145="","",'[3]Formulario PPGR1'!#REF!)</f>
        <v>#REF!</v>
      </c>
      <c r="G145" s="508" t="s">
        <v>413</v>
      </c>
      <c r="H145" s="507" t="s">
        <v>414</v>
      </c>
      <c r="I145" s="514">
        <v>4</v>
      </c>
      <c r="J145" s="515" t="s">
        <v>1077</v>
      </c>
      <c r="K145" s="505" t="s">
        <v>1099</v>
      </c>
      <c r="L145" s="516" t="s">
        <v>1078</v>
      </c>
      <c r="M145" s="505" t="s">
        <v>1101</v>
      </c>
      <c r="N145" s="521">
        <v>12</v>
      </c>
      <c r="O145" s="522">
        <v>197</v>
      </c>
      <c r="P145" s="520">
        <v>2364</v>
      </c>
      <c r="Q145" s="527" t="s">
        <v>1102</v>
      </c>
      <c r="R145" s="515" t="s">
        <v>1072</v>
      </c>
    </row>
    <row r="146" spans="2:18" ht="38.25">
      <c r="B146" s="505" t="e">
        <f>IF('Formulario PPGR3'!$G146="","",CONCATENATE('Formulario PPGR3'!$C146,".",'Formulario PPGR3'!$D146,".",'Formulario PPGR3'!$E146,".",'Formulario PPGR3'!$F146))</f>
        <v>#REF!</v>
      </c>
      <c r="C146" s="505" t="e">
        <f>IF('Formulario PPGR3'!$G146="","",'[3]Formulario PPGR1'!#REF!)</f>
        <v>#REF!</v>
      </c>
      <c r="D146" s="505" t="e">
        <f>IF('Formulario PPGR3'!$G146="","",'[3]Formulario PPGR1'!#REF!)</f>
        <v>#REF!</v>
      </c>
      <c r="E146" s="505" t="e">
        <f>IF('Formulario PPGR3'!$G146="","",'[3]Formulario PPGR1'!#REF!)</f>
        <v>#REF!</v>
      </c>
      <c r="F146" s="505" t="e">
        <f>IF('Formulario PPGR3'!$G146="","",'[3]Formulario PPGR1'!#REF!)</f>
        <v>#REF!</v>
      </c>
      <c r="G146" s="508" t="s">
        <v>413</v>
      </c>
      <c r="H146" s="507" t="s">
        <v>414</v>
      </c>
      <c r="I146" s="514">
        <v>4</v>
      </c>
      <c r="J146" s="515" t="s">
        <v>1073</v>
      </c>
      <c r="K146" s="505" t="s">
        <v>1095</v>
      </c>
      <c r="L146" s="516" t="s">
        <v>1117</v>
      </c>
      <c r="M146" s="505" t="s">
        <v>1087</v>
      </c>
      <c r="N146" s="521">
        <v>2</v>
      </c>
      <c r="O146" s="522">
        <v>121.54</v>
      </c>
      <c r="P146" s="520">
        <v>243.08</v>
      </c>
      <c r="Q146" s="527" t="s">
        <v>1096</v>
      </c>
      <c r="R146" s="515" t="s">
        <v>1072</v>
      </c>
    </row>
    <row r="147" spans="2:18" ht="38.25">
      <c r="B147" s="505" t="e">
        <f>IF('Formulario PPGR3'!$G147="","",CONCATENATE('Formulario PPGR3'!$C147,".",'Formulario PPGR3'!$D147,".",'Formulario PPGR3'!$E147,".",'Formulario PPGR3'!$F147))</f>
        <v>#REF!</v>
      </c>
      <c r="C147" s="505" t="e">
        <f>IF('Formulario PPGR3'!$G147="","",'[3]Formulario PPGR1'!#REF!)</f>
        <v>#REF!</v>
      </c>
      <c r="D147" s="505" t="e">
        <f>IF('Formulario PPGR3'!$G147="","",'[3]Formulario PPGR1'!#REF!)</f>
        <v>#REF!</v>
      </c>
      <c r="E147" s="505" t="e">
        <f>IF('Formulario PPGR3'!$G147="","",'[3]Formulario PPGR1'!#REF!)</f>
        <v>#REF!</v>
      </c>
      <c r="F147" s="505" t="e">
        <f>IF('Formulario PPGR3'!$G147="","",'[3]Formulario PPGR1'!#REF!)</f>
        <v>#REF!</v>
      </c>
      <c r="G147" s="508" t="s">
        <v>413</v>
      </c>
      <c r="H147" s="507" t="s">
        <v>414</v>
      </c>
      <c r="I147" s="514">
        <v>4</v>
      </c>
      <c r="J147" s="515" t="s">
        <v>1080</v>
      </c>
      <c r="K147" s="505" t="s">
        <v>1089</v>
      </c>
      <c r="L147" s="516" t="s">
        <v>1081</v>
      </c>
      <c r="M147" s="505" t="s">
        <v>1093</v>
      </c>
      <c r="N147" s="521">
        <v>1</v>
      </c>
      <c r="O147" s="522">
        <v>139.24</v>
      </c>
      <c r="P147" s="520">
        <v>139.24</v>
      </c>
      <c r="Q147" s="527" t="s">
        <v>1094</v>
      </c>
      <c r="R147" s="515" t="s">
        <v>1072</v>
      </c>
    </row>
    <row r="148" spans="2:18" ht="38.25">
      <c r="B148" s="505" t="e">
        <f>IF('Formulario PPGR3'!$G148="","",CONCATENATE('Formulario PPGR3'!$C148,".",'Formulario PPGR3'!$D148,".",'Formulario PPGR3'!$E148,".",'Formulario PPGR3'!$F148))</f>
        <v>#REF!</v>
      </c>
      <c r="C148" s="505" t="e">
        <f>IF('Formulario PPGR3'!$G148="","",'[3]Formulario PPGR1'!#REF!)</f>
        <v>#REF!</v>
      </c>
      <c r="D148" s="505" t="e">
        <f>IF('Formulario PPGR3'!$G148="","",'[3]Formulario PPGR1'!#REF!)</f>
        <v>#REF!</v>
      </c>
      <c r="E148" s="505" t="e">
        <f>IF('Formulario PPGR3'!$G148="","",'[3]Formulario PPGR1'!#REF!)</f>
        <v>#REF!</v>
      </c>
      <c r="F148" s="505" t="e">
        <f>IF('Formulario PPGR3'!$G148="","",'[3]Formulario PPGR1'!#REF!)</f>
        <v>#REF!</v>
      </c>
      <c r="G148" s="508" t="s">
        <v>415</v>
      </c>
      <c r="H148" s="507" t="s">
        <v>416</v>
      </c>
      <c r="I148" s="514">
        <v>3</v>
      </c>
      <c r="J148" s="515" t="s">
        <v>1077</v>
      </c>
      <c r="K148" s="505" t="s">
        <v>1099</v>
      </c>
      <c r="L148" s="516" t="s">
        <v>1078</v>
      </c>
      <c r="M148" s="505" t="s">
        <v>1101</v>
      </c>
      <c r="N148" s="521">
        <v>12</v>
      </c>
      <c r="O148" s="522">
        <v>197</v>
      </c>
      <c r="P148" s="520">
        <v>2364</v>
      </c>
      <c r="Q148" s="527" t="s">
        <v>1102</v>
      </c>
      <c r="R148" s="515" t="s">
        <v>1072</v>
      </c>
    </row>
    <row r="149" spans="2:18" ht="38.25">
      <c r="B149" s="505" t="e">
        <f>IF('Formulario PPGR3'!$G149="","",CONCATENATE('Formulario PPGR3'!$C149,".",'Formulario PPGR3'!$D149,".",'Formulario PPGR3'!$E149,".",'Formulario PPGR3'!$F149))</f>
        <v>#REF!</v>
      </c>
      <c r="C149" s="505" t="e">
        <f>IF('Formulario PPGR3'!$G149="","",'[3]Formulario PPGR1'!#REF!)</f>
        <v>#REF!</v>
      </c>
      <c r="D149" s="505" t="e">
        <f>IF('Formulario PPGR3'!$G149="","",'[3]Formulario PPGR1'!#REF!)</f>
        <v>#REF!</v>
      </c>
      <c r="E149" s="505" t="e">
        <f>IF('Formulario PPGR3'!$G149="","",'[3]Formulario PPGR1'!#REF!)</f>
        <v>#REF!</v>
      </c>
      <c r="F149" s="505" t="e">
        <f>IF('Formulario PPGR3'!$G149="","",'[3]Formulario PPGR1'!#REF!)</f>
        <v>#REF!</v>
      </c>
      <c r="G149" s="508" t="s">
        <v>415</v>
      </c>
      <c r="H149" s="507" t="s">
        <v>416</v>
      </c>
      <c r="I149" s="514">
        <v>3</v>
      </c>
      <c r="J149" s="515" t="s">
        <v>1070</v>
      </c>
      <c r="K149" s="505" t="s">
        <v>1086</v>
      </c>
      <c r="L149" s="516" t="s">
        <v>1118</v>
      </c>
      <c r="M149" s="505" t="s">
        <v>1087</v>
      </c>
      <c r="N149" s="521">
        <v>3</v>
      </c>
      <c r="O149" s="522">
        <v>25488</v>
      </c>
      <c r="P149" s="520">
        <v>76464</v>
      </c>
      <c r="Q149" s="527" t="s">
        <v>1088</v>
      </c>
      <c r="R149" s="515" t="s">
        <v>1072</v>
      </c>
    </row>
    <row r="150" spans="2:18" ht="38.25">
      <c r="B150" s="505" t="e">
        <f>IF('Formulario PPGR3'!$G150="","",CONCATENATE('Formulario PPGR3'!$C150,".",'Formulario PPGR3'!$D150,".",'Formulario PPGR3'!$E150,".",'Formulario PPGR3'!$F150))</f>
        <v>#REF!</v>
      </c>
      <c r="C150" s="505" t="e">
        <f>IF('Formulario PPGR3'!$G150="","",'[3]Formulario PPGR1'!#REF!)</f>
        <v>#REF!</v>
      </c>
      <c r="D150" s="505" t="e">
        <f>IF('Formulario PPGR3'!$G150="","",'[3]Formulario PPGR1'!#REF!)</f>
        <v>#REF!</v>
      </c>
      <c r="E150" s="505" t="e">
        <f>IF('Formulario PPGR3'!$G150="","",'[3]Formulario PPGR1'!#REF!)</f>
        <v>#REF!</v>
      </c>
      <c r="F150" s="505" t="e">
        <f>IF('Formulario PPGR3'!$G150="","",'[3]Formulario PPGR1'!#REF!)</f>
        <v>#REF!</v>
      </c>
      <c r="G150" s="508" t="s">
        <v>415</v>
      </c>
      <c r="H150" s="507" t="s">
        <v>416</v>
      </c>
      <c r="I150" s="514">
        <v>3</v>
      </c>
      <c r="J150" s="515" t="s">
        <v>1070</v>
      </c>
      <c r="K150" s="505" t="s">
        <v>1086</v>
      </c>
      <c r="L150" s="516" t="s">
        <v>1082</v>
      </c>
      <c r="M150" s="505" t="s">
        <v>1087</v>
      </c>
      <c r="N150" s="521">
        <v>3</v>
      </c>
      <c r="O150" s="522">
        <v>29393.8</v>
      </c>
      <c r="P150" s="520">
        <v>88181.4</v>
      </c>
      <c r="Q150" s="527" t="s">
        <v>1088</v>
      </c>
      <c r="R150" s="515" t="s">
        <v>1072</v>
      </c>
    </row>
    <row r="151" spans="2:18" ht="38.25">
      <c r="B151" s="505" t="e">
        <f>IF('Formulario PPGR3'!$G151="","",CONCATENATE('Formulario PPGR3'!$C151,".",'Formulario PPGR3'!$D151,".",'Formulario PPGR3'!$E151,".",'Formulario PPGR3'!$F151))</f>
        <v>#REF!</v>
      </c>
      <c r="C151" s="505" t="e">
        <f>IF('Formulario PPGR3'!$G151="","",'[3]Formulario PPGR1'!#REF!)</f>
        <v>#REF!</v>
      </c>
      <c r="D151" s="505" t="e">
        <f>IF('Formulario PPGR3'!$G151="","",'[3]Formulario PPGR1'!#REF!)</f>
        <v>#REF!</v>
      </c>
      <c r="E151" s="505" t="e">
        <f>IF('Formulario PPGR3'!$G151="","",'[3]Formulario PPGR1'!#REF!)</f>
        <v>#REF!</v>
      </c>
      <c r="F151" s="505" t="e">
        <f>IF('Formulario PPGR3'!$G151="","",'[3]Formulario PPGR1'!#REF!)</f>
        <v>#REF!</v>
      </c>
      <c r="G151" s="508" t="s">
        <v>415</v>
      </c>
      <c r="H151" s="507" t="s">
        <v>416</v>
      </c>
      <c r="I151" s="514">
        <v>3</v>
      </c>
      <c r="J151" s="515" t="s">
        <v>1119</v>
      </c>
      <c r="K151" s="505" t="s">
        <v>1120</v>
      </c>
      <c r="L151" s="516" t="s">
        <v>1121</v>
      </c>
      <c r="M151" s="505" t="s">
        <v>1087</v>
      </c>
      <c r="N151" s="521">
        <v>3</v>
      </c>
      <c r="O151" s="522">
        <v>86568.53</v>
      </c>
      <c r="P151" s="520">
        <v>259705.59</v>
      </c>
      <c r="Q151" s="527" t="s">
        <v>1122</v>
      </c>
      <c r="R151" s="515" t="s">
        <v>1072</v>
      </c>
    </row>
    <row r="152" spans="2:18" ht="38.25">
      <c r="B152" s="505" t="e">
        <f>IF('Formulario PPGR3'!$G152="","",CONCATENATE('Formulario PPGR3'!$C152,".",'Formulario PPGR3'!$D152,".",'Formulario PPGR3'!$E152,".",'Formulario PPGR3'!$F152))</f>
        <v>#REF!</v>
      </c>
      <c r="C152" s="505" t="e">
        <f>IF('Formulario PPGR3'!$G152="","",'[3]Formulario PPGR1'!#REF!)</f>
        <v>#REF!</v>
      </c>
      <c r="D152" s="505" t="e">
        <f>IF('Formulario PPGR3'!$G152="","",'[3]Formulario PPGR1'!#REF!)</f>
        <v>#REF!</v>
      </c>
      <c r="E152" s="505" t="e">
        <f>IF('Formulario PPGR3'!$G152="","",'[3]Formulario PPGR1'!#REF!)</f>
        <v>#REF!</v>
      </c>
      <c r="F152" s="505" t="e">
        <f>IF('Formulario PPGR3'!$G152="","",'[3]Formulario PPGR1'!#REF!)</f>
        <v>#REF!</v>
      </c>
      <c r="G152" s="508" t="s">
        <v>415</v>
      </c>
      <c r="H152" s="507" t="s">
        <v>416</v>
      </c>
      <c r="I152" s="514">
        <v>3</v>
      </c>
      <c r="J152" s="515" t="s">
        <v>1073</v>
      </c>
      <c r="K152" s="505" t="s">
        <v>1095</v>
      </c>
      <c r="L152" s="516" t="s">
        <v>1115</v>
      </c>
      <c r="M152" s="505" t="s">
        <v>1091</v>
      </c>
      <c r="N152" s="521">
        <v>10</v>
      </c>
      <c r="O152" s="522">
        <v>36</v>
      </c>
      <c r="P152" s="520">
        <v>360</v>
      </c>
      <c r="Q152" s="527" t="s">
        <v>1096</v>
      </c>
      <c r="R152" s="515" t="s">
        <v>1072</v>
      </c>
    </row>
    <row r="153" spans="2:18" ht="38.25">
      <c r="B153" s="505" t="e">
        <f>IF('Formulario PPGR3'!$G153="","",CONCATENATE('Formulario PPGR3'!$C153,".",'Formulario PPGR3'!$D153,".",'Formulario PPGR3'!$E153,".",'Formulario PPGR3'!$F153))</f>
        <v>#REF!</v>
      </c>
      <c r="C153" s="505" t="e">
        <f>IF('Formulario PPGR3'!$G153="","",'[3]Formulario PPGR1'!#REF!)</f>
        <v>#REF!</v>
      </c>
      <c r="D153" s="505" t="e">
        <f>IF('Formulario PPGR3'!$G153="","",'[3]Formulario PPGR1'!#REF!)</f>
        <v>#REF!</v>
      </c>
      <c r="E153" s="505" t="e">
        <f>IF('Formulario PPGR3'!$G153="","",'[3]Formulario PPGR1'!#REF!)</f>
        <v>#REF!</v>
      </c>
      <c r="F153" s="505" t="e">
        <f>IF('Formulario PPGR3'!$G153="","",'[3]Formulario PPGR1'!#REF!)</f>
        <v>#REF!</v>
      </c>
      <c r="G153" s="508" t="s">
        <v>415</v>
      </c>
      <c r="H153" s="507" t="s">
        <v>416</v>
      </c>
      <c r="I153" s="514">
        <v>3</v>
      </c>
      <c r="J153" s="515" t="s">
        <v>1080</v>
      </c>
      <c r="K153" s="505" t="s">
        <v>1089</v>
      </c>
      <c r="L153" s="516" t="s">
        <v>1081</v>
      </c>
      <c r="M153" s="505" t="s">
        <v>1093</v>
      </c>
      <c r="N153" s="521">
        <v>1</v>
      </c>
      <c r="O153" s="522">
        <v>139.24</v>
      </c>
      <c r="P153" s="520">
        <v>139.24</v>
      </c>
      <c r="Q153" s="527" t="s">
        <v>1094</v>
      </c>
      <c r="R153" s="515" t="s">
        <v>1072</v>
      </c>
    </row>
    <row r="154" spans="2:18" ht="25.5">
      <c r="B154" s="505" t="e">
        <f>IF('Formulario PPGR3'!$G154="","",CONCATENATE('Formulario PPGR3'!$C154,".",'Formulario PPGR3'!$D154,".",'Formulario PPGR3'!$E154,".",'Formulario PPGR3'!$F154))</f>
        <v>#REF!</v>
      </c>
      <c r="C154" s="505" t="e">
        <f>IF('Formulario PPGR3'!$G154="","",'[3]Formulario PPGR1'!#REF!)</f>
        <v>#REF!</v>
      </c>
      <c r="D154" s="505" t="e">
        <f>IF('Formulario PPGR3'!$G154="","",'[3]Formulario PPGR1'!#REF!)</f>
        <v>#REF!</v>
      </c>
      <c r="E154" s="505" t="e">
        <f>IF('Formulario PPGR3'!$G154="","",'[3]Formulario PPGR1'!#REF!)</f>
        <v>#REF!</v>
      </c>
      <c r="F154" s="505" t="e">
        <f>IF('Formulario PPGR3'!$G154="","",'[3]Formulario PPGR1'!#REF!)</f>
        <v>#REF!</v>
      </c>
      <c r="G154" s="508" t="s">
        <v>417</v>
      </c>
      <c r="H154" s="507" t="s">
        <v>418</v>
      </c>
      <c r="I154" s="514">
        <v>3</v>
      </c>
      <c r="J154" s="515" t="s">
        <v>1077</v>
      </c>
      <c r="K154" s="505" t="s">
        <v>1099</v>
      </c>
      <c r="L154" s="516" t="s">
        <v>1078</v>
      </c>
      <c r="M154" s="505" t="s">
        <v>1101</v>
      </c>
      <c r="N154" s="521">
        <v>12</v>
      </c>
      <c r="O154" s="522">
        <v>197</v>
      </c>
      <c r="P154" s="520">
        <v>2364</v>
      </c>
      <c r="Q154" s="527" t="s">
        <v>1102</v>
      </c>
      <c r="R154" s="515" t="s">
        <v>1072</v>
      </c>
    </row>
    <row r="155" spans="2:18" ht="25.5">
      <c r="B155" s="505" t="e">
        <f>IF('Formulario PPGR3'!$G155="","",CONCATENATE('Formulario PPGR3'!$C155,".",'Formulario PPGR3'!$D155,".",'Formulario PPGR3'!$E155,".",'Formulario PPGR3'!$F155))</f>
        <v>#REF!</v>
      </c>
      <c r="C155" s="505" t="e">
        <f>IF('Formulario PPGR3'!$G155="","",'[3]Formulario PPGR1'!#REF!)</f>
        <v>#REF!</v>
      </c>
      <c r="D155" s="505" t="e">
        <f>IF('Formulario PPGR3'!$G155="","",'[3]Formulario PPGR1'!#REF!)</f>
        <v>#REF!</v>
      </c>
      <c r="E155" s="505" t="e">
        <f>IF('Formulario PPGR3'!$G155="","",'[3]Formulario PPGR1'!#REF!)</f>
        <v>#REF!</v>
      </c>
      <c r="F155" s="505" t="e">
        <f>IF('Formulario PPGR3'!$G155="","",'[3]Formulario PPGR1'!#REF!)</f>
        <v>#REF!</v>
      </c>
      <c r="G155" s="508" t="s">
        <v>417</v>
      </c>
      <c r="H155" s="507" t="s">
        <v>418</v>
      </c>
      <c r="I155" s="514">
        <v>3</v>
      </c>
      <c r="J155" s="515" t="s">
        <v>1073</v>
      </c>
      <c r="K155" s="505" t="s">
        <v>1095</v>
      </c>
      <c r="L155" s="516" t="s">
        <v>1112</v>
      </c>
      <c r="M155" s="505" t="s">
        <v>1087</v>
      </c>
      <c r="N155" s="521">
        <v>1</v>
      </c>
      <c r="O155" s="522">
        <v>4979.6000000000004</v>
      </c>
      <c r="P155" s="520">
        <v>4979.6000000000004</v>
      </c>
      <c r="Q155" s="527" t="s">
        <v>1096</v>
      </c>
      <c r="R155" s="515" t="s">
        <v>1072</v>
      </c>
    </row>
    <row r="156" spans="2:18" ht="25.5">
      <c r="B156" s="505" t="e">
        <f>IF('Formulario PPGR3'!$G156="","",CONCATENATE('Formulario PPGR3'!$C156,".",'Formulario PPGR3'!$D156,".",'Formulario PPGR3'!$E156,".",'Formulario PPGR3'!$F156))</f>
        <v>#REF!</v>
      </c>
      <c r="C156" s="505" t="e">
        <f>IF('Formulario PPGR3'!$G156="","",'[3]Formulario PPGR1'!#REF!)</f>
        <v>#REF!</v>
      </c>
      <c r="D156" s="505" t="e">
        <f>IF('Formulario PPGR3'!$G156="","",'[3]Formulario PPGR1'!#REF!)</f>
        <v>#REF!</v>
      </c>
      <c r="E156" s="505" t="e">
        <f>IF('Formulario PPGR3'!$G156="","",'[3]Formulario PPGR1'!#REF!)</f>
        <v>#REF!</v>
      </c>
      <c r="F156" s="505" t="e">
        <f>IF('Formulario PPGR3'!$G156="","",'[3]Formulario PPGR1'!#REF!)</f>
        <v>#REF!</v>
      </c>
      <c r="G156" s="508" t="s">
        <v>417</v>
      </c>
      <c r="H156" s="507" t="s">
        <v>418</v>
      </c>
      <c r="I156" s="514">
        <v>3</v>
      </c>
      <c r="J156" s="515" t="s">
        <v>1080</v>
      </c>
      <c r="K156" s="505" t="s">
        <v>1089</v>
      </c>
      <c r="L156" s="516" t="s">
        <v>1081</v>
      </c>
      <c r="M156" s="505" t="s">
        <v>1093</v>
      </c>
      <c r="N156" s="521">
        <v>1</v>
      </c>
      <c r="O156" s="522">
        <v>139.24</v>
      </c>
      <c r="P156" s="520">
        <v>139.24</v>
      </c>
      <c r="Q156" s="527" t="s">
        <v>1094</v>
      </c>
      <c r="R156" s="515" t="s">
        <v>1072</v>
      </c>
    </row>
    <row r="157" spans="2:18" ht="25.5">
      <c r="B157" s="505" t="e">
        <f>IF('Formulario PPGR3'!$G157="","",CONCATENATE('Formulario PPGR3'!$C157,".",'Formulario PPGR3'!$D157,".",'Formulario PPGR3'!$E157,".",'Formulario PPGR3'!$F157))</f>
        <v>#REF!</v>
      </c>
      <c r="C157" s="505" t="e">
        <f>IF('Formulario PPGR3'!$G157="","",'[3]Formulario PPGR1'!#REF!)</f>
        <v>#REF!</v>
      </c>
      <c r="D157" s="505" t="e">
        <f>IF('Formulario PPGR3'!$G157="","",'[3]Formulario PPGR1'!#REF!)</f>
        <v>#REF!</v>
      </c>
      <c r="E157" s="505" t="e">
        <f>IF('Formulario PPGR3'!$G157="","",'[3]Formulario PPGR1'!#REF!)</f>
        <v>#REF!</v>
      </c>
      <c r="F157" s="505" t="e">
        <f>IF('Formulario PPGR3'!$G157="","",'[3]Formulario PPGR1'!#REF!)</f>
        <v>#REF!</v>
      </c>
      <c r="G157" s="508" t="s">
        <v>417</v>
      </c>
      <c r="H157" s="507" t="s">
        <v>418</v>
      </c>
      <c r="I157" s="514">
        <v>3</v>
      </c>
      <c r="J157" s="515" t="s">
        <v>1073</v>
      </c>
      <c r="K157" s="505" t="s">
        <v>1095</v>
      </c>
      <c r="L157" s="516" t="s">
        <v>1115</v>
      </c>
      <c r="M157" s="505" t="s">
        <v>1091</v>
      </c>
      <c r="N157" s="521">
        <v>1</v>
      </c>
      <c r="O157" s="522">
        <v>36</v>
      </c>
      <c r="P157" s="520">
        <v>36</v>
      </c>
      <c r="Q157" s="527" t="s">
        <v>1096</v>
      </c>
      <c r="R157" s="515" t="s">
        <v>1072</v>
      </c>
    </row>
    <row r="158" spans="2:18" ht="51">
      <c r="B158" s="505" t="e">
        <f>IF('Formulario PPGR3'!$G158="","",CONCATENATE('Formulario PPGR3'!$C158,".",'Formulario PPGR3'!$D158,".",'Formulario PPGR3'!$E158,".",'Formulario PPGR3'!$F158))</f>
        <v>#REF!</v>
      </c>
      <c r="C158" s="505" t="e">
        <f>IF('Formulario PPGR3'!$G158="","",'[3]Formulario PPGR1'!#REF!)</f>
        <v>#REF!</v>
      </c>
      <c r="D158" s="505" t="e">
        <f>IF('Formulario PPGR3'!$G158="","",'[3]Formulario PPGR1'!#REF!)</f>
        <v>#REF!</v>
      </c>
      <c r="E158" s="505" t="e">
        <f>IF('Formulario PPGR3'!$G158="","",'[3]Formulario PPGR1'!#REF!)</f>
        <v>#REF!</v>
      </c>
      <c r="F158" s="505" t="e">
        <f>IF('Formulario PPGR3'!$G158="","",'[3]Formulario PPGR1'!#REF!)</f>
        <v>#REF!</v>
      </c>
      <c r="G158" s="508" t="s">
        <v>419</v>
      </c>
      <c r="H158" s="507" t="s">
        <v>420</v>
      </c>
      <c r="I158" s="514">
        <v>3</v>
      </c>
      <c r="J158" s="515" t="s">
        <v>1077</v>
      </c>
      <c r="K158" s="505" t="s">
        <v>1099</v>
      </c>
      <c r="L158" s="516" t="s">
        <v>1078</v>
      </c>
      <c r="M158" s="505" t="s">
        <v>1101</v>
      </c>
      <c r="N158" s="521">
        <v>12</v>
      </c>
      <c r="O158" s="522">
        <v>197</v>
      </c>
      <c r="P158" s="520">
        <v>2364</v>
      </c>
      <c r="Q158" s="527" t="s">
        <v>1102</v>
      </c>
      <c r="R158" s="515" t="s">
        <v>1072</v>
      </c>
    </row>
    <row r="159" spans="2:18" ht="51">
      <c r="B159" s="505" t="e">
        <f>IF('Formulario PPGR3'!$G159="","",CONCATENATE('Formulario PPGR3'!$C159,".",'Formulario PPGR3'!$D159,".",'Formulario PPGR3'!$E159,".",'Formulario PPGR3'!$F159))</f>
        <v>#REF!</v>
      </c>
      <c r="C159" s="505" t="e">
        <f>IF('Formulario PPGR3'!$G159="","",'[3]Formulario PPGR1'!#REF!)</f>
        <v>#REF!</v>
      </c>
      <c r="D159" s="505" t="e">
        <f>IF('Formulario PPGR3'!$G159="","",'[3]Formulario PPGR1'!#REF!)</f>
        <v>#REF!</v>
      </c>
      <c r="E159" s="505" t="e">
        <f>IF('Formulario PPGR3'!$G159="","",'[3]Formulario PPGR1'!#REF!)</f>
        <v>#REF!</v>
      </c>
      <c r="F159" s="505" t="e">
        <f>IF('Formulario PPGR3'!$G159="","",'[3]Formulario PPGR1'!#REF!)</f>
        <v>#REF!</v>
      </c>
      <c r="G159" s="508" t="s">
        <v>419</v>
      </c>
      <c r="H159" s="507" t="s">
        <v>420</v>
      </c>
      <c r="I159" s="514">
        <v>3</v>
      </c>
      <c r="J159" s="515" t="s">
        <v>1073</v>
      </c>
      <c r="K159" s="505" t="s">
        <v>1095</v>
      </c>
      <c r="L159" s="516" t="s">
        <v>1115</v>
      </c>
      <c r="M159" s="505" t="s">
        <v>1091</v>
      </c>
      <c r="N159" s="521">
        <v>2</v>
      </c>
      <c r="O159" s="522">
        <v>36</v>
      </c>
      <c r="P159" s="520">
        <v>72</v>
      </c>
      <c r="Q159" s="527" t="s">
        <v>1096</v>
      </c>
      <c r="R159" s="515" t="s">
        <v>1072</v>
      </c>
    </row>
    <row r="160" spans="2:18" ht="51">
      <c r="B160" s="505" t="e">
        <f>IF('Formulario PPGR3'!$G160="","",CONCATENATE('Formulario PPGR3'!$C160,".",'Formulario PPGR3'!$D160,".",'Formulario PPGR3'!$E160,".",'Formulario PPGR3'!$F160))</f>
        <v>#REF!</v>
      </c>
      <c r="C160" s="505" t="e">
        <f>IF('Formulario PPGR3'!$G160="","",'[3]Formulario PPGR1'!#REF!)</f>
        <v>#REF!</v>
      </c>
      <c r="D160" s="505" t="e">
        <f>IF('Formulario PPGR3'!$G160="","",'[3]Formulario PPGR1'!#REF!)</f>
        <v>#REF!</v>
      </c>
      <c r="E160" s="505" t="e">
        <f>IF('Formulario PPGR3'!$G160="","",'[3]Formulario PPGR1'!#REF!)</f>
        <v>#REF!</v>
      </c>
      <c r="F160" s="505" t="e">
        <f>IF('Formulario PPGR3'!$G160="","",'[3]Formulario PPGR1'!#REF!)</f>
        <v>#REF!</v>
      </c>
      <c r="G160" s="508" t="s">
        <v>419</v>
      </c>
      <c r="H160" s="507" t="s">
        <v>420</v>
      </c>
      <c r="I160" s="514">
        <v>3</v>
      </c>
      <c r="J160" s="515" t="s">
        <v>1080</v>
      </c>
      <c r="K160" s="505" t="s">
        <v>1089</v>
      </c>
      <c r="L160" s="516" t="s">
        <v>1081</v>
      </c>
      <c r="M160" s="505" t="s">
        <v>1093</v>
      </c>
      <c r="N160" s="521">
        <v>1</v>
      </c>
      <c r="O160" s="522">
        <v>139.24</v>
      </c>
      <c r="P160" s="520">
        <v>139.24</v>
      </c>
      <c r="Q160" s="527" t="s">
        <v>1094</v>
      </c>
      <c r="R160" s="515" t="s">
        <v>1072</v>
      </c>
    </row>
    <row r="161" spans="2:18" ht="51">
      <c r="B161" s="505" t="e">
        <f>IF('Formulario PPGR3'!$G161="","",CONCATENATE('Formulario PPGR3'!$C161,".",'Formulario PPGR3'!$D161,".",'Formulario PPGR3'!$E161,".",'Formulario PPGR3'!$F161))</f>
        <v>#REF!</v>
      </c>
      <c r="C161" s="505" t="e">
        <f>IF('Formulario PPGR3'!$G161="","",'[3]Formulario PPGR1'!#REF!)</f>
        <v>#REF!</v>
      </c>
      <c r="D161" s="505" t="e">
        <f>IF('Formulario PPGR3'!$G161="","",'[3]Formulario PPGR1'!#REF!)</f>
        <v>#REF!</v>
      </c>
      <c r="E161" s="505" t="e">
        <f>IF('Formulario PPGR3'!$G161="","",'[3]Formulario PPGR1'!#REF!)</f>
        <v>#REF!</v>
      </c>
      <c r="F161" s="505" t="e">
        <f>IF('Formulario PPGR3'!$G161="","",'[3]Formulario PPGR1'!#REF!)</f>
        <v>#REF!</v>
      </c>
      <c r="G161" s="508" t="s">
        <v>419</v>
      </c>
      <c r="H161" s="507" t="s">
        <v>420</v>
      </c>
      <c r="I161" s="514">
        <v>3</v>
      </c>
      <c r="J161" s="515" t="s">
        <v>1073</v>
      </c>
      <c r="K161" s="505" t="s">
        <v>1095</v>
      </c>
      <c r="L161" s="516" t="s">
        <v>1123</v>
      </c>
      <c r="M161" s="505" t="s">
        <v>1087</v>
      </c>
      <c r="N161" s="521">
        <v>4</v>
      </c>
      <c r="O161" s="522">
        <v>144.9984</v>
      </c>
      <c r="P161" s="520">
        <v>579.99360000000001</v>
      </c>
      <c r="Q161" s="527" t="s">
        <v>1096</v>
      </c>
      <c r="R161" s="515" t="s">
        <v>1072</v>
      </c>
    </row>
    <row r="162" spans="2:18" ht="51">
      <c r="B162" s="505" t="e">
        <f>IF('Formulario PPGR3'!$G162="","",CONCATENATE('Formulario PPGR3'!$C162,".",'Formulario PPGR3'!$D162,".",'Formulario PPGR3'!$E162,".",'Formulario PPGR3'!$F162))</f>
        <v>#REF!</v>
      </c>
      <c r="C162" s="505" t="e">
        <f>IF('Formulario PPGR3'!$G162="","",'[3]Formulario PPGR1'!#REF!)</f>
        <v>#REF!</v>
      </c>
      <c r="D162" s="505" t="e">
        <f>IF('Formulario PPGR3'!$G162="","",'[3]Formulario PPGR1'!#REF!)</f>
        <v>#REF!</v>
      </c>
      <c r="E162" s="505" t="e">
        <f>IF('Formulario PPGR3'!$G162="","",'[3]Formulario PPGR1'!#REF!)</f>
        <v>#REF!</v>
      </c>
      <c r="F162" s="505" t="e">
        <f>IF('Formulario PPGR3'!$G162="","",'[3]Formulario PPGR1'!#REF!)</f>
        <v>#REF!</v>
      </c>
      <c r="G162" s="508" t="s">
        <v>419</v>
      </c>
      <c r="H162" s="507" t="s">
        <v>420</v>
      </c>
      <c r="I162" s="514">
        <v>3</v>
      </c>
      <c r="J162" s="515" t="s">
        <v>1073</v>
      </c>
      <c r="K162" s="505" t="s">
        <v>1095</v>
      </c>
      <c r="L162" s="516" t="s">
        <v>1104</v>
      </c>
      <c r="M162" s="505" t="s">
        <v>1087</v>
      </c>
      <c r="N162" s="521">
        <v>3</v>
      </c>
      <c r="O162" s="522">
        <v>254.99799999999999</v>
      </c>
      <c r="P162" s="520">
        <v>764.99400000000003</v>
      </c>
      <c r="Q162" s="527" t="s">
        <v>1096</v>
      </c>
      <c r="R162" s="515" t="s">
        <v>1072</v>
      </c>
    </row>
    <row r="163" spans="2:18" ht="63.75">
      <c r="B163" s="505" t="e">
        <f>IF('Formulario PPGR3'!$G163="","",CONCATENATE('Formulario PPGR3'!$C163,".",'Formulario PPGR3'!$D163,".",'Formulario PPGR3'!$E163,".",'Formulario PPGR3'!$F163))</f>
        <v>#REF!</v>
      </c>
      <c r="C163" s="505" t="e">
        <f>IF('Formulario PPGR3'!$G163="","",'[3]Formulario PPGR1'!#REF!)</f>
        <v>#REF!</v>
      </c>
      <c r="D163" s="505" t="e">
        <f>IF('Formulario PPGR3'!$G163="","",'[3]Formulario PPGR1'!#REF!)</f>
        <v>#REF!</v>
      </c>
      <c r="E163" s="505" t="e">
        <f>IF('Formulario PPGR3'!$G163="","",'[3]Formulario PPGR1'!#REF!)</f>
        <v>#REF!</v>
      </c>
      <c r="F163" s="505" t="e">
        <f>IF('Formulario PPGR3'!$G163="","",'[3]Formulario PPGR1'!#REF!)</f>
        <v>#REF!</v>
      </c>
      <c r="G163" s="508" t="s">
        <v>402</v>
      </c>
      <c r="H163" s="507" t="s">
        <v>403</v>
      </c>
      <c r="I163" s="514">
        <v>3</v>
      </c>
      <c r="J163" s="515" t="s">
        <v>1077</v>
      </c>
      <c r="K163" s="505" t="s">
        <v>1099</v>
      </c>
      <c r="L163" s="516" t="s">
        <v>1078</v>
      </c>
      <c r="M163" s="505" t="s">
        <v>1101</v>
      </c>
      <c r="N163" s="521">
        <v>45</v>
      </c>
      <c r="O163" s="522">
        <v>197</v>
      </c>
      <c r="P163" s="520">
        <v>8865</v>
      </c>
      <c r="Q163" s="527" t="s">
        <v>1102</v>
      </c>
      <c r="R163" s="515" t="s">
        <v>1072</v>
      </c>
    </row>
    <row r="164" spans="2:18" ht="63.75">
      <c r="B164" s="505" t="e">
        <f>IF('Formulario PPGR3'!$G164="","",CONCATENATE('Formulario PPGR3'!$C164,".",'Formulario PPGR3'!$D164,".",'Formulario PPGR3'!$E164,".",'Formulario PPGR3'!$F164))</f>
        <v>#REF!</v>
      </c>
      <c r="C164" s="505" t="e">
        <f>IF('Formulario PPGR3'!$G164="","",'[3]Formulario PPGR1'!#REF!)</f>
        <v>#REF!</v>
      </c>
      <c r="D164" s="505" t="e">
        <f>IF('Formulario PPGR3'!$G164="","",'[3]Formulario PPGR1'!#REF!)</f>
        <v>#REF!</v>
      </c>
      <c r="E164" s="505" t="e">
        <f>IF('Formulario PPGR3'!$G164="","",'[3]Formulario PPGR1'!#REF!)</f>
        <v>#REF!</v>
      </c>
      <c r="F164" s="505" t="e">
        <f>IF('Formulario PPGR3'!$G164="","",'[3]Formulario PPGR1'!#REF!)</f>
        <v>#REF!</v>
      </c>
      <c r="G164" s="508" t="s">
        <v>402</v>
      </c>
      <c r="H164" s="507" t="s">
        <v>403</v>
      </c>
      <c r="I164" s="514">
        <v>3</v>
      </c>
      <c r="J164" s="515" t="s">
        <v>1070</v>
      </c>
      <c r="K164" s="505" t="s">
        <v>1086</v>
      </c>
      <c r="L164" s="516" t="s">
        <v>1124</v>
      </c>
      <c r="M164" s="505" t="s">
        <v>1087</v>
      </c>
      <c r="N164" s="521">
        <v>2</v>
      </c>
      <c r="O164" s="522">
        <v>27193.1</v>
      </c>
      <c r="P164" s="520">
        <v>54386.2</v>
      </c>
      <c r="Q164" s="527" t="s">
        <v>1088</v>
      </c>
      <c r="R164" s="515" t="s">
        <v>1072</v>
      </c>
    </row>
    <row r="165" spans="2:18" ht="63.75">
      <c r="B165" s="505" t="e">
        <f>IF('Formulario PPGR3'!$G165="","",CONCATENATE('Formulario PPGR3'!$C165,".",'Formulario PPGR3'!$D165,".",'Formulario PPGR3'!$E165,".",'Formulario PPGR3'!$F165))</f>
        <v>#REF!</v>
      </c>
      <c r="C165" s="505" t="e">
        <f>IF('Formulario PPGR3'!$G165="","",'[3]Formulario PPGR1'!#REF!)</f>
        <v>#REF!</v>
      </c>
      <c r="D165" s="505" t="e">
        <f>IF('Formulario PPGR3'!$G165="","",'[3]Formulario PPGR1'!#REF!)</f>
        <v>#REF!</v>
      </c>
      <c r="E165" s="505" t="e">
        <f>IF('Formulario PPGR3'!$G165="","",'[3]Formulario PPGR1'!#REF!)</f>
        <v>#REF!</v>
      </c>
      <c r="F165" s="505" t="e">
        <f>IF('Formulario PPGR3'!$G165="","",'[3]Formulario PPGR1'!#REF!)</f>
        <v>#REF!</v>
      </c>
      <c r="G165" s="508" t="s">
        <v>402</v>
      </c>
      <c r="H165" s="507" t="s">
        <v>403</v>
      </c>
      <c r="I165" s="514">
        <v>3</v>
      </c>
      <c r="J165" s="515" t="s">
        <v>1070</v>
      </c>
      <c r="K165" s="505" t="s">
        <v>1086</v>
      </c>
      <c r="L165" s="516" t="s">
        <v>1071</v>
      </c>
      <c r="M165" s="505" t="s">
        <v>1087</v>
      </c>
      <c r="N165" s="521">
        <v>2</v>
      </c>
      <c r="O165" s="522">
        <v>61419</v>
      </c>
      <c r="P165" s="520">
        <v>122838</v>
      </c>
      <c r="Q165" s="527" t="s">
        <v>1088</v>
      </c>
      <c r="R165" s="515" t="s">
        <v>1072</v>
      </c>
    </row>
    <row r="166" spans="2:18" ht="63.75">
      <c r="B166" s="505" t="e">
        <f>IF('Formulario PPGR3'!$G166="","",CONCATENATE('Formulario PPGR3'!$C166,".",'Formulario PPGR3'!$D166,".",'Formulario PPGR3'!$E166,".",'Formulario PPGR3'!$F166))</f>
        <v>#REF!</v>
      </c>
      <c r="C166" s="505" t="e">
        <f>IF('Formulario PPGR3'!$G166="","",'[3]Formulario PPGR1'!#REF!)</f>
        <v>#REF!</v>
      </c>
      <c r="D166" s="505" t="e">
        <f>IF('Formulario PPGR3'!$G166="","",'[3]Formulario PPGR1'!#REF!)</f>
        <v>#REF!</v>
      </c>
      <c r="E166" s="505" t="e">
        <f>IF('Formulario PPGR3'!$G166="","",'[3]Formulario PPGR1'!#REF!)</f>
        <v>#REF!</v>
      </c>
      <c r="F166" s="505" t="e">
        <f>IF('Formulario PPGR3'!$G166="","",'[3]Formulario PPGR1'!#REF!)</f>
        <v>#REF!</v>
      </c>
      <c r="G166" s="508" t="s">
        <v>402</v>
      </c>
      <c r="H166" s="507" t="s">
        <v>403</v>
      </c>
      <c r="I166" s="514">
        <v>3</v>
      </c>
      <c r="J166" s="515" t="s">
        <v>1073</v>
      </c>
      <c r="K166" s="505" t="s">
        <v>1095</v>
      </c>
      <c r="L166" s="516" t="s">
        <v>1074</v>
      </c>
      <c r="M166" s="505" t="s">
        <v>1087</v>
      </c>
      <c r="N166" s="521">
        <v>1</v>
      </c>
      <c r="O166" s="522">
        <v>55</v>
      </c>
      <c r="P166" s="520">
        <v>55</v>
      </c>
      <c r="Q166" s="527" t="s">
        <v>1096</v>
      </c>
      <c r="R166" s="515" t="s">
        <v>1072</v>
      </c>
    </row>
    <row r="167" spans="2:18" ht="63.75">
      <c r="B167" s="505" t="e">
        <f>IF('Formulario PPGR3'!$G167="","",CONCATENATE('Formulario PPGR3'!$C167,".",'Formulario PPGR3'!$D167,".",'Formulario PPGR3'!$E167,".",'Formulario PPGR3'!$F167))</f>
        <v>#REF!</v>
      </c>
      <c r="C167" s="505" t="e">
        <f>IF('Formulario PPGR3'!$G167="","",'[3]Formulario PPGR1'!#REF!)</f>
        <v>#REF!</v>
      </c>
      <c r="D167" s="505" t="e">
        <f>IF('Formulario PPGR3'!$G167="","",'[3]Formulario PPGR1'!#REF!)</f>
        <v>#REF!</v>
      </c>
      <c r="E167" s="505" t="e">
        <f>IF('Formulario PPGR3'!$G167="","",'[3]Formulario PPGR1'!#REF!)</f>
        <v>#REF!</v>
      </c>
      <c r="F167" s="505" t="e">
        <f>IF('Formulario PPGR3'!$G167="","",'[3]Formulario PPGR1'!#REF!)</f>
        <v>#REF!</v>
      </c>
      <c r="G167" s="508" t="s">
        <v>402</v>
      </c>
      <c r="H167" s="507" t="s">
        <v>403</v>
      </c>
      <c r="I167" s="514">
        <v>3</v>
      </c>
      <c r="J167" s="515" t="s">
        <v>1073</v>
      </c>
      <c r="K167" s="505" t="s">
        <v>1095</v>
      </c>
      <c r="L167" s="516" t="s">
        <v>1109</v>
      </c>
      <c r="M167" s="505" t="s">
        <v>1091</v>
      </c>
      <c r="N167" s="521">
        <v>3</v>
      </c>
      <c r="O167" s="522">
        <v>154.875</v>
      </c>
      <c r="P167" s="520">
        <v>464.625</v>
      </c>
      <c r="Q167" s="527" t="s">
        <v>1096</v>
      </c>
      <c r="R167" s="515" t="s">
        <v>1072</v>
      </c>
    </row>
    <row r="168" spans="2:18" ht="63.75">
      <c r="B168" s="505" t="e">
        <f>IF('Formulario PPGR3'!$G168="","",CONCATENATE('Formulario PPGR3'!$C168,".",'Formulario PPGR3'!$D168,".",'Formulario PPGR3'!$E168,".",'Formulario PPGR3'!$F168))</f>
        <v>#REF!</v>
      </c>
      <c r="C168" s="505" t="e">
        <f>IF('Formulario PPGR3'!$G168="","",'[3]Formulario PPGR1'!#REF!)</f>
        <v>#REF!</v>
      </c>
      <c r="D168" s="505" t="e">
        <f>IF('Formulario PPGR3'!$G168="","",'[3]Formulario PPGR1'!#REF!)</f>
        <v>#REF!</v>
      </c>
      <c r="E168" s="505" t="e">
        <f>IF('Formulario PPGR3'!$G168="","",'[3]Formulario PPGR1'!#REF!)</f>
        <v>#REF!</v>
      </c>
      <c r="F168" s="505" t="e">
        <f>IF('Formulario PPGR3'!$G168="","",'[3]Formulario PPGR1'!#REF!)</f>
        <v>#REF!</v>
      </c>
      <c r="G168" s="508" t="s">
        <v>402</v>
      </c>
      <c r="H168" s="507" t="s">
        <v>403</v>
      </c>
      <c r="I168" s="514">
        <v>3</v>
      </c>
      <c r="J168" s="515" t="s">
        <v>1080</v>
      </c>
      <c r="K168" s="505" t="s">
        <v>1089</v>
      </c>
      <c r="L168" s="516" t="s">
        <v>1081</v>
      </c>
      <c r="M168" s="505" t="s">
        <v>1093</v>
      </c>
      <c r="N168" s="521">
        <v>3</v>
      </c>
      <c r="O168" s="522">
        <v>139.24</v>
      </c>
      <c r="P168" s="520">
        <v>417.72</v>
      </c>
      <c r="Q168" s="527" t="s">
        <v>1094</v>
      </c>
      <c r="R168" s="515" t="s">
        <v>1072</v>
      </c>
    </row>
    <row r="169" spans="2:18" ht="63.75">
      <c r="B169" s="505" t="e">
        <f>IF('Formulario PPGR3'!$G169="","",CONCATENATE('Formulario PPGR3'!$C169,".",'Formulario PPGR3'!$D169,".",'Formulario PPGR3'!$E169,".",'Formulario PPGR3'!$F169))</f>
        <v>#REF!</v>
      </c>
      <c r="C169" s="505" t="e">
        <f>IF('Formulario PPGR3'!$G169="","",'[3]Formulario PPGR1'!#REF!)</f>
        <v>#REF!</v>
      </c>
      <c r="D169" s="505" t="e">
        <f>IF('Formulario PPGR3'!$G169="","",'[3]Formulario PPGR1'!#REF!)</f>
        <v>#REF!</v>
      </c>
      <c r="E169" s="505" t="e">
        <f>IF('Formulario PPGR3'!$G169="","",'[3]Formulario PPGR1'!#REF!)</f>
        <v>#REF!</v>
      </c>
      <c r="F169" s="505" t="e">
        <f>IF('Formulario PPGR3'!$G169="","",'[3]Formulario PPGR1'!#REF!)</f>
        <v>#REF!</v>
      </c>
      <c r="G169" s="508" t="s">
        <v>402</v>
      </c>
      <c r="H169" s="507" t="s">
        <v>403</v>
      </c>
      <c r="I169" s="514">
        <v>3</v>
      </c>
      <c r="J169" s="515" t="s">
        <v>1073</v>
      </c>
      <c r="K169" s="505" t="s">
        <v>1095</v>
      </c>
      <c r="L169" s="516" t="s">
        <v>1125</v>
      </c>
      <c r="M169" s="505" t="s">
        <v>1126</v>
      </c>
      <c r="N169" s="521">
        <v>2</v>
      </c>
      <c r="O169" s="522">
        <v>206.5</v>
      </c>
      <c r="P169" s="520">
        <v>413</v>
      </c>
      <c r="Q169" s="527" t="s">
        <v>1096</v>
      </c>
      <c r="R169" s="515" t="s">
        <v>1072</v>
      </c>
    </row>
    <row r="170" spans="2:18" ht="63.75">
      <c r="B170" s="505" t="e">
        <f>IF('Formulario PPGR3'!$G170="","",CONCATENATE('Formulario PPGR3'!$C170,".",'Formulario PPGR3'!$D170,".",'Formulario PPGR3'!$E170,".",'Formulario PPGR3'!$F170))</f>
        <v>#REF!</v>
      </c>
      <c r="C170" s="505" t="e">
        <f>IF('Formulario PPGR3'!$G170="","",'[3]Formulario PPGR1'!#REF!)</f>
        <v>#REF!</v>
      </c>
      <c r="D170" s="505" t="e">
        <f>IF('Formulario PPGR3'!$G170="","",'[3]Formulario PPGR1'!#REF!)</f>
        <v>#REF!</v>
      </c>
      <c r="E170" s="505" t="e">
        <f>IF('Formulario PPGR3'!$G170="","",'[3]Formulario PPGR1'!#REF!)</f>
        <v>#REF!</v>
      </c>
      <c r="F170" s="505" t="e">
        <f>IF('Formulario PPGR3'!$G170="","",'[3]Formulario PPGR1'!#REF!)</f>
        <v>#REF!</v>
      </c>
      <c r="G170" s="508" t="s">
        <v>402</v>
      </c>
      <c r="H170" s="507" t="s">
        <v>403</v>
      </c>
      <c r="I170" s="514">
        <v>3</v>
      </c>
      <c r="J170" s="515" t="s">
        <v>1119</v>
      </c>
      <c r="K170" s="505" t="s">
        <v>1120</v>
      </c>
      <c r="L170" s="516" t="s">
        <v>1121</v>
      </c>
      <c r="M170" s="505" t="s">
        <v>1087</v>
      </c>
      <c r="N170" s="521">
        <v>2</v>
      </c>
      <c r="O170" s="522">
        <v>86568.53</v>
      </c>
      <c r="P170" s="520">
        <v>173137.06</v>
      </c>
      <c r="Q170" s="527" t="s">
        <v>1122</v>
      </c>
      <c r="R170" s="515" t="s">
        <v>1072</v>
      </c>
    </row>
    <row r="171" spans="2:18" ht="63.75">
      <c r="B171" s="505" t="e">
        <f>IF('Formulario PPGR3'!$G171="","",CONCATENATE('Formulario PPGR3'!$C171,".",'Formulario PPGR3'!$D171,".",'Formulario PPGR3'!$E171,".",'Formulario PPGR3'!$F171))</f>
        <v>#REF!</v>
      </c>
      <c r="C171" s="505" t="e">
        <f>IF('Formulario PPGR3'!$G171="","",'[3]Formulario PPGR1'!#REF!)</f>
        <v>#REF!</v>
      </c>
      <c r="D171" s="505" t="e">
        <f>IF('Formulario PPGR3'!$G171="","",'[3]Formulario PPGR1'!#REF!)</f>
        <v>#REF!</v>
      </c>
      <c r="E171" s="505" t="e">
        <f>IF('Formulario PPGR3'!$G171="","",'[3]Formulario PPGR1'!#REF!)</f>
        <v>#REF!</v>
      </c>
      <c r="F171" s="505" t="e">
        <f>IF('Formulario PPGR3'!$G171="","",'[3]Formulario PPGR1'!#REF!)</f>
        <v>#REF!</v>
      </c>
      <c r="G171" s="508" t="s">
        <v>402</v>
      </c>
      <c r="H171" s="507" t="s">
        <v>403</v>
      </c>
      <c r="I171" s="514">
        <v>3</v>
      </c>
      <c r="J171" s="515" t="s">
        <v>1073</v>
      </c>
      <c r="K171" s="505" t="s">
        <v>1095</v>
      </c>
      <c r="L171" s="516" t="s">
        <v>1112</v>
      </c>
      <c r="M171" s="505" t="s">
        <v>1087</v>
      </c>
      <c r="N171" s="521">
        <v>1</v>
      </c>
      <c r="O171" s="522">
        <v>4979.6000000000004</v>
      </c>
      <c r="P171" s="520">
        <v>4979.6000000000004</v>
      </c>
      <c r="Q171" s="527" t="s">
        <v>1096</v>
      </c>
      <c r="R171" s="515" t="s">
        <v>1072</v>
      </c>
    </row>
    <row r="172" spans="2:18" ht="51">
      <c r="B172" s="505" t="e">
        <f>IF('Formulario PPGR3'!$G172="","",CONCATENATE('Formulario PPGR3'!$C172,".",'Formulario PPGR3'!$D172,".",'Formulario PPGR3'!$E172,".",'Formulario PPGR3'!$F172))</f>
        <v>#REF!</v>
      </c>
      <c r="C172" s="505" t="e">
        <f>IF('Formulario PPGR3'!$G172="","",'[3]Formulario PPGR1'!#REF!)</f>
        <v>#REF!</v>
      </c>
      <c r="D172" s="505" t="e">
        <f>IF('Formulario PPGR3'!$G172="","",'[3]Formulario PPGR1'!#REF!)</f>
        <v>#REF!</v>
      </c>
      <c r="E172" s="505" t="e">
        <f>IF('Formulario PPGR3'!$G172="","",'[3]Formulario PPGR1'!#REF!)</f>
        <v>#REF!</v>
      </c>
      <c r="F172" s="505" t="e">
        <f>IF('Formulario PPGR3'!$G172="","",'[3]Formulario PPGR1'!#REF!)</f>
        <v>#REF!</v>
      </c>
      <c r="G172" s="508" t="s">
        <v>474</v>
      </c>
      <c r="H172" s="507" t="s">
        <v>475</v>
      </c>
      <c r="I172" s="514">
        <v>4</v>
      </c>
      <c r="J172" s="515" t="s">
        <v>1119</v>
      </c>
      <c r="K172" s="505" t="s">
        <v>1120</v>
      </c>
      <c r="L172" s="516" t="s">
        <v>1121</v>
      </c>
      <c r="M172" s="505" t="s">
        <v>1087</v>
      </c>
      <c r="N172" s="521">
        <v>4</v>
      </c>
      <c r="O172" s="522">
        <v>86568.53</v>
      </c>
      <c r="P172" s="520">
        <v>346274.12</v>
      </c>
      <c r="Q172" s="527" t="s">
        <v>1122</v>
      </c>
      <c r="R172" s="515" t="s">
        <v>1072</v>
      </c>
    </row>
    <row r="173" spans="2:18" ht="51">
      <c r="B173" s="505" t="e">
        <f>IF('Formulario PPGR3'!$G173="","",CONCATENATE('Formulario PPGR3'!$C173,".",'Formulario PPGR3'!$D173,".",'Formulario PPGR3'!$E173,".",'Formulario PPGR3'!$F173))</f>
        <v>#REF!</v>
      </c>
      <c r="C173" s="505" t="e">
        <f>IF('Formulario PPGR3'!$G173="","",'[3]Formulario PPGR1'!#REF!)</f>
        <v>#REF!</v>
      </c>
      <c r="D173" s="505" t="e">
        <f>IF('Formulario PPGR3'!$G173="","",'[3]Formulario PPGR1'!#REF!)</f>
        <v>#REF!</v>
      </c>
      <c r="E173" s="505" t="e">
        <f>IF('Formulario PPGR3'!$G173="","",'[3]Formulario PPGR1'!#REF!)</f>
        <v>#REF!</v>
      </c>
      <c r="F173" s="505" t="e">
        <f>IF('Formulario PPGR3'!$G173="","",'[3]Formulario PPGR1'!#REF!)</f>
        <v>#REF!</v>
      </c>
      <c r="G173" s="508" t="s">
        <v>474</v>
      </c>
      <c r="H173" s="507" t="s">
        <v>475</v>
      </c>
      <c r="I173" s="514">
        <v>4</v>
      </c>
      <c r="J173" s="515" t="s">
        <v>1070</v>
      </c>
      <c r="K173" s="505" t="s">
        <v>1086</v>
      </c>
      <c r="L173" s="516" t="s">
        <v>1124</v>
      </c>
      <c r="M173" s="505" t="s">
        <v>1087</v>
      </c>
      <c r="N173" s="521">
        <v>4</v>
      </c>
      <c r="O173" s="522">
        <v>27193.1</v>
      </c>
      <c r="P173" s="520">
        <v>108772.4</v>
      </c>
      <c r="Q173" s="527" t="s">
        <v>1088</v>
      </c>
      <c r="R173" s="515" t="s">
        <v>1072</v>
      </c>
    </row>
    <row r="174" spans="2:18" ht="51">
      <c r="B174" s="505" t="e">
        <f>IF('Formulario PPGR3'!$G174="","",CONCATENATE('Formulario PPGR3'!$C174,".",'Formulario PPGR3'!$D174,".",'Formulario PPGR3'!$E174,".",'Formulario PPGR3'!$F174))</f>
        <v>#REF!</v>
      </c>
      <c r="C174" s="505" t="e">
        <f>IF('Formulario PPGR3'!$G174="","",'[3]Formulario PPGR1'!#REF!)</f>
        <v>#REF!</v>
      </c>
      <c r="D174" s="505" t="e">
        <f>IF('Formulario PPGR3'!$G174="","",'[3]Formulario PPGR1'!#REF!)</f>
        <v>#REF!</v>
      </c>
      <c r="E174" s="505" t="e">
        <f>IF('Formulario PPGR3'!$G174="","",'[3]Formulario PPGR1'!#REF!)</f>
        <v>#REF!</v>
      </c>
      <c r="F174" s="505" t="e">
        <f>IF('Formulario PPGR3'!$G174="","",'[3]Formulario PPGR1'!#REF!)</f>
        <v>#REF!</v>
      </c>
      <c r="G174" s="508" t="s">
        <v>474</v>
      </c>
      <c r="H174" s="507" t="s">
        <v>475</v>
      </c>
      <c r="I174" s="514">
        <v>4</v>
      </c>
      <c r="J174" s="515" t="s">
        <v>1070</v>
      </c>
      <c r="K174" s="505" t="s">
        <v>1086</v>
      </c>
      <c r="L174" s="516" t="s">
        <v>1071</v>
      </c>
      <c r="M174" s="505" t="s">
        <v>1087</v>
      </c>
      <c r="N174" s="521">
        <v>5</v>
      </c>
      <c r="O174" s="522">
        <v>61419</v>
      </c>
      <c r="P174" s="520">
        <v>307095</v>
      </c>
      <c r="Q174" s="527" t="s">
        <v>1088</v>
      </c>
      <c r="R174" s="515" t="s">
        <v>1072</v>
      </c>
    </row>
    <row r="175" spans="2:18" ht="51">
      <c r="B175" s="505" t="e">
        <f>IF('Formulario PPGR3'!$G175="","",CONCATENATE('Formulario PPGR3'!$C175,".",'Formulario PPGR3'!$D175,".",'Formulario PPGR3'!$E175,".",'Formulario PPGR3'!$F175))</f>
        <v>#REF!</v>
      </c>
      <c r="C175" s="505" t="e">
        <f>IF('Formulario PPGR3'!$G175="","",'[3]Formulario PPGR1'!#REF!)</f>
        <v>#REF!</v>
      </c>
      <c r="D175" s="505" t="e">
        <f>IF('Formulario PPGR3'!$G175="","",'[3]Formulario PPGR1'!#REF!)</f>
        <v>#REF!</v>
      </c>
      <c r="E175" s="505" t="e">
        <f>IF('Formulario PPGR3'!$G175="","",'[3]Formulario PPGR1'!#REF!)</f>
        <v>#REF!</v>
      </c>
      <c r="F175" s="505" t="e">
        <f>IF('Formulario PPGR3'!$G175="","",'[3]Formulario PPGR1'!#REF!)</f>
        <v>#REF!</v>
      </c>
      <c r="G175" s="508" t="s">
        <v>474</v>
      </c>
      <c r="H175" s="507" t="s">
        <v>475</v>
      </c>
      <c r="I175" s="514">
        <v>4</v>
      </c>
      <c r="J175" s="515" t="s">
        <v>1077</v>
      </c>
      <c r="K175" s="505" t="s">
        <v>1099</v>
      </c>
      <c r="L175" s="516" t="s">
        <v>1078</v>
      </c>
      <c r="M175" s="505" t="s">
        <v>1101</v>
      </c>
      <c r="N175" s="521">
        <v>42</v>
      </c>
      <c r="O175" s="522">
        <v>197</v>
      </c>
      <c r="P175" s="520">
        <v>8274</v>
      </c>
      <c r="Q175" s="527" t="s">
        <v>1102</v>
      </c>
      <c r="R175" s="515" t="s">
        <v>1072</v>
      </c>
    </row>
    <row r="176" spans="2:18" ht="51">
      <c r="B176" s="505" t="e">
        <f>IF('Formulario PPGR3'!$G176="","",CONCATENATE('Formulario PPGR3'!$C176,".",'Formulario PPGR3'!$D176,".",'Formulario PPGR3'!$E176,".",'Formulario PPGR3'!$F176))</f>
        <v>#REF!</v>
      </c>
      <c r="C176" s="505" t="e">
        <f>IF('Formulario PPGR3'!$G176="","",'[3]Formulario PPGR1'!#REF!)</f>
        <v>#REF!</v>
      </c>
      <c r="D176" s="505" t="e">
        <f>IF('Formulario PPGR3'!$G176="","",'[3]Formulario PPGR1'!#REF!)</f>
        <v>#REF!</v>
      </c>
      <c r="E176" s="505" t="e">
        <f>IF('Formulario PPGR3'!$G176="","",'[3]Formulario PPGR1'!#REF!)</f>
        <v>#REF!</v>
      </c>
      <c r="F176" s="505" t="e">
        <f>IF('Formulario PPGR3'!$G176="","",'[3]Formulario PPGR1'!#REF!)</f>
        <v>#REF!</v>
      </c>
      <c r="G176" s="508" t="s">
        <v>474</v>
      </c>
      <c r="H176" s="507" t="s">
        <v>475</v>
      </c>
      <c r="I176" s="514">
        <v>4</v>
      </c>
      <c r="J176" s="515" t="s">
        <v>1073</v>
      </c>
      <c r="K176" s="505" t="s">
        <v>1095</v>
      </c>
      <c r="L176" s="516" t="s">
        <v>1115</v>
      </c>
      <c r="M176" s="505" t="s">
        <v>1091</v>
      </c>
      <c r="N176" s="521">
        <v>10</v>
      </c>
      <c r="O176" s="522">
        <v>36</v>
      </c>
      <c r="P176" s="520">
        <v>360</v>
      </c>
      <c r="Q176" s="527" t="s">
        <v>1096</v>
      </c>
      <c r="R176" s="515" t="s">
        <v>1072</v>
      </c>
    </row>
    <row r="177" spans="2:18" ht="51">
      <c r="B177" s="505" t="e">
        <f>IF('Formulario PPGR3'!$G177="","",CONCATENATE('Formulario PPGR3'!$C177,".",'Formulario PPGR3'!$D177,".",'Formulario PPGR3'!$E177,".",'Formulario PPGR3'!$F177))</f>
        <v>#REF!</v>
      </c>
      <c r="C177" s="505" t="e">
        <f>IF('Formulario PPGR3'!$G177="","",'[3]Formulario PPGR1'!#REF!)</f>
        <v>#REF!</v>
      </c>
      <c r="D177" s="505" t="e">
        <f>IF('Formulario PPGR3'!$G177="","",'[3]Formulario PPGR1'!#REF!)</f>
        <v>#REF!</v>
      </c>
      <c r="E177" s="505" t="e">
        <f>IF('Formulario PPGR3'!$G177="","",'[3]Formulario PPGR1'!#REF!)</f>
        <v>#REF!</v>
      </c>
      <c r="F177" s="505" t="e">
        <f>IF('Formulario PPGR3'!$G177="","",'[3]Formulario PPGR1'!#REF!)</f>
        <v>#REF!</v>
      </c>
      <c r="G177" s="508" t="s">
        <v>474</v>
      </c>
      <c r="H177" s="507" t="s">
        <v>475</v>
      </c>
      <c r="I177" s="514">
        <v>4</v>
      </c>
      <c r="J177" s="515" t="s">
        <v>1080</v>
      </c>
      <c r="K177" s="505" t="s">
        <v>1089</v>
      </c>
      <c r="L177" s="516" t="s">
        <v>1081</v>
      </c>
      <c r="M177" s="505" t="s">
        <v>1093</v>
      </c>
      <c r="N177" s="521">
        <v>4</v>
      </c>
      <c r="O177" s="522">
        <v>139.24</v>
      </c>
      <c r="P177" s="520">
        <v>556.96</v>
      </c>
      <c r="Q177" s="527" t="s">
        <v>1094</v>
      </c>
      <c r="R177" s="515" t="s">
        <v>1072</v>
      </c>
    </row>
    <row r="178" spans="2:18" ht="51">
      <c r="B178" s="505" t="e">
        <f>IF('Formulario PPGR3'!$G178="","",CONCATENATE('Formulario PPGR3'!$C178,".",'Formulario PPGR3'!$D178,".",'Formulario PPGR3'!$E178,".",'Formulario PPGR3'!$F178))</f>
        <v>#REF!</v>
      </c>
      <c r="C178" s="505" t="e">
        <f>IF('Formulario PPGR3'!$G178="","",'[3]Formulario PPGR1'!#REF!)</f>
        <v>#REF!</v>
      </c>
      <c r="D178" s="505" t="e">
        <f>IF('Formulario PPGR3'!$G178="","",'[3]Formulario PPGR1'!#REF!)</f>
        <v>#REF!</v>
      </c>
      <c r="E178" s="505" t="e">
        <f>IF('Formulario PPGR3'!$G178="","",'[3]Formulario PPGR1'!#REF!)</f>
        <v>#REF!</v>
      </c>
      <c r="F178" s="505" t="e">
        <f>IF('Formulario PPGR3'!$G178="","",'[3]Formulario PPGR1'!#REF!)</f>
        <v>#REF!</v>
      </c>
      <c r="G178" s="508" t="s">
        <v>474</v>
      </c>
      <c r="H178" s="507" t="s">
        <v>475</v>
      </c>
      <c r="I178" s="514">
        <v>4</v>
      </c>
      <c r="J178" s="515" t="s">
        <v>1073</v>
      </c>
      <c r="K178" s="505" t="s">
        <v>1095</v>
      </c>
      <c r="L178" s="516" t="s">
        <v>1109</v>
      </c>
      <c r="M178" s="505" t="s">
        <v>1091</v>
      </c>
      <c r="N178" s="521">
        <v>3</v>
      </c>
      <c r="O178" s="522">
        <v>154.875</v>
      </c>
      <c r="P178" s="520">
        <v>464.625</v>
      </c>
      <c r="Q178" s="527" t="s">
        <v>1096</v>
      </c>
      <c r="R178" s="515" t="s">
        <v>1072</v>
      </c>
    </row>
    <row r="179" spans="2:18" ht="51">
      <c r="B179" s="505" t="e">
        <f>IF('Formulario PPGR3'!$G179="","",CONCATENATE('Formulario PPGR3'!$C179,".",'Formulario PPGR3'!$D179,".",'Formulario PPGR3'!$E179,".",'Formulario PPGR3'!$F179))</f>
        <v>#REF!</v>
      </c>
      <c r="C179" s="505" t="e">
        <f>IF('Formulario PPGR3'!$G179="","",'[3]Formulario PPGR1'!#REF!)</f>
        <v>#REF!</v>
      </c>
      <c r="D179" s="505" t="e">
        <f>IF('Formulario PPGR3'!$G179="","",'[3]Formulario PPGR1'!#REF!)</f>
        <v>#REF!</v>
      </c>
      <c r="E179" s="505" t="e">
        <f>IF('Formulario PPGR3'!$G179="","",'[3]Formulario PPGR1'!#REF!)</f>
        <v>#REF!</v>
      </c>
      <c r="F179" s="505" t="e">
        <f>IF('Formulario PPGR3'!$G179="","",'[3]Formulario PPGR1'!#REF!)</f>
        <v>#REF!</v>
      </c>
      <c r="G179" s="508" t="s">
        <v>474</v>
      </c>
      <c r="H179" s="507" t="s">
        <v>475</v>
      </c>
      <c r="I179" s="514">
        <v>4</v>
      </c>
      <c r="J179" s="515" t="s">
        <v>1080</v>
      </c>
      <c r="K179" s="505" t="s">
        <v>1089</v>
      </c>
      <c r="L179" s="516" t="s">
        <v>1090</v>
      </c>
      <c r="M179" s="505" t="s">
        <v>1091</v>
      </c>
      <c r="N179" s="521">
        <v>3</v>
      </c>
      <c r="O179" s="522">
        <v>175.82</v>
      </c>
      <c r="P179" s="520">
        <v>527.46</v>
      </c>
      <c r="Q179" s="527" t="s">
        <v>1092</v>
      </c>
      <c r="R179" s="515" t="s">
        <v>1072</v>
      </c>
    </row>
    <row r="180" spans="2:18" ht="38.25">
      <c r="B180" s="505" t="e">
        <f>IF('Formulario PPGR3'!$G180="","",CONCATENATE('Formulario PPGR3'!$C180,".",'Formulario PPGR3'!$D180,".",'Formulario PPGR3'!$E180,".",'Formulario PPGR3'!$F180))</f>
        <v>#REF!</v>
      </c>
      <c r="C180" s="505" t="e">
        <f>IF('Formulario PPGR3'!$G180="","",'[3]Formulario PPGR1'!#REF!)</f>
        <v>#REF!</v>
      </c>
      <c r="D180" s="505" t="e">
        <f>IF('Formulario PPGR3'!$G180="","",'[3]Formulario PPGR1'!#REF!)</f>
        <v>#REF!</v>
      </c>
      <c r="E180" s="505" t="e">
        <f>IF('Formulario PPGR3'!$G180="","",'[3]Formulario PPGR1'!#REF!)</f>
        <v>#REF!</v>
      </c>
      <c r="F180" s="505" t="e">
        <f>IF('Formulario PPGR3'!$G180="","",'[3]Formulario PPGR1'!#REF!)</f>
        <v>#REF!</v>
      </c>
      <c r="G180" s="508" t="s">
        <v>476</v>
      </c>
      <c r="H180" s="507" t="s">
        <v>477</v>
      </c>
      <c r="I180" s="514">
        <v>1</v>
      </c>
      <c r="J180" s="515" t="s">
        <v>1077</v>
      </c>
      <c r="K180" s="505" t="s">
        <v>1099</v>
      </c>
      <c r="L180" s="516" t="s">
        <v>1078</v>
      </c>
      <c r="M180" s="505" t="s">
        <v>1101</v>
      </c>
      <c r="N180" s="521">
        <v>5</v>
      </c>
      <c r="O180" s="522">
        <v>197</v>
      </c>
      <c r="P180" s="520">
        <v>985</v>
      </c>
      <c r="Q180" s="527" t="s">
        <v>1102</v>
      </c>
      <c r="R180" s="515" t="s">
        <v>1072</v>
      </c>
    </row>
    <row r="181" spans="2:18" ht="38.25">
      <c r="B181" s="505" t="e">
        <f>IF('Formulario PPGR3'!$G181="","",CONCATENATE('Formulario PPGR3'!$C181,".",'Formulario PPGR3'!$D181,".",'Formulario PPGR3'!$E181,".",'Formulario PPGR3'!$F181))</f>
        <v>#REF!</v>
      </c>
      <c r="C181" s="505" t="e">
        <f>IF('Formulario PPGR3'!$G181="","",'[3]Formulario PPGR1'!#REF!)</f>
        <v>#REF!</v>
      </c>
      <c r="D181" s="505" t="e">
        <f>IF('Formulario PPGR3'!$G181="","",'[3]Formulario PPGR1'!#REF!)</f>
        <v>#REF!</v>
      </c>
      <c r="E181" s="505" t="e">
        <f>IF('Formulario PPGR3'!$G181="","",'[3]Formulario PPGR1'!#REF!)</f>
        <v>#REF!</v>
      </c>
      <c r="F181" s="505" t="e">
        <f>IF('Formulario PPGR3'!$G181="","",'[3]Formulario PPGR1'!#REF!)</f>
        <v>#REF!</v>
      </c>
      <c r="G181" s="508" t="s">
        <v>476</v>
      </c>
      <c r="H181" s="507" t="s">
        <v>477</v>
      </c>
      <c r="I181" s="514">
        <v>1</v>
      </c>
      <c r="J181" s="515" t="s">
        <v>1119</v>
      </c>
      <c r="K181" s="505" t="s">
        <v>1120</v>
      </c>
      <c r="L181" s="516" t="s">
        <v>1121</v>
      </c>
      <c r="M181" s="505" t="s">
        <v>1087</v>
      </c>
      <c r="N181" s="521">
        <v>1</v>
      </c>
      <c r="O181" s="522">
        <v>86568.53</v>
      </c>
      <c r="P181" s="520">
        <v>86568.53</v>
      </c>
      <c r="Q181" s="527" t="s">
        <v>1122</v>
      </c>
      <c r="R181" s="515" t="s">
        <v>1072</v>
      </c>
    </row>
    <row r="182" spans="2:18" ht="38.25">
      <c r="B182" s="505" t="e">
        <f>IF('Formulario PPGR3'!$G182="","",CONCATENATE('Formulario PPGR3'!$C182,".",'Formulario PPGR3'!$D182,".",'Formulario PPGR3'!$E182,".",'Formulario PPGR3'!$F182))</f>
        <v>#REF!</v>
      </c>
      <c r="C182" s="505" t="e">
        <f>IF('Formulario PPGR3'!$G182="","",'[3]Formulario PPGR1'!#REF!)</f>
        <v>#REF!</v>
      </c>
      <c r="D182" s="505" t="e">
        <f>IF('Formulario PPGR3'!$G182="","",'[3]Formulario PPGR1'!#REF!)</f>
        <v>#REF!</v>
      </c>
      <c r="E182" s="505" t="e">
        <f>IF('Formulario PPGR3'!$G182="","",'[3]Formulario PPGR1'!#REF!)</f>
        <v>#REF!</v>
      </c>
      <c r="F182" s="505" t="e">
        <f>IF('Formulario PPGR3'!$G182="","",'[3]Formulario PPGR1'!#REF!)</f>
        <v>#REF!</v>
      </c>
      <c r="G182" s="508" t="s">
        <v>476</v>
      </c>
      <c r="H182" s="507" t="s">
        <v>477</v>
      </c>
      <c r="I182" s="514">
        <v>1</v>
      </c>
      <c r="J182" s="515" t="s">
        <v>1070</v>
      </c>
      <c r="K182" s="505" t="s">
        <v>1086</v>
      </c>
      <c r="L182" s="516" t="s">
        <v>1127</v>
      </c>
      <c r="M182" s="505" t="s">
        <v>1087</v>
      </c>
      <c r="N182" s="521">
        <v>2</v>
      </c>
      <c r="O182" s="522">
        <v>30975</v>
      </c>
      <c r="P182" s="520">
        <v>61950</v>
      </c>
      <c r="Q182" s="527" t="s">
        <v>1088</v>
      </c>
      <c r="R182" s="515" t="s">
        <v>1072</v>
      </c>
    </row>
    <row r="183" spans="2:18" ht="38.25">
      <c r="B183" s="505" t="e">
        <f>IF('Formulario PPGR3'!$G183="","",CONCATENATE('Formulario PPGR3'!$C183,".",'Formulario PPGR3'!$D183,".",'Formulario PPGR3'!$E183,".",'Formulario PPGR3'!$F183))</f>
        <v>#REF!</v>
      </c>
      <c r="C183" s="505" t="e">
        <f>IF('Formulario PPGR3'!$G183="","",'[3]Formulario PPGR1'!#REF!)</f>
        <v>#REF!</v>
      </c>
      <c r="D183" s="505" t="e">
        <f>IF('Formulario PPGR3'!$G183="","",'[3]Formulario PPGR1'!#REF!)</f>
        <v>#REF!</v>
      </c>
      <c r="E183" s="505" t="e">
        <f>IF('Formulario PPGR3'!$G183="","",'[3]Formulario PPGR1'!#REF!)</f>
        <v>#REF!</v>
      </c>
      <c r="F183" s="505" t="e">
        <f>IF('Formulario PPGR3'!$G183="","",'[3]Formulario PPGR1'!#REF!)</f>
        <v>#REF!</v>
      </c>
      <c r="G183" s="508" t="s">
        <v>476</v>
      </c>
      <c r="H183" s="507" t="s">
        <v>477</v>
      </c>
      <c r="I183" s="514">
        <v>1</v>
      </c>
      <c r="J183" s="515" t="s">
        <v>1080</v>
      </c>
      <c r="K183" s="505" t="s">
        <v>1089</v>
      </c>
      <c r="L183" s="516" t="s">
        <v>1090</v>
      </c>
      <c r="M183" s="505" t="s">
        <v>1091</v>
      </c>
      <c r="N183" s="521">
        <v>2</v>
      </c>
      <c r="O183" s="522">
        <v>175.82</v>
      </c>
      <c r="P183" s="520">
        <v>351.64</v>
      </c>
      <c r="Q183" s="527" t="s">
        <v>1092</v>
      </c>
      <c r="R183" s="515" t="s">
        <v>1072</v>
      </c>
    </row>
    <row r="184" spans="2:18" ht="38.25">
      <c r="B184" s="505" t="e">
        <f>IF('Formulario PPGR3'!$G184="","",CONCATENATE('Formulario PPGR3'!$C184,".",'Formulario PPGR3'!$D184,".",'Formulario PPGR3'!$E184,".",'Formulario PPGR3'!$F184))</f>
        <v>#REF!</v>
      </c>
      <c r="C184" s="505" t="e">
        <f>IF('Formulario PPGR3'!$G184="","",'[3]Formulario PPGR1'!#REF!)</f>
        <v>#REF!</v>
      </c>
      <c r="D184" s="505" t="e">
        <f>IF('Formulario PPGR3'!$G184="","",'[3]Formulario PPGR1'!#REF!)</f>
        <v>#REF!</v>
      </c>
      <c r="E184" s="505" t="e">
        <f>IF('Formulario PPGR3'!$G184="","",'[3]Formulario PPGR1'!#REF!)</f>
        <v>#REF!</v>
      </c>
      <c r="F184" s="505" t="e">
        <f>IF('Formulario PPGR3'!$G184="","",'[3]Formulario PPGR1'!#REF!)</f>
        <v>#REF!</v>
      </c>
      <c r="G184" s="508" t="s">
        <v>476</v>
      </c>
      <c r="H184" s="507" t="s">
        <v>477</v>
      </c>
      <c r="I184" s="514">
        <v>1</v>
      </c>
      <c r="J184" s="515" t="s">
        <v>1073</v>
      </c>
      <c r="K184" s="505" t="s">
        <v>1095</v>
      </c>
      <c r="L184" s="516" t="s">
        <v>1074</v>
      </c>
      <c r="M184" s="505" t="s">
        <v>1087</v>
      </c>
      <c r="N184" s="521">
        <v>1</v>
      </c>
      <c r="O184" s="522">
        <v>55</v>
      </c>
      <c r="P184" s="520">
        <v>55</v>
      </c>
      <c r="Q184" s="527" t="s">
        <v>1096</v>
      </c>
      <c r="R184" s="515" t="s">
        <v>1072</v>
      </c>
    </row>
    <row r="185" spans="2:18" ht="51">
      <c r="B185" s="505" t="e">
        <f>IF('Formulario PPGR3'!$G185="","",CONCATENATE('Formulario PPGR3'!$C185,".",'Formulario PPGR3'!$D185,".",'Formulario PPGR3'!$E185,".",'Formulario PPGR3'!$F185))</f>
        <v>#REF!</v>
      </c>
      <c r="C185" s="505" t="e">
        <f>IF('Formulario PPGR3'!$G185="","",'[3]Formulario PPGR1'!#REF!)</f>
        <v>#REF!</v>
      </c>
      <c r="D185" s="505" t="e">
        <f>IF('Formulario PPGR3'!$G185="","",'[3]Formulario PPGR1'!#REF!)</f>
        <v>#REF!</v>
      </c>
      <c r="E185" s="505" t="e">
        <f>IF('Formulario PPGR3'!$G185="","",'[3]Formulario PPGR1'!#REF!)</f>
        <v>#REF!</v>
      </c>
      <c r="F185" s="505" t="e">
        <f>IF('Formulario PPGR3'!$G185="","",'[3]Formulario PPGR1'!#REF!)</f>
        <v>#REF!</v>
      </c>
      <c r="G185" s="508" t="s">
        <v>478</v>
      </c>
      <c r="H185" s="507" t="s">
        <v>479</v>
      </c>
      <c r="I185" s="514">
        <v>2</v>
      </c>
      <c r="J185" s="515" t="s">
        <v>1077</v>
      </c>
      <c r="K185" s="505" t="s">
        <v>1099</v>
      </c>
      <c r="L185" s="516" t="s">
        <v>1078</v>
      </c>
      <c r="M185" s="505" t="s">
        <v>1101</v>
      </c>
      <c r="N185" s="521">
        <v>20</v>
      </c>
      <c r="O185" s="522">
        <v>197</v>
      </c>
      <c r="P185" s="520">
        <v>3940</v>
      </c>
      <c r="Q185" s="527" t="s">
        <v>1102</v>
      </c>
      <c r="R185" s="515" t="s">
        <v>1072</v>
      </c>
    </row>
    <row r="186" spans="2:18" ht="51">
      <c r="B186" s="505" t="e">
        <f>IF('Formulario PPGR3'!$G186="","",CONCATENATE('Formulario PPGR3'!$C186,".",'Formulario PPGR3'!$D186,".",'Formulario PPGR3'!$E186,".",'Formulario PPGR3'!$F186))</f>
        <v>#REF!</v>
      </c>
      <c r="C186" s="505" t="e">
        <f>IF('Formulario PPGR3'!$G186="","",'[3]Formulario PPGR1'!#REF!)</f>
        <v>#REF!</v>
      </c>
      <c r="D186" s="505" t="e">
        <f>IF('Formulario PPGR3'!$G186="","",'[3]Formulario PPGR1'!#REF!)</f>
        <v>#REF!</v>
      </c>
      <c r="E186" s="505" t="e">
        <f>IF('Formulario PPGR3'!$G186="","",'[3]Formulario PPGR1'!#REF!)</f>
        <v>#REF!</v>
      </c>
      <c r="F186" s="505" t="e">
        <f>IF('Formulario PPGR3'!$G186="","",'[3]Formulario PPGR1'!#REF!)</f>
        <v>#REF!</v>
      </c>
      <c r="G186" s="508" t="s">
        <v>478</v>
      </c>
      <c r="H186" s="507" t="s">
        <v>479</v>
      </c>
      <c r="I186" s="514">
        <v>2</v>
      </c>
      <c r="J186" s="515" t="s">
        <v>1073</v>
      </c>
      <c r="K186" s="505" t="s">
        <v>1095</v>
      </c>
      <c r="L186" s="516" t="s">
        <v>1074</v>
      </c>
      <c r="M186" s="505" t="s">
        <v>1087</v>
      </c>
      <c r="N186" s="521">
        <v>2</v>
      </c>
      <c r="O186" s="522">
        <v>55</v>
      </c>
      <c r="P186" s="520">
        <v>110</v>
      </c>
      <c r="Q186" s="527" t="s">
        <v>1096</v>
      </c>
      <c r="R186" s="515" t="s">
        <v>1072</v>
      </c>
    </row>
    <row r="187" spans="2:18" ht="51">
      <c r="B187" s="505" t="e">
        <f>IF('Formulario PPGR3'!$G187="","",CONCATENATE('Formulario PPGR3'!$C187,".",'Formulario PPGR3'!$D187,".",'Formulario PPGR3'!$E187,".",'Formulario PPGR3'!$F187))</f>
        <v>#REF!</v>
      </c>
      <c r="C187" s="505" t="e">
        <f>IF('Formulario PPGR3'!$G187="","",'[3]Formulario PPGR1'!#REF!)</f>
        <v>#REF!</v>
      </c>
      <c r="D187" s="505" t="e">
        <f>IF('Formulario PPGR3'!$G187="","",'[3]Formulario PPGR1'!#REF!)</f>
        <v>#REF!</v>
      </c>
      <c r="E187" s="505" t="e">
        <f>IF('Formulario PPGR3'!$G187="","",'[3]Formulario PPGR1'!#REF!)</f>
        <v>#REF!</v>
      </c>
      <c r="F187" s="505" t="e">
        <f>IF('Formulario PPGR3'!$G187="","",'[3]Formulario PPGR1'!#REF!)</f>
        <v>#REF!</v>
      </c>
      <c r="G187" s="508" t="s">
        <v>478</v>
      </c>
      <c r="H187" s="507" t="s">
        <v>479</v>
      </c>
      <c r="I187" s="514">
        <v>2</v>
      </c>
      <c r="J187" s="515" t="s">
        <v>1080</v>
      </c>
      <c r="K187" s="505" t="s">
        <v>1089</v>
      </c>
      <c r="L187" s="516" t="s">
        <v>1081</v>
      </c>
      <c r="M187" s="505" t="s">
        <v>1093</v>
      </c>
      <c r="N187" s="521">
        <v>2</v>
      </c>
      <c r="O187" s="522">
        <v>139.24</v>
      </c>
      <c r="P187" s="520">
        <v>278.48</v>
      </c>
      <c r="Q187" s="527" t="s">
        <v>1094</v>
      </c>
      <c r="R187" s="515" t="s">
        <v>1072</v>
      </c>
    </row>
    <row r="188" spans="2:18" ht="38.25">
      <c r="B188" s="505" t="e">
        <f>IF('Formulario PPGR3'!$G188="","",CONCATENATE('Formulario PPGR3'!$C188,".",'Formulario PPGR3'!$D188,".",'Formulario PPGR3'!$E188,".",'Formulario PPGR3'!$F188))</f>
        <v>#REF!</v>
      </c>
      <c r="C188" s="505" t="e">
        <f>IF('Formulario PPGR3'!$G188="","",'[3]Formulario PPGR1'!#REF!)</f>
        <v>#REF!</v>
      </c>
      <c r="D188" s="505" t="e">
        <f>IF('Formulario PPGR3'!$G188="","",'[3]Formulario PPGR1'!#REF!)</f>
        <v>#REF!</v>
      </c>
      <c r="E188" s="505" t="e">
        <f>IF('Formulario PPGR3'!$G188="","",'[3]Formulario PPGR1'!#REF!)</f>
        <v>#REF!</v>
      </c>
      <c r="F188" s="505" t="e">
        <f>IF('Formulario PPGR3'!$G188="","",'[3]Formulario PPGR1'!#REF!)</f>
        <v>#REF!</v>
      </c>
      <c r="G188" s="508" t="s">
        <v>480</v>
      </c>
      <c r="H188" s="507" t="s">
        <v>481</v>
      </c>
      <c r="I188" s="514">
        <v>1</v>
      </c>
      <c r="J188" s="515" t="s">
        <v>1080</v>
      </c>
      <c r="K188" s="505" t="s">
        <v>1089</v>
      </c>
      <c r="L188" s="516" t="s">
        <v>1081</v>
      </c>
      <c r="M188" s="505" t="s">
        <v>1093</v>
      </c>
      <c r="N188" s="521">
        <v>1</v>
      </c>
      <c r="O188" s="522">
        <v>139.24</v>
      </c>
      <c r="P188" s="520">
        <v>139.24</v>
      </c>
      <c r="Q188" s="527" t="s">
        <v>1094</v>
      </c>
      <c r="R188" s="515" t="s">
        <v>1072</v>
      </c>
    </row>
    <row r="189" spans="2:18" ht="38.25">
      <c r="B189" s="505" t="e">
        <f>IF('Formulario PPGR3'!$G189="","",CONCATENATE('Formulario PPGR3'!$C189,".",'Formulario PPGR3'!$D189,".",'Formulario PPGR3'!$E189,".",'Formulario PPGR3'!$F189))</f>
        <v>#REF!</v>
      </c>
      <c r="C189" s="505" t="e">
        <f>IF('Formulario PPGR3'!$G189="","",'[3]Formulario PPGR1'!#REF!)</f>
        <v>#REF!</v>
      </c>
      <c r="D189" s="505" t="e">
        <f>IF('Formulario PPGR3'!$G189="","",'[3]Formulario PPGR1'!#REF!)</f>
        <v>#REF!</v>
      </c>
      <c r="E189" s="505" t="e">
        <f>IF('Formulario PPGR3'!$G189="","",'[3]Formulario PPGR1'!#REF!)</f>
        <v>#REF!</v>
      </c>
      <c r="F189" s="505" t="e">
        <f>IF('Formulario PPGR3'!$G189="","",'[3]Formulario PPGR1'!#REF!)</f>
        <v>#REF!</v>
      </c>
      <c r="G189" s="508" t="s">
        <v>480</v>
      </c>
      <c r="H189" s="507" t="s">
        <v>481</v>
      </c>
      <c r="I189" s="514">
        <v>1</v>
      </c>
      <c r="J189" s="515" t="s">
        <v>1080</v>
      </c>
      <c r="K189" s="505" t="s">
        <v>1089</v>
      </c>
      <c r="L189" s="516" t="s">
        <v>1128</v>
      </c>
      <c r="M189" s="505" t="s">
        <v>1091</v>
      </c>
      <c r="N189" s="521">
        <v>2</v>
      </c>
      <c r="O189" s="522">
        <v>531</v>
      </c>
      <c r="P189" s="520">
        <v>1062</v>
      </c>
      <c r="Q189" s="527" t="s">
        <v>1092</v>
      </c>
      <c r="R189" s="515" t="s">
        <v>1072</v>
      </c>
    </row>
    <row r="190" spans="2:18" ht="38.25">
      <c r="B190" s="505" t="e">
        <f>IF('Formulario PPGR3'!$G190="","",CONCATENATE('Formulario PPGR3'!$C190,".",'Formulario PPGR3'!$D190,".",'Formulario PPGR3'!$E190,".",'Formulario PPGR3'!$F190))</f>
        <v>#REF!</v>
      </c>
      <c r="C190" s="505" t="e">
        <f>IF('Formulario PPGR3'!$G190="","",'[3]Formulario PPGR1'!#REF!)</f>
        <v>#REF!</v>
      </c>
      <c r="D190" s="505" t="e">
        <f>IF('Formulario PPGR3'!$G190="","",'[3]Formulario PPGR1'!#REF!)</f>
        <v>#REF!</v>
      </c>
      <c r="E190" s="505" t="e">
        <f>IF('Formulario PPGR3'!$G190="","",'[3]Formulario PPGR1'!#REF!)</f>
        <v>#REF!</v>
      </c>
      <c r="F190" s="505" t="e">
        <f>IF('Formulario PPGR3'!$G190="","",'[3]Formulario PPGR1'!#REF!)</f>
        <v>#REF!</v>
      </c>
      <c r="G190" s="508" t="s">
        <v>480</v>
      </c>
      <c r="H190" s="507" t="s">
        <v>481</v>
      </c>
      <c r="I190" s="514">
        <v>1</v>
      </c>
      <c r="J190" s="515" t="s">
        <v>1073</v>
      </c>
      <c r="K190" s="505" t="s">
        <v>1095</v>
      </c>
      <c r="L190" s="516" t="s">
        <v>1074</v>
      </c>
      <c r="M190" s="505" t="s">
        <v>1087</v>
      </c>
      <c r="N190" s="521">
        <v>2</v>
      </c>
      <c r="O190" s="522">
        <v>55</v>
      </c>
      <c r="P190" s="520">
        <v>110</v>
      </c>
      <c r="Q190" s="527" t="s">
        <v>1096</v>
      </c>
      <c r="R190" s="515" t="s">
        <v>1072</v>
      </c>
    </row>
    <row r="191" spans="2:18" ht="38.25">
      <c r="B191" s="505" t="e">
        <f>IF('Formulario PPGR3'!$G191="","",CONCATENATE('Formulario PPGR3'!$C191,".",'Formulario PPGR3'!$D191,".",'Formulario PPGR3'!$E191,".",'Formulario PPGR3'!$F191))</f>
        <v>#REF!</v>
      </c>
      <c r="C191" s="505" t="e">
        <f>IF('Formulario PPGR3'!$G191="","",'[3]Formulario PPGR1'!#REF!)</f>
        <v>#REF!</v>
      </c>
      <c r="D191" s="505" t="e">
        <f>IF('Formulario PPGR3'!$G191="","",'[3]Formulario PPGR1'!#REF!)</f>
        <v>#REF!</v>
      </c>
      <c r="E191" s="505" t="e">
        <f>IF('Formulario PPGR3'!$G191="","",'[3]Formulario PPGR1'!#REF!)</f>
        <v>#REF!</v>
      </c>
      <c r="F191" s="505" t="e">
        <f>IF('Formulario PPGR3'!$G191="","",'[3]Formulario PPGR1'!#REF!)</f>
        <v>#REF!</v>
      </c>
      <c r="G191" s="508" t="s">
        <v>480</v>
      </c>
      <c r="H191" s="507" t="s">
        <v>481</v>
      </c>
      <c r="I191" s="514">
        <v>1</v>
      </c>
      <c r="J191" s="515" t="s">
        <v>1077</v>
      </c>
      <c r="K191" s="505" t="s">
        <v>1099</v>
      </c>
      <c r="L191" s="516" t="s">
        <v>1078</v>
      </c>
      <c r="M191" s="505" t="s">
        <v>1101</v>
      </c>
      <c r="N191" s="521">
        <v>12</v>
      </c>
      <c r="O191" s="522">
        <v>197</v>
      </c>
      <c r="P191" s="520">
        <v>2364</v>
      </c>
      <c r="Q191" s="527" t="s">
        <v>1102</v>
      </c>
      <c r="R191" s="515" t="s">
        <v>1072</v>
      </c>
    </row>
    <row r="192" spans="2:18" ht="38.25">
      <c r="B192" s="505" t="e">
        <f>IF('Formulario PPGR3'!$G192="","",CONCATENATE('Formulario PPGR3'!$C192,".",'Formulario PPGR3'!$D192,".",'Formulario PPGR3'!$E192,".",'Formulario PPGR3'!$F192))</f>
        <v>#REF!</v>
      </c>
      <c r="C192" s="505" t="e">
        <f>IF('Formulario PPGR3'!$G192="","",'[3]Formulario PPGR1'!#REF!)</f>
        <v>#REF!</v>
      </c>
      <c r="D192" s="505" t="e">
        <f>IF('Formulario PPGR3'!$G192="","",'[3]Formulario PPGR1'!#REF!)</f>
        <v>#REF!</v>
      </c>
      <c r="E192" s="505" t="e">
        <f>IF('Formulario PPGR3'!$G192="","",'[3]Formulario PPGR1'!#REF!)</f>
        <v>#REF!</v>
      </c>
      <c r="F192" s="505" t="e">
        <f>IF('Formulario PPGR3'!$G192="","",'[3]Formulario PPGR1'!#REF!)</f>
        <v>#REF!</v>
      </c>
      <c r="G192" s="508" t="s">
        <v>480</v>
      </c>
      <c r="H192" s="507" t="s">
        <v>481</v>
      </c>
      <c r="I192" s="514">
        <v>1</v>
      </c>
      <c r="J192" s="515" t="s">
        <v>1073</v>
      </c>
      <c r="K192" s="505" t="s">
        <v>1095</v>
      </c>
      <c r="L192" s="516" t="s">
        <v>1112</v>
      </c>
      <c r="M192" s="505" t="s">
        <v>1087</v>
      </c>
      <c r="N192" s="521">
        <v>1</v>
      </c>
      <c r="O192" s="522">
        <v>4979.6000000000004</v>
      </c>
      <c r="P192" s="520">
        <v>4979.6000000000004</v>
      </c>
      <c r="Q192" s="527" t="s">
        <v>1096</v>
      </c>
      <c r="R192" s="515" t="s">
        <v>1072</v>
      </c>
    </row>
    <row r="193" spans="2:18" ht="51">
      <c r="B193" s="505" t="e">
        <f>IF('Formulario PPGR3'!$G193="","",CONCATENATE('Formulario PPGR3'!$C193,".",'Formulario PPGR3'!$D193,".",'Formulario PPGR3'!$E193,".",'Formulario PPGR3'!$F193))</f>
        <v>#REF!</v>
      </c>
      <c r="C193" s="505" t="e">
        <f>IF('Formulario PPGR3'!$G193="","",'[3]Formulario PPGR1'!#REF!)</f>
        <v>#REF!</v>
      </c>
      <c r="D193" s="505" t="e">
        <f>IF('Formulario PPGR3'!$G193="","",'[3]Formulario PPGR1'!#REF!)</f>
        <v>#REF!</v>
      </c>
      <c r="E193" s="505" t="e">
        <f>IF('Formulario PPGR3'!$G193="","",'[3]Formulario PPGR1'!#REF!)</f>
        <v>#REF!</v>
      </c>
      <c r="F193" s="505" t="e">
        <f>IF('Formulario PPGR3'!$G193="","",'[3]Formulario PPGR1'!#REF!)</f>
        <v>#REF!</v>
      </c>
      <c r="G193" s="508" t="s">
        <v>482</v>
      </c>
      <c r="H193" s="507" t="s">
        <v>483</v>
      </c>
      <c r="I193" s="514">
        <v>3</v>
      </c>
      <c r="J193" s="515" t="s">
        <v>1119</v>
      </c>
      <c r="K193" s="505" t="s">
        <v>1120</v>
      </c>
      <c r="L193" s="516" t="s">
        <v>1121</v>
      </c>
      <c r="M193" s="505" t="s">
        <v>1087</v>
      </c>
      <c r="N193" s="521">
        <v>6</v>
      </c>
      <c r="O193" s="522">
        <v>86568.53</v>
      </c>
      <c r="P193" s="520">
        <v>519411.18</v>
      </c>
      <c r="Q193" s="527" t="s">
        <v>1122</v>
      </c>
      <c r="R193" s="515" t="s">
        <v>1072</v>
      </c>
    </row>
    <row r="194" spans="2:18" ht="51">
      <c r="B194" s="505" t="e">
        <f>IF('Formulario PPGR3'!$G194="","",CONCATENATE('Formulario PPGR3'!$C194,".",'Formulario PPGR3'!$D194,".",'Formulario PPGR3'!$E194,".",'Formulario PPGR3'!$F194))</f>
        <v>#REF!</v>
      </c>
      <c r="C194" s="505" t="e">
        <f>IF('Formulario PPGR3'!$G194="","",'[3]Formulario PPGR1'!#REF!)</f>
        <v>#REF!</v>
      </c>
      <c r="D194" s="505" t="e">
        <f>IF('Formulario PPGR3'!$G194="","",'[3]Formulario PPGR1'!#REF!)</f>
        <v>#REF!</v>
      </c>
      <c r="E194" s="505" t="e">
        <f>IF('Formulario PPGR3'!$G194="","",'[3]Formulario PPGR1'!#REF!)</f>
        <v>#REF!</v>
      </c>
      <c r="F194" s="505" t="e">
        <f>IF('Formulario PPGR3'!$G194="","",'[3]Formulario PPGR1'!#REF!)</f>
        <v>#REF!</v>
      </c>
      <c r="G194" s="508" t="s">
        <v>482</v>
      </c>
      <c r="H194" s="507" t="s">
        <v>483</v>
      </c>
      <c r="I194" s="514">
        <v>3</v>
      </c>
      <c r="J194" s="515" t="s">
        <v>1070</v>
      </c>
      <c r="K194" s="505" t="s">
        <v>1086</v>
      </c>
      <c r="L194" s="516" t="s">
        <v>1127</v>
      </c>
      <c r="M194" s="505" t="s">
        <v>1087</v>
      </c>
      <c r="N194" s="521">
        <v>6</v>
      </c>
      <c r="O194" s="522">
        <v>30975</v>
      </c>
      <c r="P194" s="520">
        <v>185850</v>
      </c>
      <c r="Q194" s="527" t="s">
        <v>1088</v>
      </c>
      <c r="R194" s="515" t="s">
        <v>1072</v>
      </c>
    </row>
    <row r="195" spans="2:18" ht="51">
      <c r="B195" s="505" t="e">
        <f>IF('Formulario PPGR3'!$G195="","",CONCATENATE('Formulario PPGR3'!$C195,".",'Formulario PPGR3'!$D195,".",'Formulario PPGR3'!$E195,".",'Formulario PPGR3'!$F195))</f>
        <v>#REF!</v>
      </c>
      <c r="C195" s="505" t="e">
        <f>IF('Formulario PPGR3'!$G195="","",'[3]Formulario PPGR1'!#REF!)</f>
        <v>#REF!</v>
      </c>
      <c r="D195" s="505" t="e">
        <f>IF('Formulario PPGR3'!$G195="","",'[3]Formulario PPGR1'!#REF!)</f>
        <v>#REF!</v>
      </c>
      <c r="E195" s="505" t="e">
        <f>IF('Formulario PPGR3'!$G195="","",'[3]Formulario PPGR1'!#REF!)</f>
        <v>#REF!</v>
      </c>
      <c r="F195" s="505" t="e">
        <f>IF('Formulario PPGR3'!$G195="","",'[3]Formulario PPGR1'!#REF!)</f>
        <v>#REF!</v>
      </c>
      <c r="G195" s="508" t="s">
        <v>482</v>
      </c>
      <c r="H195" s="507" t="s">
        <v>483</v>
      </c>
      <c r="I195" s="514">
        <v>3</v>
      </c>
      <c r="J195" s="515" t="s">
        <v>1073</v>
      </c>
      <c r="K195" s="505" t="s">
        <v>1095</v>
      </c>
      <c r="L195" s="516" t="s">
        <v>1074</v>
      </c>
      <c r="M195" s="505" t="s">
        <v>1087</v>
      </c>
      <c r="N195" s="521">
        <v>2</v>
      </c>
      <c r="O195" s="522">
        <v>55</v>
      </c>
      <c r="P195" s="520">
        <v>110</v>
      </c>
      <c r="Q195" s="527" t="s">
        <v>1096</v>
      </c>
      <c r="R195" s="515" t="s">
        <v>1072</v>
      </c>
    </row>
    <row r="196" spans="2:18" ht="51">
      <c r="B196" s="505" t="e">
        <f>IF('Formulario PPGR3'!$G196="","",CONCATENATE('Formulario PPGR3'!$C196,".",'Formulario PPGR3'!$D196,".",'Formulario PPGR3'!$E196,".",'Formulario PPGR3'!$F196))</f>
        <v>#REF!</v>
      </c>
      <c r="C196" s="505" t="e">
        <f>IF('Formulario PPGR3'!$G196="","",'[3]Formulario PPGR1'!#REF!)</f>
        <v>#REF!</v>
      </c>
      <c r="D196" s="505" t="e">
        <f>IF('Formulario PPGR3'!$G196="","",'[3]Formulario PPGR1'!#REF!)</f>
        <v>#REF!</v>
      </c>
      <c r="E196" s="505" t="e">
        <f>IF('Formulario PPGR3'!$G196="","",'[3]Formulario PPGR1'!#REF!)</f>
        <v>#REF!</v>
      </c>
      <c r="F196" s="505" t="e">
        <f>IF('Formulario PPGR3'!$G196="","",'[3]Formulario PPGR1'!#REF!)</f>
        <v>#REF!</v>
      </c>
      <c r="G196" s="508" t="s">
        <v>482</v>
      </c>
      <c r="H196" s="507" t="s">
        <v>483</v>
      </c>
      <c r="I196" s="514">
        <v>3</v>
      </c>
      <c r="J196" s="515" t="s">
        <v>1080</v>
      </c>
      <c r="K196" s="505" t="s">
        <v>1089</v>
      </c>
      <c r="L196" s="516" t="s">
        <v>1081</v>
      </c>
      <c r="M196" s="505" t="s">
        <v>1093</v>
      </c>
      <c r="N196" s="521">
        <v>3</v>
      </c>
      <c r="O196" s="522">
        <v>139.24</v>
      </c>
      <c r="P196" s="520">
        <v>417.72</v>
      </c>
      <c r="Q196" s="527" t="s">
        <v>1094</v>
      </c>
      <c r="R196" s="515" t="s">
        <v>1072</v>
      </c>
    </row>
    <row r="197" spans="2:18" ht="51">
      <c r="B197" s="505" t="e">
        <f>IF('Formulario PPGR3'!$G197="","",CONCATENATE('Formulario PPGR3'!$C197,".",'Formulario PPGR3'!$D197,".",'Formulario PPGR3'!$E197,".",'Formulario PPGR3'!$F197))</f>
        <v>#REF!</v>
      </c>
      <c r="C197" s="505" t="e">
        <f>IF('Formulario PPGR3'!$G197="","",'[3]Formulario PPGR1'!#REF!)</f>
        <v>#REF!</v>
      </c>
      <c r="D197" s="505" t="e">
        <f>IF('Formulario PPGR3'!$G197="","",'[3]Formulario PPGR1'!#REF!)</f>
        <v>#REF!</v>
      </c>
      <c r="E197" s="505" t="e">
        <f>IF('Formulario PPGR3'!$G197="","",'[3]Formulario PPGR1'!#REF!)</f>
        <v>#REF!</v>
      </c>
      <c r="F197" s="505" t="e">
        <f>IF('Formulario PPGR3'!$G197="","",'[3]Formulario PPGR1'!#REF!)</f>
        <v>#REF!</v>
      </c>
      <c r="G197" s="508" t="s">
        <v>482</v>
      </c>
      <c r="H197" s="507" t="s">
        <v>483</v>
      </c>
      <c r="I197" s="514">
        <v>3</v>
      </c>
      <c r="J197" s="515" t="s">
        <v>1073</v>
      </c>
      <c r="K197" s="505" t="s">
        <v>1095</v>
      </c>
      <c r="L197" s="516" t="s">
        <v>1112</v>
      </c>
      <c r="M197" s="505" t="s">
        <v>1087</v>
      </c>
      <c r="N197" s="521">
        <v>1</v>
      </c>
      <c r="O197" s="522">
        <v>4979.6000000000004</v>
      </c>
      <c r="P197" s="520">
        <v>4979.6000000000004</v>
      </c>
      <c r="Q197" s="527" t="s">
        <v>1096</v>
      </c>
      <c r="R197" s="515" t="s">
        <v>1072</v>
      </c>
    </row>
    <row r="198" spans="2:18" ht="38.25">
      <c r="B198" s="505" t="e">
        <f>IF('Formulario PPGR3'!$G198="","",CONCATENATE('Formulario PPGR3'!$C198,".",'Formulario PPGR3'!$D198,".",'Formulario PPGR3'!$E198,".",'Formulario PPGR3'!$F198))</f>
        <v>#REF!</v>
      </c>
      <c r="C198" s="505" t="e">
        <f>IF('Formulario PPGR3'!$G198="","",'[3]Formulario PPGR1'!#REF!)</f>
        <v>#REF!</v>
      </c>
      <c r="D198" s="505" t="e">
        <f>IF('Formulario PPGR3'!$G198="","",'[3]Formulario PPGR1'!#REF!)</f>
        <v>#REF!</v>
      </c>
      <c r="E198" s="505" t="e">
        <f>IF('Formulario PPGR3'!$G198="","",'[3]Formulario PPGR1'!#REF!)</f>
        <v>#REF!</v>
      </c>
      <c r="F198" s="505" t="e">
        <f>IF('Formulario PPGR3'!$G198="","",'[3]Formulario PPGR1'!#REF!)</f>
        <v>#REF!</v>
      </c>
      <c r="G198" s="508" t="s">
        <v>484</v>
      </c>
      <c r="H198" s="507" t="s">
        <v>485</v>
      </c>
      <c r="I198" s="514">
        <v>2</v>
      </c>
      <c r="J198" s="515" t="s">
        <v>1077</v>
      </c>
      <c r="K198" s="505" t="s">
        <v>1099</v>
      </c>
      <c r="L198" s="516" t="s">
        <v>1078</v>
      </c>
      <c r="M198" s="505" t="s">
        <v>1101</v>
      </c>
      <c r="N198" s="521">
        <v>90</v>
      </c>
      <c r="O198" s="522">
        <v>197</v>
      </c>
      <c r="P198" s="520">
        <v>17730</v>
      </c>
      <c r="Q198" s="527" t="s">
        <v>1102</v>
      </c>
      <c r="R198" s="515" t="s">
        <v>1072</v>
      </c>
    </row>
    <row r="199" spans="2:18" ht="38.25">
      <c r="B199" s="505" t="e">
        <f>IF('Formulario PPGR3'!$G199="","",CONCATENATE('Formulario PPGR3'!$C199,".",'Formulario PPGR3'!$D199,".",'Formulario PPGR3'!$E199,".",'Formulario PPGR3'!$F199))</f>
        <v>#REF!</v>
      </c>
      <c r="C199" s="505" t="e">
        <f>IF('Formulario PPGR3'!$G199="","",'[3]Formulario PPGR1'!#REF!)</f>
        <v>#REF!</v>
      </c>
      <c r="D199" s="505" t="e">
        <f>IF('Formulario PPGR3'!$G199="","",'[3]Formulario PPGR1'!#REF!)</f>
        <v>#REF!</v>
      </c>
      <c r="E199" s="505" t="e">
        <f>IF('Formulario PPGR3'!$G199="","",'[3]Formulario PPGR1'!#REF!)</f>
        <v>#REF!</v>
      </c>
      <c r="F199" s="505" t="e">
        <f>IF('Formulario PPGR3'!$G199="","",'[3]Formulario PPGR1'!#REF!)</f>
        <v>#REF!</v>
      </c>
      <c r="G199" s="508" t="s">
        <v>484</v>
      </c>
      <c r="H199" s="507" t="s">
        <v>485</v>
      </c>
      <c r="I199" s="514">
        <v>2</v>
      </c>
      <c r="J199" s="515" t="s">
        <v>1073</v>
      </c>
      <c r="K199" s="505" t="s">
        <v>1095</v>
      </c>
      <c r="L199" s="516" t="s">
        <v>1074</v>
      </c>
      <c r="M199" s="505" t="s">
        <v>1087</v>
      </c>
      <c r="N199" s="521">
        <v>1</v>
      </c>
      <c r="O199" s="522">
        <v>55</v>
      </c>
      <c r="P199" s="520">
        <v>55</v>
      </c>
      <c r="Q199" s="527" t="s">
        <v>1096</v>
      </c>
      <c r="R199" s="515" t="s">
        <v>1072</v>
      </c>
    </row>
    <row r="200" spans="2:18" ht="38.25">
      <c r="B200" s="505" t="e">
        <f>IF('Formulario PPGR3'!$G200="","",CONCATENATE('Formulario PPGR3'!$C200,".",'Formulario PPGR3'!$D200,".",'Formulario PPGR3'!$E200,".",'Formulario PPGR3'!$F200))</f>
        <v>#REF!</v>
      </c>
      <c r="C200" s="505" t="e">
        <f>IF('Formulario PPGR3'!$G200="","",'[3]Formulario PPGR1'!#REF!)</f>
        <v>#REF!</v>
      </c>
      <c r="D200" s="505" t="e">
        <f>IF('Formulario PPGR3'!$G200="","",'[3]Formulario PPGR1'!#REF!)</f>
        <v>#REF!</v>
      </c>
      <c r="E200" s="505" t="e">
        <f>IF('Formulario PPGR3'!$G200="","",'[3]Formulario PPGR1'!#REF!)</f>
        <v>#REF!</v>
      </c>
      <c r="F200" s="505" t="e">
        <f>IF('Formulario PPGR3'!$G200="","",'[3]Formulario PPGR1'!#REF!)</f>
        <v>#REF!</v>
      </c>
      <c r="G200" s="508" t="s">
        <v>484</v>
      </c>
      <c r="H200" s="507" t="s">
        <v>485</v>
      </c>
      <c r="I200" s="514">
        <v>2</v>
      </c>
      <c r="J200" s="515" t="s">
        <v>1080</v>
      </c>
      <c r="K200" s="505" t="s">
        <v>1089</v>
      </c>
      <c r="L200" s="516" t="s">
        <v>1081</v>
      </c>
      <c r="M200" s="505" t="s">
        <v>1093</v>
      </c>
      <c r="N200" s="521">
        <v>2</v>
      </c>
      <c r="O200" s="522">
        <v>139.24</v>
      </c>
      <c r="P200" s="520">
        <v>278.48</v>
      </c>
      <c r="Q200" s="527" t="s">
        <v>1094</v>
      </c>
      <c r="R200" s="515" t="s">
        <v>1072</v>
      </c>
    </row>
    <row r="201" spans="2:18" ht="38.25">
      <c r="B201" s="505" t="e">
        <f>IF('Formulario PPGR3'!$G201="","",CONCATENATE('Formulario PPGR3'!$C201,".",'Formulario PPGR3'!$D201,".",'Formulario PPGR3'!$E201,".",'Formulario PPGR3'!$F201))</f>
        <v>#REF!</v>
      </c>
      <c r="C201" s="505" t="e">
        <f>IF('Formulario PPGR3'!$G201="","",'[3]Formulario PPGR1'!#REF!)</f>
        <v>#REF!</v>
      </c>
      <c r="D201" s="505" t="e">
        <f>IF('Formulario PPGR3'!$G201="","",'[3]Formulario PPGR1'!#REF!)</f>
        <v>#REF!</v>
      </c>
      <c r="E201" s="505" t="e">
        <f>IF('Formulario PPGR3'!$G201="","",'[3]Formulario PPGR1'!#REF!)</f>
        <v>#REF!</v>
      </c>
      <c r="F201" s="505" t="e">
        <f>IF('Formulario PPGR3'!$G201="","",'[3]Formulario PPGR1'!#REF!)</f>
        <v>#REF!</v>
      </c>
      <c r="G201" s="508" t="s">
        <v>484</v>
      </c>
      <c r="H201" s="507" t="s">
        <v>485</v>
      </c>
      <c r="I201" s="514">
        <v>2</v>
      </c>
      <c r="J201" s="515" t="s">
        <v>1080</v>
      </c>
      <c r="K201" s="505" t="s">
        <v>1089</v>
      </c>
      <c r="L201" s="516" t="s">
        <v>1090</v>
      </c>
      <c r="M201" s="505" t="s">
        <v>1091</v>
      </c>
      <c r="N201" s="521">
        <v>1</v>
      </c>
      <c r="O201" s="522">
        <v>175.82</v>
      </c>
      <c r="P201" s="520">
        <v>175.82</v>
      </c>
      <c r="Q201" s="527" t="s">
        <v>1092</v>
      </c>
      <c r="R201" s="515" t="s">
        <v>1072</v>
      </c>
    </row>
    <row r="202" spans="2:18" ht="38.25">
      <c r="B202" s="505" t="e">
        <f>IF('Formulario PPGR3'!$G202="","",CONCATENATE('Formulario PPGR3'!$C202,".",'Formulario PPGR3'!$D202,".",'Formulario PPGR3'!$E202,".",'Formulario PPGR3'!$F202))</f>
        <v>#REF!</v>
      </c>
      <c r="C202" s="505" t="e">
        <f>IF('Formulario PPGR3'!$G202="","",'[3]Formulario PPGR1'!#REF!)</f>
        <v>#REF!</v>
      </c>
      <c r="D202" s="505" t="e">
        <f>IF('Formulario PPGR3'!$G202="","",'[3]Formulario PPGR1'!#REF!)</f>
        <v>#REF!</v>
      </c>
      <c r="E202" s="505" t="e">
        <f>IF('Formulario PPGR3'!$G202="","",'[3]Formulario PPGR1'!#REF!)</f>
        <v>#REF!</v>
      </c>
      <c r="F202" s="505" t="e">
        <f>IF('Formulario PPGR3'!$G202="","",'[3]Formulario PPGR1'!#REF!)</f>
        <v>#REF!</v>
      </c>
      <c r="G202" s="508" t="s">
        <v>484</v>
      </c>
      <c r="H202" s="507" t="s">
        <v>485</v>
      </c>
      <c r="I202" s="514">
        <v>2</v>
      </c>
      <c r="J202" s="515" t="s">
        <v>1073</v>
      </c>
      <c r="K202" s="505" t="s">
        <v>1095</v>
      </c>
      <c r="L202" s="516" t="s">
        <v>1112</v>
      </c>
      <c r="M202" s="505" t="s">
        <v>1087</v>
      </c>
      <c r="N202" s="521">
        <v>1</v>
      </c>
      <c r="O202" s="522">
        <v>4979.6000000000004</v>
      </c>
      <c r="P202" s="520">
        <v>4979.6000000000004</v>
      </c>
      <c r="Q202" s="527" t="s">
        <v>1096</v>
      </c>
      <c r="R202" s="515" t="s">
        <v>1072</v>
      </c>
    </row>
    <row r="203" spans="2:18" ht="38.25">
      <c r="B203" s="505" t="e">
        <f>IF('Formulario PPGR3'!$G203="","",CONCATENATE('Formulario PPGR3'!$C203,".",'Formulario PPGR3'!$D203,".",'Formulario PPGR3'!$E203,".",'Formulario PPGR3'!$F203))</f>
        <v>#REF!</v>
      </c>
      <c r="C203" s="505" t="e">
        <f>IF('Formulario PPGR3'!$G203="","",'[3]Formulario PPGR1'!#REF!)</f>
        <v>#REF!</v>
      </c>
      <c r="D203" s="505" t="e">
        <f>IF('Formulario PPGR3'!$G203="","",'[3]Formulario PPGR1'!#REF!)</f>
        <v>#REF!</v>
      </c>
      <c r="E203" s="505" t="e">
        <f>IF('Formulario PPGR3'!$G203="","",'[3]Formulario PPGR1'!#REF!)</f>
        <v>#REF!</v>
      </c>
      <c r="F203" s="505" t="e">
        <f>IF('Formulario PPGR3'!$G203="","",'[3]Formulario PPGR1'!#REF!)</f>
        <v>#REF!</v>
      </c>
      <c r="G203" s="508" t="s">
        <v>486</v>
      </c>
      <c r="H203" s="507" t="s">
        <v>487</v>
      </c>
      <c r="I203" s="514">
        <v>3</v>
      </c>
      <c r="J203" s="515" t="s">
        <v>1077</v>
      </c>
      <c r="K203" s="505" t="s">
        <v>1099</v>
      </c>
      <c r="L203" s="516" t="s">
        <v>1078</v>
      </c>
      <c r="M203" s="505" t="s">
        <v>1101</v>
      </c>
      <c r="N203" s="521">
        <v>90</v>
      </c>
      <c r="O203" s="522">
        <v>197</v>
      </c>
      <c r="P203" s="520">
        <v>17730</v>
      </c>
      <c r="Q203" s="527" t="s">
        <v>1102</v>
      </c>
      <c r="R203" s="515" t="s">
        <v>1072</v>
      </c>
    </row>
    <row r="204" spans="2:18" ht="38.25">
      <c r="B204" s="505" t="e">
        <f>IF('Formulario PPGR3'!$G204="","",CONCATENATE('Formulario PPGR3'!$C204,".",'Formulario PPGR3'!$D204,".",'Formulario PPGR3'!$E204,".",'Formulario PPGR3'!$F204))</f>
        <v>#REF!</v>
      </c>
      <c r="C204" s="505" t="e">
        <f>IF('Formulario PPGR3'!$G204="","",'[3]Formulario PPGR1'!#REF!)</f>
        <v>#REF!</v>
      </c>
      <c r="D204" s="505" t="e">
        <f>IF('Formulario PPGR3'!$G204="","",'[3]Formulario PPGR1'!#REF!)</f>
        <v>#REF!</v>
      </c>
      <c r="E204" s="505" t="e">
        <f>IF('Formulario PPGR3'!$G204="","",'[3]Formulario PPGR1'!#REF!)</f>
        <v>#REF!</v>
      </c>
      <c r="F204" s="505" t="e">
        <f>IF('Formulario PPGR3'!$G204="","",'[3]Formulario PPGR1'!#REF!)</f>
        <v>#REF!</v>
      </c>
      <c r="G204" s="508" t="s">
        <v>486</v>
      </c>
      <c r="H204" s="507" t="s">
        <v>487</v>
      </c>
      <c r="I204" s="514">
        <v>3</v>
      </c>
      <c r="J204" s="515" t="s">
        <v>1119</v>
      </c>
      <c r="K204" s="505" t="s">
        <v>1120</v>
      </c>
      <c r="L204" s="516" t="s">
        <v>1121</v>
      </c>
      <c r="M204" s="505" t="s">
        <v>1087</v>
      </c>
      <c r="N204" s="521">
        <v>3</v>
      </c>
      <c r="O204" s="522">
        <v>86568.53</v>
      </c>
      <c r="P204" s="520">
        <v>259705.59</v>
      </c>
      <c r="Q204" s="527" t="s">
        <v>1122</v>
      </c>
      <c r="R204" s="515" t="s">
        <v>1072</v>
      </c>
    </row>
    <row r="205" spans="2:18" ht="38.25">
      <c r="B205" s="505" t="e">
        <f>IF('Formulario PPGR3'!$G205="","",CONCATENATE('Formulario PPGR3'!$C205,".",'Formulario PPGR3'!$D205,".",'Formulario PPGR3'!$E205,".",'Formulario PPGR3'!$F205))</f>
        <v>#REF!</v>
      </c>
      <c r="C205" s="505" t="e">
        <f>IF('Formulario PPGR3'!$G205="","",'[3]Formulario PPGR1'!#REF!)</f>
        <v>#REF!</v>
      </c>
      <c r="D205" s="505" t="e">
        <f>IF('Formulario PPGR3'!$G205="","",'[3]Formulario PPGR1'!#REF!)</f>
        <v>#REF!</v>
      </c>
      <c r="E205" s="505" t="e">
        <f>IF('Formulario PPGR3'!$G205="","",'[3]Formulario PPGR1'!#REF!)</f>
        <v>#REF!</v>
      </c>
      <c r="F205" s="505" t="e">
        <f>IF('Formulario PPGR3'!$G205="","",'[3]Formulario PPGR1'!#REF!)</f>
        <v>#REF!</v>
      </c>
      <c r="G205" s="508" t="s">
        <v>486</v>
      </c>
      <c r="H205" s="507" t="s">
        <v>487</v>
      </c>
      <c r="I205" s="514">
        <v>3</v>
      </c>
      <c r="J205" s="515" t="s">
        <v>1070</v>
      </c>
      <c r="K205" s="505" t="s">
        <v>1086</v>
      </c>
      <c r="L205" s="516" t="s">
        <v>1127</v>
      </c>
      <c r="M205" s="505" t="s">
        <v>1087</v>
      </c>
      <c r="N205" s="521">
        <v>3</v>
      </c>
      <c r="O205" s="522">
        <v>30975</v>
      </c>
      <c r="P205" s="520">
        <v>92925</v>
      </c>
      <c r="Q205" s="527" t="s">
        <v>1088</v>
      </c>
      <c r="R205" s="515" t="s">
        <v>1072</v>
      </c>
    </row>
    <row r="206" spans="2:18" ht="38.25">
      <c r="B206" s="505" t="e">
        <f>IF('Formulario PPGR3'!$G206="","",CONCATENATE('Formulario PPGR3'!$C206,".",'Formulario PPGR3'!$D206,".",'Formulario PPGR3'!$E206,".",'Formulario PPGR3'!$F206))</f>
        <v>#REF!</v>
      </c>
      <c r="C206" s="505" t="e">
        <f>IF('Formulario PPGR3'!$G206="","",'[3]Formulario PPGR1'!#REF!)</f>
        <v>#REF!</v>
      </c>
      <c r="D206" s="505" t="e">
        <f>IF('Formulario PPGR3'!$G206="","",'[3]Formulario PPGR1'!#REF!)</f>
        <v>#REF!</v>
      </c>
      <c r="E206" s="505" t="e">
        <f>IF('Formulario PPGR3'!$G206="","",'[3]Formulario PPGR1'!#REF!)</f>
        <v>#REF!</v>
      </c>
      <c r="F206" s="505" t="e">
        <f>IF('Formulario PPGR3'!$G206="","",'[3]Formulario PPGR1'!#REF!)</f>
        <v>#REF!</v>
      </c>
      <c r="G206" s="508" t="s">
        <v>486</v>
      </c>
      <c r="H206" s="507" t="s">
        <v>487</v>
      </c>
      <c r="I206" s="514">
        <v>3</v>
      </c>
      <c r="J206" s="515" t="s">
        <v>1073</v>
      </c>
      <c r="K206" s="505" t="s">
        <v>1095</v>
      </c>
      <c r="L206" s="516" t="s">
        <v>1074</v>
      </c>
      <c r="M206" s="505" t="s">
        <v>1087</v>
      </c>
      <c r="N206" s="521">
        <v>2</v>
      </c>
      <c r="O206" s="522">
        <v>55</v>
      </c>
      <c r="P206" s="520">
        <v>110</v>
      </c>
      <c r="Q206" s="527" t="s">
        <v>1096</v>
      </c>
      <c r="R206" s="515" t="s">
        <v>1072</v>
      </c>
    </row>
    <row r="207" spans="2:18" ht="38.25">
      <c r="B207" s="505" t="e">
        <f>IF('Formulario PPGR3'!$G207="","",CONCATENATE('Formulario PPGR3'!$C207,".",'Formulario PPGR3'!$D207,".",'Formulario PPGR3'!$E207,".",'Formulario PPGR3'!$F207))</f>
        <v>#REF!</v>
      </c>
      <c r="C207" s="505" t="e">
        <f>IF('Formulario PPGR3'!$G207="","",'[3]Formulario PPGR1'!#REF!)</f>
        <v>#REF!</v>
      </c>
      <c r="D207" s="505" t="e">
        <f>IF('Formulario PPGR3'!$G207="","",'[3]Formulario PPGR1'!#REF!)</f>
        <v>#REF!</v>
      </c>
      <c r="E207" s="505" t="e">
        <f>IF('Formulario PPGR3'!$G207="","",'[3]Formulario PPGR1'!#REF!)</f>
        <v>#REF!</v>
      </c>
      <c r="F207" s="505" t="e">
        <f>IF('Formulario PPGR3'!$G207="","",'[3]Formulario PPGR1'!#REF!)</f>
        <v>#REF!</v>
      </c>
      <c r="G207" s="508" t="s">
        <v>486</v>
      </c>
      <c r="H207" s="507" t="s">
        <v>487</v>
      </c>
      <c r="I207" s="514">
        <v>3</v>
      </c>
      <c r="J207" s="515" t="s">
        <v>1073</v>
      </c>
      <c r="K207" s="505" t="s">
        <v>1095</v>
      </c>
      <c r="L207" s="516" t="s">
        <v>1112</v>
      </c>
      <c r="M207" s="505" t="s">
        <v>1087</v>
      </c>
      <c r="N207" s="521">
        <v>1</v>
      </c>
      <c r="O207" s="522">
        <v>4979.6000000000004</v>
      </c>
      <c r="P207" s="520">
        <v>4979.6000000000004</v>
      </c>
      <c r="Q207" s="527" t="s">
        <v>1096</v>
      </c>
      <c r="R207" s="515" t="s">
        <v>1072</v>
      </c>
    </row>
    <row r="208" spans="2:18" ht="38.25">
      <c r="B208" s="505" t="e">
        <f>IF('Formulario PPGR3'!$G208="","",CONCATENATE('Formulario PPGR3'!$C208,".",'Formulario PPGR3'!$D208,".",'Formulario PPGR3'!$E208,".",'Formulario PPGR3'!$F208))</f>
        <v>#REF!</v>
      </c>
      <c r="C208" s="505" t="e">
        <f>IF('Formulario PPGR3'!$G208="","",'[3]Formulario PPGR1'!#REF!)</f>
        <v>#REF!</v>
      </c>
      <c r="D208" s="505" t="e">
        <f>IF('Formulario PPGR3'!$G208="","",'[3]Formulario PPGR1'!#REF!)</f>
        <v>#REF!</v>
      </c>
      <c r="E208" s="505" t="e">
        <f>IF('Formulario PPGR3'!$G208="","",'[3]Formulario PPGR1'!#REF!)</f>
        <v>#REF!</v>
      </c>
      <c r="F208" s="505" t="e">
        <f>IF('Formulario PPGR3'!$G208="","",'[3]Formulario PPGR1'!#REF!)</f>
        <v>#REF!</v>
      </c>
      <c r="G208" s="508" t="s">
        <v>486</v>
      </c>
      <c r="H208" s="507" t="s">
        <v>487</v>
      </c>
      <c r="I208" s="514">
        <v>3</v>
      </c>
      <c r="J208" s="515" t="s">
        <v>1080</v>
      </c>
      <c r="K208" s="505" t="s">
        <v>1089</v>
      </c>
      <c r="L208" s="516" t="s">
        <v>1081</v>
      </c>
      <c r="M208" s="505" t="s">
        <v>1093</v>
      </c>
      <c r="N208" s="521">
        <v>1</v>
      </c>
      <c r="O208" s="522">
        <v>139.24</v>
      </c>
      <c r="P208" s="520">
        <v>139.24</v>
      </c>
      <c r="Q208" s="527" t="s">
        <v>1094</v>
      </c>
      <c r="R208" s="515" t="s">
        <v>1072</v>
      </c>
    </row>
    <row r="209" spans="2:18" ht="38.25">
      <c r="B209" s="505" t="e">
        <f>IF('Formulario PPGR3'!$G209="","",CONCATENATE('Formulario PPGR3'!$C209,".",'Formulario PPGR3'!$D209,".",'Formulario PPGR3'!$E209,".",'Formulario PPGR3'!$F209))</f>
        <v>#REF!</v>
      </c>
      <c r="C209" s="505" t="e">
        <f>IF('Formulario PPGR3'!$G209="","",'[3]Formulario PPGR1'!#REF!)</f>
        <v>#REF!</v>
      </c>
      <c r="D209" s="505" t="e">
        <f>IF('Formulario PPGR3'!$G209="","",'[3]Formulario PPGR1'!#REF!)</f>
        <v>#REF!</v>
      </c>
      <c r="E209" s="505" t="e">
        <f>IF('Formulario PPGR3'!$G209="","",'[3]Formulario PPGR1'!#REF!)</f>
        <v>#REF!</v>
      </c>
      <c r="F209" s="505" t="e">
        <f>IF('Formulario PPGR3'!$G209="","",'[3]Formulario PPGR1'!#REF!)</f>
        <v>#REF!</v>
      </c>
      <c r="G209" s="508" t="s">
        <v>488</v>
      </c>
      <c r="H209" s="507" t="s">
        <v>489</v>
      </c>
      <c r="I209" s="514">
        <v>12</v>
      </c>
      <c r="J209" s="515" t="s">
        <v>1077</v>
      </c>
      <c r="K209" s="505" t="s">
        <v>1099</v>
      </c>
      <c r="L209" s="516" t="s">
        <v>1078</v>
      </c>
      <c r="M209" s="505" t="s">
        <v>1101</v>
      </c>
      <c r="N209" s="521">
        <v>420</v>
      </c>
      <c r="O209" s="522">
        <v>197</v>
      </c>
      <c r="P209" s="520">
        <v>82740</v>
      </c>
      <c r="Q209" s="527" t="s">
        <v>1102</v>
      </c>
      <c r="R209" s="515" t="s">
        <v>1072</v>
      </c>
    </row>
    <row r="210" spans="2:18" ht="38.25">
      <c r="B210" s="505" t="e">
        <f>IF('Formulario PPGR3'!$G210="","",CONCATENATE('Formulario PPGR3'!$C210,".",'Formulario PPGR3'!$D210,".",'Formulario PPGR3'!$E210,".",'Formulario PPGR3'!$F210))</f>
        <v>#REF!</v>
      </c>
      <c r="C210" s="505" t="e">
        <f>IF('Formulario PPGR3'!$G210="","",'[3]Formulario PPGR1'!#REF!)</f>
        <v>#REF!</v>
      </c>
      <c r="D210" s="505" t="e">
        <f>IF('Formulario PPGR3'!$G210="","",'[3]Formulario PPGR1'!#REF!)</f>
        <v>#REF!</v>
      </c>
      <c r="E210" s="505" t="e">
        <f>IF('Formulario PPGR3'!$G210="","",'[3]Formulario PPGR1'!#REF!)</f>
        <v>#REF!</v>
      </c>
      <c r="F210" s="505" t="e">
        <f>IF('Formulario PPGR3'!$G210="","",'[3]Formulario PPGR1'!#REF!)</f>
        <v>#REF!</v>
      </c>
      <c r="G210" s="508" t="s">
        <v>488</v>
      </c>
      <c r="H210" s="507" t="s">
        <v>489</v>
      </c>
      <c r="I210" s="514">
        <v>12</v>
      </c>
      <c r="J210" s="515" t="s">
        <v>1073</v>
      </c>
      <c r="K210" s="505" t="s">
        <v>1095</v>
      </c>
      <c r="L210" s="516" t="s">
        <v>1115</v>
      </c>
      <c r="M210" s="505" t="s">
        <v>1091</v>
      </c>
      <c r="N210" s="521">
        <v>1</v>
      </c>
      <c r="O210" s="522">
        <v>36</v>
      </c>
      <c r="P210" s="520">
        <v>36</v>
      </c>
      <c r="Q210" s="527" t="s">
        <v>1096</v>
      </c>
      <c r="R210" s="515" t="s">
        <v>1072</v>
      </c>
    </row>
    <row r="211" spans="2:18" ht="38.25">
      <c r="B211" s="505" t="e">
        <f>IF('Formulario PPGR3'!$G211="","",CONCATENATE('Formulario PPGR3'!$C211,".",'Formulario PPGR3'!$D211,".",'Formulario PPGR3'!$E211,".",'Formulario PPGR3'!$F211))</f>
        <v>#REF!</v>
      </c>
      <c r="C211" s="505" t="e">
        <f>IF('Formulario PPGR3'!$G211="","",'[3]Formulario PPGR1'!#REF!)</f>
        <v>#REF!</v>
      </c>
      <c r="D211" s="505" t="e">
        <f>IF('Formulario PPGR3'!$G211="","",'[3]Formulario PPGR1'!#REF!)</f>
        <v>#REF!</v>
      </c>
      <c r="E211" s="505" t="e">
        <f>IF('Formulario PPGR3'!$G211="","",'[3]Formulario PPGR1'!#REF!)</f>
        <v>#REF!</v>
      </c>
      <c r="F211" s="505" t="e">
        <f>IF('Formulario PPGR3'!$G211="","",'[3]Formulario PPGR1'!#REF!)</f>
        <v>#REF!</v>
      </c>
      <c r="G211" s="508" t="s">
        <v>488</v>
      </c>
      <c r="H211" s="507" t="s">
        <v>489</v>
      </c>
      <c r="I211" s="514">
        <v>12</v>
      </c>
      <c r="J211" s="515" t="s">
        <v>1080</v>
      </c>
      <c r="K211" s="505" t="s">
        <v>1089</v>
      </c>
      <c r="L211" s="516" t="s">
        <v>1081</v>
      </c>
      <c r="M211" s="505" t="s">
        <v>1093</v>
      </c>
      <c r="N211" s="521">
        <v>1</v>
      </c>
      <c r="O211" s="522">
        <v>139.24</v>
      </c>
      <c r="P211" s="520">
        <v>139.24</v>
      </c>
      <c r="Q211" s="527" t="s">
        <v>1094</v>
      </c>
      <c r="R211" s="515" t="s">
        <v>1072</v>
      </c>
    </row>
    <row r="212" spans="2:18" ht="38.25">
      <c r="B212" s="505" t="e">
        <f>IF('Formulario PPGR3'!$G212="","",CONCATENATE('Formulario PPGR3'!$C212,".",'Formulario PPGR3'!$D212,".",'Formulario PPGR3'!$E212,".",'Formulario PPGR3'!$F212))</f>
        <v>#REF!</v>
      </c>
      <c r="C212" s="505" t="e">
        <f>IF('Formulario PPGR3'!$G212="","",'[3]Formulario PPGR1'!#REF!)</f>
        <v>#REF!</v>
      </c>
      <c r="D212" s="505" t="e">
        <f>IF('Formulario PPGR3'!$G212="","",'[3]Formulario PPGR1'!#REF!)</f>
        <v>#REF!</v>
      </c>
      <c r="E212" s="505" t="e">
        <f>IF('Formulario PPGR3'!$G212="","",'[3]Formulario PPGR1'!#REF!)</f>
        <v>#REF!</v>
      </c>
      <c r="F212" s="505" t="e">
        <f>IF('Formulario PPGR3'!$G212="","",'[3]Formulario PPGR1'!#REF!)</f>
        <v>#REF!</v>
      </c>
      <c r="G212" s="508" t="s">
        <v>488</v>
      </c>
      <c r="H212" s="507" t="s">
        <v>489</v>
      </c>
      <c r="I212" s="514">
        <v>12</v>
      </c>
      <c r="J212" s="515" t="s">
        <v>1080</v>
      </c>
      <c r="K212" s="505" t="s">
        <v>1089</v>
      </c>
      <c r="L212" s="516" t="s">
        <v>1090</v>
      </c>
      <c r="M212" s="505" t="s">
        <v>1091</v>
      </c>
      <c r="N212" s="521">
        <v>1</v>
      </c>
      <c r="O212" s="522">
        <v>175.82</v>
      </c>
      <c r="P212" s="520">
        <v>175.82</v>
      </c>
      <c r="Q212" s="527" t="s">
        <v>1092</v>
      </c>
      <c r="R212" s="515" t="s">
        <v>1072</v>
      </c>
    </row>
    <row r="213" spans="2:18" ht="38.25">
      <c r="B213" s="505" t="e">
        <f>IF('Formulario PPGR3'!$G213="","",CONCATENATE('Formulario PPGR3'!$C213,".",'Formulario PPGR3'!$D213,".",'Formulario PPGR3'!$E213,".",'Formulario PPGR3'!$F213))</f>
        <v>#REF!</v>
      </c>
      <c r="C213" s="505" t="e">
        <f>IF('Formulario PPGR3'!$G213="","",'[3]Formulario PPGR1'!#REF!)</f>
        <v>#REF!</v>
      </c>
      <c r="D213" s="505" t="e">
        <f>IF('Formulario PPGR3'!$G213="","",'[3]Formulario PPGR1'!#REF!)</f>
        <v>#REF!</v>
      </c>
      <c r="E213" s="505" t="e">
        <f>IF('Formulario PPGR3'!$G213="","",'[3]Formulario PPGR1'!#REF!)</f>
        <v>#REF!</v>
      </c>
      <c r="F213" s="505" t="e">
        <f>IF('Formulario PPGR3'!$G213="","",'[3]Formulario PPGR1'!#REF!)</f>
        <v>#REF!</v>
      </c>
      <c r="G213" s="508" t="s">
        <v>421</v>
      </c>
      <c r="H213" s="507" t="s">
        <v>422</v>
      </c>
      <c r="I213" s="514">
        <v>5</v>
      </c>
      <c r="J213" s="515" t="s">
        <v>1077</v>
      </c>
      <c r="K213" s="505" t="s">
        <v>1099</v>
      </c>
      <c r="L213" s="516" t="s">
        <v>1078</v>
      </c>
      <c r="M213" s="505" t="s">
        <v>1101</v>
      </c>
      <c r="N213" s="521">
        <v>60</v>
      </c>
      <c r="O213" s="522">
        <v>197</v>
      </c>
      <c r="P213" s="520">
        <v>11820</v>
      </c>
      <c r="Q213" s="527" t="s">
        <v>1102</v>
      </c>
      <c r="R213" s="515" t="s">
        <v>1072</v>
      </c>
    </row>
    <row r="214" spans="2:18" ht="38.25">
      <c r="B214" s="505" t="e">
        <f>IF('Formulario PPGR3'!$G214="","",CONCATENATE('Formulario PPGR3'!$C214,".",'Formulario PPGR3'!$D214,".",'Formulario PPGR3'!$E214,".",'Formulario PPGR3'!$F214))</f>
        <v>#REF!</v>
      </c>
      <c r="C214" s="505" t="e">
        <f>IF('Formulario PPGR3'!$G214="","",'[3]Formulario PPGR1'!#REF!)</f>
        <v>#REF!</v>
      </c>
      <c r="D214" s="505" t="e">
        <f>IF('Formulario PPGR3'!$G214="","",'[3]Formulario PPGR1'!#REF!)</f>
        <v>#REF!</v>
      </c>
      <c r="E214" s="505" t="e">
        <f>IF('Formulario PPGR3'!$G214="","",'[3]Formulario PPGR1'!#REF!)</f>
        <v>#REF!</v>
      </c>
      <c r="F214" s="505" t="e">
        <f>IF('Formulario PPGR3'!$G214="","",'[3]Formulario PPGR1'!#REF!)</f>
        <v>#REF!</v>
      </c>
      <c r="G214" s="508" t="s">
        <v>421</v>
      </c>
      <c r="H214" s="507" t="s">
        <v>422</v>
      </c>
      <c r="I214" s="514">
        <v>5</v>
      </c>
      <c r="J214" s="515" t="s">
        <v>1119</v>
      </c>
      <c r="K214" s="505" t="s">
        <v>1120</v>
      </c>
      <c r="L214" s="516" t="s">
        <v>1121</v>
      </c>
      <c r="M214" s="505" t="s">
        <v>1087</v>
      </c>
      <c r="N214" s="521">
        <v>5</v>
      </c>
      <c r="O214" s="522">
        <v>86568.53</v>
      </c>
      <c r="P214" s="520">
        <v>432842.65</v>
      </c>
      <c r="Q214" s="527" t="s">
        <v>1122</v>
      </c>
      <c r="R214" s="515" t="s">
        <v>1072</v>
      </c>
    </row>
    <row r="215" spans="2:18" ht="38.25">
      <c r="B215" s="505" t="e">
        <f>IF('Formulario PPGR3'!$G215="","",CONCATENATE('Formulario PPGR3'!$C215,".",'Formulario PPGR3'!$D215,".",'Formulario PPGR3'!$E215,".",'Formulario PPGR3'!$F215))</f>
        <v>#REF!</v>
      </c>
      <c r="C215" s="505" t="e">
        <f>IF('Formulario PPGR3'!$G215="","",'[3]Formulario PPGR1'!#REF!)</f>
        <v>#REF!</v>
      </c>
      <c r="D215" s="505" t="e">
        <f>IF('Formulario PPGR3'!$G215="","",'[3]Formulario PPGR1'!#REF!)</f>
        <v>#REF!</v>
      </c>
      <c r="E215" s="505" t="e">
        <f>IF('Formulario PPGR3'!$G215="","",'[3]Formulario PPGR1'!#REF!)</f>
        <v>#REF!</v>
      </c>
      <c r="F215" s="505" t="e">
        <f>IF('Formulario PPGR3'!$G215="","",'[3]Formulario PPGR1'!#REF!)</f>
        <v>#REF!</v>
      </c>
      <c r="G215" s="508" t="s">
        <v>421</v>
      </c>
      <c r="H215" s="507" t="s">
        <v>422</v>
      </c>
      <c r="I215" s="514">
        <v>5</v>
      </c>
      <c r="J215" s="515" t="s">
        <v>1070</v>
      </c>
      <c r="K215" s="505" t="s">
        <v>1086</v>
      </c>
      <c r="L215" s="516" t="s">
        <v>1082</v>
      </c>
      <c r="M215" s="505" t="s">
        <v>1087</v>
      </c>
      <c r="N215" s="521">
        <v>5</v>
      </c>
      <c r="O215" s="522">
        <v>29393.8</v>
      </c>
      <c r="P215" s="520">
        <v>146969</v>
      </c>
      <c r="Q215" s="527" t="s">
        <v>1088</v>
      </c>
      <c r="R215" s="515" t="s">
        <v>1072</v>
      </c>
    </row>
    <row r="216" spans="2:18" ht="38.25">
      <c r="B216" s="505" t="e">
        <f>IF('Formulario PPGR3'!$G216="","",CONCATENATE('Formulario PPGR3'!$C216,".",'Formulario PPGR3'!$D216,".",'Formulario PPGR3'!$E216,".",'Formulario PPGR3'!$F216))</f>
        <v>#REF!</v>
      </c>
      <c r="C216" s="505" t="e">
        <f>IF('Formulario PPGR3'!$G216="","",'[3]Formulario PPGR1'!#REF!)</f>
        <v>#REF!</v>
      </c>
      <c r="D216" s="505" t="e">
        <f>IF('Formulario PPGR3'!$G216="","",'[3]Formulario PPGR1'!#REF!)</f>
        <v>#REF!</v>
      </c>
      <c r="E216" s="505" t="e">
        <f>IF('Formulario PPGR3'!$G216="","",'[3]Formulario PPGR1'!#REF!)</f>
        <v>#REF!</v>
      </c>
      <c r="F216" s="505" t="e">
        <f>IF('Formulario PPGR3'!$G216="","",'[3]Formulario PPGR1'!#REF!)</f>
        <v>#REF!</v>
      </c>
      <c r="G216" s="508" t="s">
        <v>421</v>
      </c>
      <c r="H216" s="507" t="s">
        <v>422</v>
      </c>
      <c r="I216" s="514">
        <v>5</v>
      </c>
      <c r="J216" s="515" t="s">
        <v>1070</v>
      </c>
      <c r="K216" s="505" t="s">
        <v>1086</v>
      </c>
      <c r="L216" s="516" t="s">
        <v>1071</v>
      </c>
      <c r="M216" s="505" t="s">
        <v>1087</v>
      </c>
      <c r="N216" s="521">
        <v>5</v>
      </c>
      <c r="O216" s="522">
        <v>61419</v>
      </c>
      <c r="P216" s="520">
        <v>307095</v>
      </c>
      <c r="Q216" s="527" t="s">
        <v>1088</v>
      </c>
      <c r="R216" s="515" t="s">
        <v>1072</v>
      </c>
    </row>
    <row r="217" spans="2:18" ht="38.25">
      <c r="B217" s="505" t="e">
        <f>IF('Formulario PPGR3'!$G217="","",CONCATENATE('Formulario PPGR3'!$C217,".",'Formulario PPGR3'!$D217,".",'Formulario PPGR3'!$E217,".",'Formulario PPGR3'!$F217))</f>
        <v>#REF!</v>
      </c>
      <c r="C217" s="505" t="e">
        <f>IF('Formulario PPGR3'!$G217="","",'[3]Formulario PPGR1'!#REF!)</f>
        <v>#REF!</v>
      </c>
      <c r="D217" s="505" t="e">
        <f>IF('Formulario PPGR3'!$G217="","",'[3]Formulario PPGR1'!#REF!)</f>
        <v>#REF!</v>
      </c>
      <c r="E217" s="505" t="e">
        <f>IF('Formulario PPGR3'!$G217="","",'[3]Formulario PPGR1'!#REF!)</f>
        <v>#REF!</v>
      </c>
      <c r="F217" s="505" t="e">
        <f>IF('Formulario PPGR3'!$G217="","",'[3]Formulario PPGR1'!#REF!)</f>
        <v>#REF!</v>
      </c>
      <c r="G217" s="508" t="s">
        <v>421</v>
      </c>
      <c r="H217" s="507" t="s">
        <v>422</v>
      </c>
      <c r="I217" s="514">
        <v>5</v>
      </c>
      <c r="J217" s="515" t="s">
        <v>1073</v>
      </c>
      <c r="K217" s="505" t="s">
        <v>1095</v>
      </c>
      <c r="L217" s="516" t="s">
        <v>1074</v>
      </c>
      <c r="M217" s="505" t="s">
        <v>1087</v>
      </c>
      <c r="N217" s="521">
        <v>60</v>
      </c>
      <c r="O217" s="522">
        <v>55</v>
      </c>
      <c r="P217" s="520">
        <v>3300</v>
      </c>
      <c r="Q217" s="527" t="s">
        <v>1096</v>
      </c>
      <c r="R217" s="515" t="s">
        <v>1072</v>
      </c>
    </row>
    <row r="218" spans="2:18" ht="38.25">
      <c r="B218" s="505" t="e">
        <f>IF('Formulario PPGR3'!$G218="","",CONCATENATE('Formulario PPGR3'!$C218,".",'Formulario PPGR3'!$D218,".",'Formulario PPGR3'!$E218,".",'Formulario PPGR3'!$F218))</f>
        <v>#REF!</v>
      </c>
      <c r="C218" s="505" t="e">
        <f>IF('Formulario PPGR3'!$G218="","",'[3]Formulario PPGR1'!#REF!)</f>
        <v>#REF!</v>
      </c>
      <c r="D218" s="505" t="e">
        <f>IF('Formulario PPGR3'!$G218="","",'[3]Formulario PPGR1'!#REF!)</f>
        <v>#REF!</v>
      </c>
      <c r="E218" s="505" t="e">
        <f>IF('Formulario PPGR3'!$G218="","",'[3]Formulario PPGR1'!#REF!)</f>
        <v>#REF!</v>
      </c>
      <c r="F218" s="505" t="e">
        <f>IF('Formulario PPGR3'!$G218="","",'[3]Formulario PPGR1'!#REF!)</f>
        <v>#REF!</v>
      </c>
      <c r="G218" s="508" t="s">
        <v>421</v>
      </c>
      <c r="H218" s="507" t="s">
        <v>422</v>
      </c>
      <c r="I218" s="514">
        <v>5</v>
      </c>
      <c r="J218" s="515" t="s">
        <v>1073</v>
      </c>
      <c r="K218" s="505" t="s">
        <v>1095</v>
      </c>
      <c r="L218" s="516" t="s">
        <v>1123</v>
      </c>
      <c r="M218" s="505" t="s">
        <v>1087</v>
      </c>
      <c r="N218" s="521">
        <v>10</v>
      </c>
      <c r="O218" s="522">
        <v>144.9984</v>
      </c>
      <c r="P218" s="520">
        <v>1449.9839999999999</v>
      </c>
      <c r="Q218" s="527" t="s">
        <v>1096</v>
      </c>
      <c r="R218" s="515" t="s">
        <v>1072</v>
      </c>
    </row>
    <row r="219" spans="2:18" ht="38.25">
      <c r="B219" s="505" t="e">
        <f>IF('Formulario PPGR3'!$G219="","",CONCATENATE('Formulario PPGR3'!$C219,".",'Formulario PPGR3'!$D219,".",'Formulario PPGR3'!$E219,".",'Formulario PPGR3'!$F219))</f>
        <v>#REF!</v>
      </c>
      <c r="C219" s="505" t="e">
        <f>IF('Formulario PPGR3'!$G219="","",'[3]Formulario PPGR1'!#REF!)</f>
        <v>#REF!</v>
      </c>
      <c r="D219" s="505" t="e">
        <f>IF('Formulario PPGR3'!$G219="","",'[3]Formulario PPGR1'!#REF!)</f>
        <v>#REF!</v>
      </c>
      <c r="E219" s="505" t="e">
        <f>IF('Formulario PPGR3'!$G219="","",'[3]Formulario PPGR1'!#REF!)</f>
        <v>#REF!</v>
      </c>
      <c r="F219" s="505" t="e">
        <f>IF('Formulario PPGR3'!$G219="","",'[3]Formulario PPGR1'!#REF!)</f>
        <v>#REF!</v>
      </c>
      <c r="G219" s="508" t="s">
        <v>421</v>
      </c>
      <c r="H219" s="507" t="s">
        <v>422</v>
      </c>
      <c r="I219" s="514">
        <v>5</v>
      </c>
      <c r="J219" s="515" t="s">
        <v>1080</v>
      </c>
      <c r="K219" s="505" t="s">
        <v>1089</v>
      </c>
      <c r="L219" s="516" t="s">
        <v>1081</v>
      </c>
      <c r="M219" s="505" t="s">
        <v>1093</v>
      </c>
      <c r="N219" s="521">
        <v>10</v>
      </c>
      <c r="O219" s="522">
        <v>139.24</v>
      </c>
      <c r="P219" s="520">
        <v>1392.4</v>
      </c>
      <c r="Q219" s="527" t="s">
        <v>1094</v>
      </c>
      <c r="R219" s="515" t="s">
        <v>1072</v>
      </c>
    </row>
    <row r="220" spans="2:18" ht="38.25">
      <c r="B220" s="505" t="e">
        <f>IF('Formulario PPGR3'!$G220="","",CONCATENATE('Formulario PPGR3'!$C220,".",'Formulario PPGR3'!$D220,".",'Formulario PPGR3'!$E220,".",'Formulario PPGR3'!$F220))</f>
        <v>#REF!</v>
      </c>
      <c r="C220" s="505" t="e">
        <f>IF('Formulario PPGR3'!$G220="","",'[3]Formulario PPGR1'!#REF!)</f>
        <v>#REF!</v>
      </c>
      <c r="D220" s="505" t="e">
        <f>IF('Formulario PPGR3'!$G220="","",'[3]Formulario PPGR1'!#REF!)</f>
        <v>#REF!</v>
      </c>
      <c r="E220" s="505" t="e">
        <f>IF('Formulario PPGR3'!$G220="","",'[3]Formulario PPGR1'!#REF!)</f>
        <v>#REF!</v>
      </c>
      <c r="F220" s="505" t="e">
        <f>IF('Formulario PPGR3'!$G220="","",'[3]Formulario PPGR1'!#REF!)</f>
        <v>#REF!</v>
      </c>
      <c r="G220" s="508" t="s">
        <v>421</v>
      </c>
      <c r="H220" s="507" t="s">
        <v>422</v>
      </c>
      <c r="I220" s="514">
        <v>5</v>
      </c>
      <c r="J220" s="515" t="s">
        <v>1080</v>
      </c>
      <c r="K220" s="505" t="s">
        <v>1089</v>
      </c>
      <c r="L220" s="516" t="s">
        <v>1090</v>
      </c>
      <c r="M220" s="505" t="s">
        <v>1091</v>
      </c>
      <c r="N220" s="521">
        <v>20</v>
      </c>
      <c r="O220" s="522">
        <v>175.82</v>
      </c>
      <c r="P220" s="520">
        <v>3516.4</v>
      </c>
      <c r="Q220" s="527" t="s">
        <v>1092</v>
      </c>
      <c r="R220" s="515" t="s">
        <v>1072</v>
      </c>
    </row>
    <row r="221" spans="2:18" ht="38.25">
      <c r="B221" s="505" t="e">
        <f>IF('Formulario PPGR3'!$G221="","",CONCATENATE('Formulario PPGR3'!$C221,".",'Formulario PPGR3'!$D221,".",'Formulario PPGR3'!$E221,".",'Formulario PPGR3'!$F221))</f>
        <v>#REF!</v>
      </c>
      <c r="C221" s="505" t="e">
        <f>IF('Formulario PPGR3'!$G221="","",'[3]Formulario PPGR1'!#REF!)</f>
        <v>#REF!</v>
      </c>
      <c r="D221" s="505" t="e">
        <f>IF('Formulario PPGR3'!$G221="","",'[3]Formulario PPGR1'!#REF!)</f>
        <v>#REF!</v>
      </c>
      <c r="E221" s="505" t="e">
        <f>IF('Formulario PPGR3'!$G221="","",'[3]Formulario PPGR1'!#REF!)</f>
        <v>#REF!</v>
      </c>
      <c r="F221" s="505" t="e">
        <f>IF('Formulario PPGR3'!$G221="","",'[3]Formulario PPGR1'!#REF!)</f>
        <v>#REF!</v>
      </c>
      <c r="G221" s="508" t="s">
        <v>421</v>
      </c>
      <c r="H221" s="507" t="s">
        <v>422</v>
      </c>
      <c r="I221" s="514">
        <v>5</v>
      </c>
      <c r="J221" s="515" t="s">
        <v>1073</v>
      </c>
      <c r="K221" s="505" t="s">
        <v>1095</v>
      </c>
      <c r="L221" s="516" t="s">
        <v>1112</v>
      </c>
      <c r="M221" s="505" t="s">
        <v>1087</v>
      </c>
      <c r="N221" s="521">
        <v>2</v>
      </c>
      <c r="O221" s="522">
        <v>4979.6000000000004</v>
      </c>
      <c r="P221" s="520">
        <v>9959.2000000000007</v>
      </c>
      <c r="Q221" s="527" t="s">
        <v>1096</v>
      </c>
      <c r="R221" s="515" t="s">
        <v>1072</v>
      </c>
    </row>
    <row r="222" spans="2:18" ht="25.5">
      <c r="B222" s="505" t="e">
        <f>IF('Formulario PPGR3'!$G222="","",CONCATENATE('Formulario PPGR3'!$C222,".",'Formulario PPGR3'!$D222,".",'Formulario PPGR3'!$E222,".",'Formulario PPGR3'!$F222))</f>
        <v>#REF!</v>
      </c>
      <c r="C222" s="505" t="e">
        <f>IF('Formulario PPGR3'!$G222="","",'[3]Formulario PPGR1'!#REF!)</f>
        <v>#REF!</v>
      </c>
      <c r="D222" s="505" t="e">
        <f>IF('Formulario PPGR3'!$G222="","",'[3]Formulario PPGR1'!#REF!)</f>
        <v>#REF!</v>
      </c>
      <c r="E222" s="505" t="e">
        <f>IF('Formulario PPGR3'!$G222="","",'[3]Formulario PPGR1'!#REF!)</f>
        <v>#REF!</v>
      </c>
      <c r="F222" s="505" t="e">
        <f>IF('Formulario PPGR3'!$G222="","",'[3]Formulario PPGR1'!#REF!)</f>
        <v>#REF!</v>
      </c>
      <c r="G222" s="508" t="s">
        <v>423</v>
      </c>
      <c r="H222" s="507" t="s">
        <v>424</v>
      </c>
      <c r="I222" s="514">
        <v>2</v>
      </c>
      <c r="J222" s="515" t="s">
        <v>1077</v>
      </c>
      <c r="K222" s="505" t="s">
        <v>1099</v>
      </c>
      <c r="L222" s="516" t="s">
        <v>1078</v>
      </c>
      <c r="M222" s="505" t="s">
        <v>1101</v>
      </c>
      <c r="N222" s="521">
        <v>22</v>
      </c>
      <c r="O222" s="522">
        <v>197</v>
      </c>
      <c r="P222" s="520">
        <v>4334</v>
      </c>
      <c r="Q222" s="527" t="s">
        <v>1102</v>
      </c>
      <c r="R222" s="515" t="s">
        <v>1072</v>
      </c>
    </row>
    <row r="223" spans="2:18" ht="25.5">
      <c r="B223" s="505" t="e">
        <f>IF('Formulario PPGR3'!$G223="","",CONCATENATE('Formulario PPGR3'!$C223,".",'Formulario PPGR3'!$D223,".",'Formulario PPGR3'!$E223,".",'Formulario PPGR3'!$F223))</f>
        <v>#REF!</v>
      </c>
      <c r="C223" s="505" t="e">
        <f>IF('Formulario PPGR3'!$G223="","",'[3]Formulario PPGR1'!#REF!)</f>
        <v>#REF!</v>
      </c>
      <c r="D223" s="505" t="e">
        <f>IF('Formulario PPGR3'!$G223="","",'[3]Formulario PPGR1'!#REF!)</f>
        <v>#REF!</v>
      </c>
      <c r="E223" s="505" t="e">
        <f>IF('Formulario PPGR3'!$G223="","",'[3]Formulario PPGR1'!#REF!)</f>
        <v>#REF!</v>
      </c>
      <c r="F223" s="505" t="e">
        <f>IF('Formulario PPGR3'!$G223="","",'[3]Formulario PPGR1'!#REF!)</f>
        <v>#REF!</v>
      </c>
      <c r="G223" s="508" t="s">
        <v>423</v>
      </c>
      <c r="H223" s="507" t="s">
        <v>424</v>
      </c>
      <c r="I223" s="514">
        <v>2</v>
      </c>
      <c r="J223" s="515" t="s">
        <v>1073</v>
      </c>
      <c r="K223" s="505" t="s">
        <v>1095</v>
      </c>
      <c r="L223" s="516" t="s">
        <v>1074</v>
      </c>
      <c r="M223" s="505" t="s">
        <v>1087</v>
      </c>
      <c r="N223" s="521">
        <v>8</v>
      </c>
      <c r="O223" s="522">
        <v>55</v>
      </c>
      <c r="P223" s="520">
        <v>440</v>
      </c>
      <c r="Q223" s="527" t="s">
        <v>1096</v>
      </c>
      <c r="R223" s="515" t="s">
        <v>1072</v>
      </c>
    </row>
    <row r="224" spans="2:18" ht="25.5">
      <c r="B224" s="505" t="e">
        <f>IF('Formulario PPGR3'!$G224="","",CONCATENATE('Formulario PPGR3'!$C224,".",'Formulario PPGR3'!$D224,".",'Formulario PPGR3'!$E224,".",'Formulario PPGR3'!$F224))</f>
        <v>#REF!</v>
      </c>
      <c r="C224" s="505" t="e">
        <f>IF('Formulario PPGR3'!$G224="","",'[3]Formulario PPGR1'!#REF!)</f>
        <v>#REF!</v>
      </c>
      <c r="D224" s="505" t="e">
        <f>IF('Formulario PPGR3'!$G224="","",'[3]Formulario PPGR1'!#REF!)</f>
        <v>#REF!</v>
      </c>
      <c r="E224" s="505" t="e">
        <f>IF('Formulario PPGR3'!$G224="","",'[3]Formulario PPGR1'!#REF!)</f>
        <v>#REF!</v>
      </c>
      <c r="F224" s="505" t="e">
        <f>IF('Formulario PPGR3'!$G224="","",'[3]Formulario PPGR1'!#REF!)</f>
        <v>#REF!</v>
      </c>
      <c r="G224" s="508" t="s">
        <v>423</v>
      </c>
      <c r="H224" s="507" t="s">
        <v>424</v>
      </c>
      <c r="I224" s="514">
        <v>2</v>
      </c>
      <c r="J224" s="515" t="s">
        <v>1080</v>
      </c>
      <c r="K224" s="505" t="s">
        <v>1089</v>
      </c>
      <c r="L224" s="516" t="s">
        <v>1081</v>
      </c>
      <c r="M224" s="505" t="s">
        <v>1093</v>
      </c>
      <c r="N224" s="521">
        <v>4</v>
      </c>
      <c r="O224" s="522">
        <v>139.24</v>
      </c>
      <c r="P224" s="520">
        <v>556.96</v>
      </c>
      <c r="Q224" s="527" t="s">
        <v>1094</v>
      </c>
      <c r="R224" s="515" t="s">
        <v>1072</v>
      </c>
    </row>
    <row r="225" spans="2:18" ht="25.5">
      <c r="B225" s="505" t="e">
        <f>IF('Formulario PPGR3'!$G225="","",CONCATENATE('Formulario PPGR3'!$C225,".",'Formulario PPGR3'!$D225,".",'Formulario PPGR3'!$E225,".",'Formulario PPGR3'!$F225))</f>
        <v>#REF!</v>
      </c>
      <c r="C225" s="505" t="e">
        <f>IF('Formulario PPGR3'!$G225="","",'[3]Formulario PPGR1'!#REF!)</f>
        <v>#REF!</v>
      </c>
      <c r="D225" s="505" t="e">
        <f>IF('Formulario PPGR3'!$G225="","",'[3]Formulario PPGR1'!#REF!)</f>
        <v>#REF!</v>
      </c>
      <c r="E225" s="505" t="e">
        <f>IF('Formulario PPGR3'!$G225="","",'[3]Formulario PPGR1'!#REF!)</f>
        <v>#REF!</v>
      </c>
      <c r="F225" s="505" t="e">
        <f>IF('Formulario PPGR3'!$G225="","",'[3]Formulario PPGR1'!#REF!)</f>
        <v>#REF!</v>
      </c>
      <c r="G225" s="508" t="s">
        <v>423</v>
      </c>
      <c r="H225" s="507" t="s">
        <v>424</v>
      </c>
      <c r="I225" s="514">
        <v>2</v>
      </c>
      <c r="J225" s="515" t="s">
        <v>1080</v>
      </c>
      <c r="K225" s="505" t="s">
        <v>1089</v>
      </c>
      <c r="L225" s="516" t="s">
        <v>1090</v>
      </c>
      <c r="M225" s="505" t="s">
        <v>1091</v>
      </c>
      <c r="N225" s="521">
        <v>2</v>
      </c>
      <c r="O225" s="522">
        <v>175.82</v>
      </c>
      <c r="P225" s="520">
        <v>351.64</v>
      </c>
      <c r="Q225" s="527" t="s">
        <v>1092</v>
      </c>
      <c r="R225" s="515" t="s">
        <v>1072</v>
      </c>
    </row>
    <row r="226" spans="2:18" ht="25.5">
      <c r="B226" s="505" t="e">
        <f>IF('Formulario PPGR3'!$G226="","",CONCATENATE('Formulario PPGR3'!$C226,".",'Formulario PPGR3'!$D226,".",'Formulario PPGR3'!$E226,".",'Formulario PPGR3'!$F226))</f>
        <v>#REF!</v>
      </c>
      <c r="C226" s="505" t="e">
        <f>IF('Formulario PPGR3'!$G226="","",'[3]Formulario PPGR1'!#REF!)</f>
        <v>#REF!</v>
      </c>
      <c r="D226" s="505" t="e">
        <f>IF('Formulario PPGR3'!$G226="","",'[3]Formulario PPGR1'!#REF!)</f>
        <v>#REF!</v>
      </c>
      <c r="E226" s="505" t="e">
        <f>IF('Formulario PPGR3'!$G226="","",'[3]Formulario PPGR1'!#REF!)</f>
        <v>#REF!</v>
      </c>
      <c r="F226" s="505" t="e">
        <f>IF('Formulario PPGR3'!$G226="","",'[3]Formulario PPGR1'!#REF!)</f>
        <v>#REF!</v>
      </c>
      <c r="G226" s="508" t="s">
        <v>423</v>
      </c>
      <c r="H226" s="507" t="s">
        <v>424</v>
      </c>
      <c r="I226" s="514">
        <v>2</v>
      </c>
      <c r="J226" s="515" t="s">
        <v>1073</v>
      </c>
      <c r="K226" s="505" t="s">
        <v>1095</v>
      </c>
      <c r="L226" s="516" t="s">
        <v>1112</v>
      </c>
      <c r="M226" s="505" t="s">
        <v>1087</v>
      </c>
      <c r="N226" s="521">
        <v>1</v>
      </c>
      <c r="O226" s="522">
        <v>4979.6000000000004</v>
      </c>
      <c r="P226" s="520">
        <v>4979.6000000000004</v>
      </c>
      <c r="Q226" s="527" t="s">
        <v>1096</v>
      </c>
      <c r="R226" s="515" t="s">
        <v>1072</v>
      </c>
    </row>
    <row r="227" spans="2:18" ht="25.5">
      <c r="B227" s="505" t="e">
        <f>IF('Formulario PPGR3'!$G227="","",CONCATENATE('Formulario PPGR3'!$C227,".",'Formulario PPGR3'!$D227,".",'Formulario PPGR3'!$E227,".",'Formulario PPGR3'!$F227))</f>
        <v>#REF!</v>
      </c>
      <c r="C227" s="505" t="e">
        <f>IF('Formulario PPGR3'!$G227="","",'[3]Formulario PPGR1'!#REF!)</f>
        <v>#REF!</v>
      </c>
      <c r="D227" s="505" t="e">
        <f>IF('Formulario PPGR3'!$G227="","",'[3]Formulario PPGR1'!#REF!)</f>
        <v>#REF!</v>
      </c>
      <c r="E227" s="505" t="e">
        <f>IF('Formulario PPGR3'!$G227="","",'[3]Formulario PPGR1'!#REF!)</f>
        <v>#REF!</v>
      </c>
      <c r="F227" s="505" t="e">
        <f>IF('Formulario PPGR3'!$G227="","",'[3]Formulario PPGR1'!#REF!)</f>
        <v>#REF!</v>
      </c>
      <c r="G227" s="508" t="s">
        <v>425</v>
      </c>
      <c r="H227" s="507" t="s">
        <v>426</v>
      </c>
      <c r="I227" s="514">
        <v>3</v>
      </c>
      <c r="J227" s="515" t="s">
        <v>1077</v>
      </c>
      <c r="K227" s="505" t="s">
        <v>1099</v>
      </c>
      <c r="L227" s="516" t="s">
        <v>1078</v>
      </c>
      <c r="M227" s="505" t="s">
        <v>1101</v>
      </c>
      <c r="N227" s="521">
        <v>33</v>
      </c>
      <c r="O227" s="522">
        <v>197</v>
      </c>
      <c r="P227" s="520">
        <v>6501</v>
      </c>
      <c r="Q227" s="527" t="s">
        <v>1102</v>
      </c>
      <c r="R227" s="515" t="s">
        <v>1072</v>
      </c>
    </row>
    <row r="228" spans="2:18" ht="25.5">
      <c r="B228" s="505" t="e">
        <f>IF('Formulario PPGR3'!$G228="","",CONCATENATE('Formulario PPGR3'!$C228,".",'Formulario PPGR3'!$D228,".",'Formulario PPGR3'!$E228,".",'Formulario PPGR3'!$F228))</f>
        <v>#REF!</v>
      </c>
      <c r="C228" s="505" t="e">
        <f>IF('Formulario PPGR3'!$G228="","",'[3]Formulario PPGR1'!#REF!)</f>
        <v>#REF!</v>
      </c>
      <c r="D228" s="505" t="e">
        <f>IF('Formulario PPGR3'!$G228="","",'[3]Formulario PPGR1'!#REF!)</f>
        <v>#REF!</v>
      </c>
      <c r="E228" s="505" t="e">
        <f>IF('Formulario PPGR3'!$G228="","",'[3]Formulario PPGR1'!#REF!)</f>
        <v>#REF!</v>
      </c>
      <c r="F228" s="505" t="e">
        <f>IF('Formulario PPGR3'!$G228="","",'[3]Formulario PPGR1'!#REF!)</f>
        <v>#REF!</v>
      </c>
      <c r="G228" s="508" t="s">
        <v>425</v>
      </c>
      <c r="H228" s="507" t="s">
        <v>426</v>
      </c>
      <c r="I228" s="514">
        <v>3</v>
      </c>
      <c r="J228" s="515" t="s">
        <v>1073</v>
      </c>
      <c r="K228" s="505" t="s">
        <v>1095</v>
      </c>
      <c r="L228" s="516" t="s">
        <v>1074</v>
      </c>
      <c r="M228" s="505" t="s">
        <v>1087</v>
      </c>
      <c r="N228" s="521">
        <v>12</v>
      </c>
      <c r="O228" s="522">
        <v>55</v>
      </c>
      <c r="P228" s="520">
        <v>660</v>
      </c>
      <c r="Q228" s="527" t="s">
        <v>1096</v>
      </c>
      <c r="R228" s="515" t="s">
        <v>1072</v>
      </c>
    </row>
    <row r="229" spans="2:18" ht="25.5">
      <c r="B229" s="505" t="e">
        <f>IF('Formulario PPGR3'!$G229="","",CONCATENATE('Formulario PPGR3'!$C229,".",'Formulario PPGR3'!$D229,".",'Formulario PPGR3'!$E229,".",'Formulario PPGR3'!$F229))</f>
        <v>#REF!</v>
      </c>
      <c r="C229" s="505" t="e">
        <f>IF('Formulario PPGR3'!$G229="","",'[3]Formulario PPGR1'!#REF!)</f>
        <v>#REF!</v>
      </c>
      <c r="D229" s="505" t="e">
        <f>IF('Formulario PPGR3'!$G229="","",'[3]Formulario PPGR1'!#REF!)</f>
        <v>#REF!</v>
      </c>
      <c r="E229" s="505" t="e">
        <f>IF('Formulario PPGR3'!$G229="","",'[3]Formulario PPGR1'!#REF!)</f>
        <v>#REF!</v>
      </c>
      <c r="F229" s="505" t="e">
        <f>IF('Formulario PPGR3'!$G229="","",'[3]Formulario PPGR1'!#REF!)</f>
        <v>#REF!</v>
      </c>
      <c r="G229" s="508" t="s">
        <v>425</v>
      </c>
      <c r="H229" s="507" t="s">
        <v>426</v>
      </c>
      <c r="I229" s="514">
        <v>3</v>
      </c>
      <c r="J229" s="515" t="s">
        <v>1080</v>
      </c>
      <c r="K229" s="505" t="s">
        <v>1089</v>
      </c>
      <c r="L229" s="516" t="s">
        <v>1081</v>
      </c>
      <c r="M229" s="505" t="s">
        <v>1093</v>
      </c>
      <c r="N229" s="521">
        <v>6</v>
      </c>
      <c r="O229" s="522">
        <v>139.24</v>
      </c>
      <c r="P229" s="520">
        <v>835.44</v>
      </c>
      <c r="Q229" s="527" t="s">
        <v>1094</v>
      </c>
      <c r="R229" s="515" t="s">
        <v>1072</v>
      </c>
    </row>
    <row r="230" spans="2:18" ht="25.5">
      <c r="B230" s="505" t="e">
        <f>IF('Formulario PPGR3'!$G230="","",CONCATENATE('Formulario PPGR3'!$C230,".",'Formulario PPGR3'!$D230,".",'Formulario PPGR3'!$E230,".",'Formulario PPGR3'!$F230))</f>
        <v>#REF!</v>
      </c>
      <c r="C230" s="505" t="e">
        <f>IF('Formulario PPGR3'!$G230="","",'[3]Formulario PPGR1'!#REF!)</f>
        <v>#REF!</v>
      </c>
      <c r="D230" s="505" t="e">
        <f>IF('Formulario PPGR3'!$G230="","",'[3]Formulario PPGR1'!#REF!)</f>
        <v>#REF!</v>
      </c>
      <c r="E230" s="505" t="e">
        <f>IF('Formulario PPGR3'!$G230="","",'[3]Formulario PPGR1'!#REF!)</f>
        <v>#REF!</v>
      </c>
      <c r="F230" s="505" t="e">
        <f>IF('Formulario PPGR3'!$G230="","",'[3]Formulario PPGR1'!#REF!)</f>
        <v>#REF!</v>
      </c>
      <c r="G230" s="508" t="s">
        <v>425</v>
      </c>
      <c r="H230" s="507" t="s">
        <v>426</v>
      </c>
      <c r="I230" s="514">
        <v>3</v>
      </c>
      <c r="J230" s="515" t="s">
        <v>1073</v>
      </c>
      <c r="K230" s="505" t="s">
        <v>1095</v>
      </c>
      <c r="L230" s="516" t="s">
        <v>1112</v>
      </c>
      <c r="M230" s="505" t="s">
        <v>1087</v>
      </c>
      <c r="N230" s="521">
        <v>1</v>
      </c>
      <c r="O230" s="522">
        <v>4979.6000000000004</v>
      </c>
      <c r="P230" s="520">
        <v>4979.6000000000004</v>
      </c>
      <c r="Q230" s="527" t="s">
        <v>1096</v>
      </c>
      <c r="R230" s="515" t="s">
        <v>1072</v>
      </c>
    </row>
    <row r="231" spans="2:18" ht="25.5">
      <c r="B231" s="505" t="e">
        <f>IF('Formulario PPGR3'!$G231="","",CONCATENATE('Formulario PPGR3'!$C231,".",'Formulario PPGR3'!$D231,".",'Formulario PPGR3'!$E231,".",'Formulario PPGR3'!$F231))</f>
        <v>#REF!</v>
      </c>
      <c r="C231" s="505" t="e">
        <f>IF('Formulario PPGR3'!$G231="","",'[3]Formulario PPGR1'!#REF!)</f>
        <v>#REF!</v>
      </c>
      <c r="D231" s="505" t="e">
        <f>IF('Formulario PPGR3'!$G231="","",'[3]Formulario PPGR1'!#REF!)</f>
        <v>#REF!</v>
      </c>
      <c r="E231" s="505" t="e">
        <f>IF('Formulario PPGR3'!$G231="","",'[3]Formulario PPGR1'!#REF!)</f>
        <v>#REF!</v>
      </c>
      <c r="F231" s="505" t="e">
        <f>IF('Formulario PPGR3'!$G231="","",'[3]Formulario PPGR1'!#REF!)</f>
        <v>#REF!</v>
      </c>
      <c r="G231" s="508" t="s">
        <v>428</v>
      </c>
      <c r="H231" s="507" t="s">
        <v>429</v>
      </c>
      <c r="I231" s="514">
        <v>3</v>
      </c>
      <c r="J231" s="515" t="s">
        <v>1077</v>
      </c>
      <c r="K231" s="505" t="s">
        <v>1099</v>
      </c>
      <c r="L231" s="516" t="s">
        <v>1078</v>
      </c>
      <c r="M231" s="505" t="s">
        <v>1101</v>
      </c>
      <c r="N231" s="521">
        <v>40</v>
      </c>
      <c r="O231" s="522">
        <v>197</v>
      </c>
      <c r="P231" s="520">
        <v>7880</v>
      </c>
      <c r="Q231" s="527" t="s">
        <v>1102</v>
      </c>
      <c r="R231" s="515" t="s">
        <v>1072</v>
      </c>
    </row>
    <row r="232" spans="2:18" ht="25.5">
      <c r="B232" s="505" t="e">
        <f>IF('Formulario PPGR3'!$G232="","",CONCATENATE('Formulario PPGR3'!$C232,".",'Formulario PPGR3'!$D232,".",'Formulario PPGR3'!$E232,".",'Formulario PPGR3'!$F232))</f>
        <v>#REF!</v>
      </c>
      <c r="C232" s="505" t="e">
        <f>IF('Formulario PPGR3'!$G232="","",'[3]Formulario PPGR1'!#REF!)</f>
        <v>#REF!</v>
      </c>
      <c r="D232" s="505" t="e">
        <f>IF('Formulario PPGR3'!$G232="","",'[3]Formulario PPGR1'!#REF!)</f>
        <v>#REF!</v>
      </c>
      <c r="E232" s="505" t="e">
        <f>IF('Formulario PPGR3'!$G232="","",'[3]Formulario PPGR1'!#REF!)</f>
        <v>#REF!</v>
      </c>
      <c r="F232" s="505" t="e">
        <f>IF('Formulario PPGR3'!$G232="","",'[3]Formulario PPGR1'!#REF!)</f>
        <v>#REF!</v>
      </c>
      <c r="G232" s="508" t="s">
        <v>428</v>
      </c>
      <c r="H232" s="507" t="s">
        <v>429</v>
      </c>
      <c r="I232" s="514">
        <v>3</v>
      </c>
      <c r="J232" s="515" t="s">
        <v>1119</v>
      </c>
      <c r="K232" s="505" t="s">
        <v>1120</v>
      </c>
      <c r="L232" s="516" t="s">
        <v>1121</v>
      </c>
      <c r="M232" s="505" t="s">
        <v>1087</v>
      </c>
      <c r="N232" s="521">
        <v>3</v>
      </c>
      <c r="O232" s="522">
        <v>86568.53</v>
      </c>
      <c r="P232" s="520">
        <v>259705.59</v>
      </c>
      <c r="Q232" s="527" t="s">
        <v>1122</v>
      </c>
      <c r="R232" s="515" t="s">
        <v>1072</v>
      </c>
    </row>
    <row r="233" spans="2:18" ht="38.25">
      <c r="B233" s="505" t="e">
        <f>IF('Formulario PPGR3'!$G233="","",CONCATENATE('Formulario PPGR3'!$C233,".",'Formulario PPGR3'!$D233,".",'Formulario PPGR3'!$E233,".",'Formulario PPGR3'!$F233))</f>
        <v>#REF!</v>
      </c>
      <c r="C233" s="505" t="e">
        <f>IF('Formulario PPGR3'!$G233="","",'[3]Formulario PPGR1'!#REF!)</f>
        <v>#REF!</v>
      </c>
      <c r="D233" s="505" t="e">
        <f>IF('Formulario PPGR3'!$G233="","",'[3]Formulario PPGR1'!#REF!)</f>
        <v>#REF!</v>
      </c>
      <c r="E233" s="505" t="e">
        <f>IF('Formulario PPGR3'!$G233="","",'[3]Formulario PPGR1'!#REF!)</f>
        <v>#REF!</v>
      </c>
      <c r="F233" s="505" t="e">
        <f>IF('Formulario PPGR3'!$G233="","",'[3]Formulario PPGR1'!#REF!)</f>
        <v>#REF!</v>
      </c>
      <c r="G233" s="508" t="s">
        <v>428</v>
      </c>
      <c r="H233" s="507" t="s">
        <v>429</v>
      </c>
      <c r="I233" s="514">
        <v>3</v>
      </c>
      <c r="J233" s="515" t="s">
        <v>1070</v>
      </c>
      <c r="K233" s="505" t="s">
        <v>1086</v>
      </c>
      <c r="L233" s="516" t="s">
        <v>1124</v>
      </c>
      <c r="M233" s="505" t="s">
        <v>1087</v>
      </c>
      <c r="N233" s="521">
        <v>3</v>
      </c>
      <c r="O233" s="522">
        <v>27193.1</v>
      </c>
      <c r="P233" s="520">
        <v>81579.3</v>
      </c>
      <c r="Q233" s="527" t="s">
        <v>1088</v>
      </c>
      <c r="R233" s="515" t="s">
        <v>1072</v>
      </c>
    </row>
    <row r="234" spans="2:18" ht="38.25">
      <c r="B234" s="505" t="e">
        <f>IF('Formulario PPGR3'!$G234="","",CONCATENATE('Formulario PPGR3'!$C234,".",'Formulario PPGR3'!$D234,".",'Formulario PPGR3'!$E234,".",'Formulario PPGR3'!$F234))</f>
        <v>#REF!</v>
      </c>
      <c r="C234" s="505" t="e">
        <f>IF('Formulario PPGR3'!$G234="","",'[3]Formulario PPGR1'!#REF!)</f>
        <v>#REF!</v>
      </c>
      <c r="D234" s="505" t="e">
        <f>IF('Formulario PPGR3'!$G234="","",'[3]Formulario PPGR1'!#REF!)</f>
        <v>#REF!</v>
      </c>
      <c r="E234" s="505" t="e">
        <f>IF('Formulario PPGR3'!$G234="","",'[3]Formulario PPGR1'!#REF!)</f>
        <v>#REF!</v>
      </c>
      <c r="F234" s="505" t="e">
        <f>IF('Formulario PPGR3'!$G234="","",'[3]Formulario PPGR1'!#REF!)</f>
        <v>#REF!</v>
      </c>
      <c r="G234" s="508" t="s">
        <v>428</v>
      </c>
      <c r="H234" s="507" t="s">
        <v>429</v>
      </c>
      <c r="I234" s="514">
        <v>3</v>
      </c>
      <c r="J234" s="515" t="s">
        <v>1070</v>
      </c>
      <c r="K234" s="505" t="s">
        <v>1086</v>
      </c>
      <c r="L234" s="516" t="s">
        <v>1071</v>
      </c>
      <c r="M234" s="505" t="s">
        <v>1087</v>
      </c>
      <c r="N234" s="521">
        <v>3</v>
      </c>
      <c r="O234" s="522">
        <v>61419</v>
      </c>
      <c r="P234" s="520">
        <v>184257</v>
      </c>
      <c r="Q234" s="527" t="s">
        <v>1088</v>
      </c>
      <c r="R234" s="515" t="s">
        <v>1072</v>
      </c>
    </row>
    <row r="235" spans="2:18" ht="25.5">
      <c r="B235" s="505" t="e">
        <f>IF('Formulario PPGR3'!$G235="","",CONCATENATE('Formulario PPGR3'!$C235,".",'Formulario PPGR3'!$D235,".",'Formulario PPGR3'!$E235,".",'Formulario PPGR3'!$F235))</f>
        <v>#REF!</v>
      </c>
      <c r="C235" s="505" t="e">
        <f>IF('Formulario PPGR3'!$G235="","",'[3]Formulario PPGR1'!#REF!)</f>
        <v>#REF!</v>
      </c>
      <c r="D235" s="505" t="e">
        <f>IF('Formulario PPGR3'!$G235="","",'[3]Formulario PPGR1'!#REF!)</f>
        <v>#REF!</v>
      </c>
      <c r="E235" s="505" t="e">
        <f>IF('Formulario PPGR3'!$G235="","",'[3]Formulario PPGR1'!#REF!)</f>
        <v>#REF!</v>
      </c>
      <c r="F235" s="505" t="e">
        <f>IF('Formulario PPGR3'!$G235="","",'[3]Formulario PPGR1'!#REF!)</f>
        <v>#REF!</v>
      </c>
      <c r="G235" s="508" t="s">
        <v>428</v>
      </c>
      <c r="H235" s="507" t="s">
        <v>429</v>
      </c>
      <c r="I235" s="514">
        <v>3</v>
      </c>
      <c r="J235" s="515" t="s">
        <v>1073</v>
      </c>
      <c r="K235" s="505" t="s">
        <v>1095</v>
      </c>
      <c r="L235" s="516" t="s">
        <v>1123</v>
      </c>
      <c r="M235" s="505" t="s">
        <v>1087</v>
      </c>
      <c r="N235" s="521">
        <v>12</v>
      </c>
      <c r="O235" s="522">
        <v>144.9984</v>
      </c>
      <c r="P235" s="520">
        <v>1739.9808</v>
      </c>
      <c r="Q235" s="527" t="s">
        <v>1096</v>
      </c>
      <c r="R235" s="515" t="s">
        <v>1072</v>
      </c>
    </row>
    <row r="236" spans="2:18" ht="25.5">
      <c r="B236" s="505" t="e">
        <f>IF('Formulario PPGR3'!$G236="","",CONCATENATE('Formulario PPGR3'!$C236,".",'Formulario PPGR3'!$D236,".",'Formulario PPGR3'!$E236,".",'Formulario PPGR3'!$F236))</f>
        <v>#REF!</v>
      </c>
      <c r="C236" s="505" t="e">
        <f>IF('Formulario PPGR3'!$G236="","",'[3]Formulario PPGR1'!#REF!)</f>
        <v>#REF!</v>
      </c>
      <c r="D236" s="505" t="e">
        <f>IF('Formulario PPGR3'!$G236="","",'[3]Formulario PPGR1'!#REF!)</f>
        <v>#REF!</v>
      </c>
      <c r="E236" s="505" t="e">
        <f>IF('Formulario PPGR3'!$G236="","",'[3]Formulario PPGR1'!#REF!)</f>
        <v>#REF!</v>
      </c>
      <c r="F236" s="505" t="e">
        <f>IF('Formulario PPGR3'!$G236="","",'[3]Formulario PPGR1'!#REF!)</f>
        <v>#REF!</v>
      </c>
      <c r="G236" s="508" t="s">
        <v>428</v>
      </c>
      <c r="H236" s="507" t="s">
        <v>429</v>
      </c>
      <c r="I236" s="514">
        <v>3</v>
      </c>
      <c r="J236" s="515" t="s">
        <v>1073</v>
      </c>
      <c r="K236" s="505" t="s">
        <v>1095</v>
      </c>
      <c r="L236" s="516" t="s">
        <v>1074</v>
      </c>
      <c r="M236" s="505" t="s">
        <v>1087</v>
      </c>
      <c r="N236" s="521">
        <v>24</v>
      </c>
      <c r="O236" s="522">
        <v>55</v>
      </c>
      <c r="P236" s="520">
        <v>1320</v>
      </c>
      <c r="Q236" s="527" t="s">
        <v>1096</v>
      </c>
      <c r="R236" s="515" t="s">
        <v>1072</v>
      </c>
    </row>
    <row r="237" spans="2:18" ht="25.5">
      <c r="B237" s="505" t="e">
        <f>IF('Formulario PPGR3'!$G237="","",CONCATENATE('Formulario PPGR3'!$C237,".",'Formulario PPGR3'!$D237,".",'Formulario PPGR3'!$E237,".",'Formulario PPGR3'!$F237))</f>
        <v>#REF!</v>
      </c>
      <c r="C237" s="505" t="e">
        <f>IF('Formulario PPGR3'!$G237="","",'[3]Formulario PPGR1'!#REF!)</f>
        <v>#REF!</v>
      </c>
      <c r="D237" s="505" t="e">
        <f>IF('Formulario PPGR3'!$G237="","",'[3]Formulario PPGR1'!#REF!)</f>
        <v>#REF!</v>
      </c>
      <c r="E237" s="505" t="e">
        <f>IF('Formulario PPGR3'!$G237="","",'[3]Formulario PPGR1'!#REF!)</f>
        <v>#REF!</v>
      </c>
      <c r="F237" s="505" t="e">
        <f>IF('Formulario PPGR3'!$G237="","",'[3]Formulario PPGR1'!#REF!)</f>
        <v>#REF!</v>
      </c>
      <c r="G237" s="508" t="s">
        <v>428</v>
      </c>
      <c r="H237" s="507" t="s">
        <v>429</v>
      </c>
      <c r="I237" s="514">
        <v>3</v>
      </c>
      <c r="J237" s="515" t="s">
        <v>1080</v>
      </c>
      <c r="K237" s="505" t="s">
        <v>1089</v>
      </c>
      <c r="L237" s="516" t="s">
        <v>1081</v>
      </c>
      <c r="M237" s="505" t="s">
        <v>1093</v>
      </c>
      <c r="N237" s="521">
        <v>6</v>
      </c>
      <c r="O237" s="522">
        <v>139.24</v>
      </c>
      <c r="P237" s="520">
        <v>835.44</v>
      </c>
      <c r="Q237" s="527" t="s">
        <v>1094</v>
      </c>
      <c r="R237" s="515" t="s">
        <v>1072</v>
      </c>
    </row>
    <row r="238" spans="2:18" ht="25.5">
      <c r="B238" s="505" t="e">
        <f>IF('Formulario PPGR3'!$G238="","",CONCATENATE('Formulario PPGR3'!$C238,".",'Formulario PPGR3'!$D238,".",'Formulario PPGR3'!$E238,".",'Formulario PPGR3'!$F238))</f>
        <v>#REF!</v>
      </c>
      <c r="C238" s="505" t="e">
        <f>IF('Formulario PPGR3'!$G238="","",'[3]Formulario PPGR1'!#REF!)</f>
        <v>#REF!</v>
      </c>
      <c r="D238" s="505" t="e">
        <f>IF('Formulario PPGR3'!$G238="","",'[3]Formulario PPGR1'!#REF!)</f>
        <v>#REF!</v>
      </c>
      <c r="E238" s="505" t="e">
        <f>IF('Formulario PPGR3'!$G238="","",'[3]Formulario PPGR1'!#REF!)</f>
        <v>#REF!</v>
      </c>
      <c r="F238" s="505" t="e">
        <f>IF('Formulario PPGR3'!$G238="","",'[3]Formulario PPGR1'!#REF!)</f>
        <v>#REF!</v>
      </c>
      <c r="G238" s="508" t="s">
        <v>428</v>
      </c>
      <c r="H238" s="507" t="s">
        <v>429</v>
      </c>
      <c r="I238" s="514">
        <v>3</v>
      </c>
      <c r="J238" s="515" t="s">
        <v>1080</v>
      </c>
      <c r="K238" s="505" t="s">
        <v>1089</v>
      </c>
      <c r="L238" s="516" t="s">
        <v>1090</v>
      </c>
      <c r="M238" s="505" t="s">
        <v>1091</v>
      </c>
      <c r="N238" s="521">
        <v>12</v>
      </c>
      <c r="O238" s="522">
        <v>175.82</v>
      </c>
      <c r="P238" s="520">
        <v>2109.84</v>
      </c>
      <c r="Q238" s="527" t="s">
        <v>1092</v>
      </c>
      <c r="R238" s="515" t="s">
        <v>1072</v>
      </c>
    </row>
    <row r="239" spans="2:18" ht="25.5">
      <c r="B239" s="505" t="e">
        <f>IF('Formulario PPGR3'!$G239="","",CONCATENATE('Formulario PPGR3'!$C239,".",'Formulario PPGR3'!$D239,".",'Formulario PPGR3'!$E239,".",'Formulario PPGR3'!$F239))</f>
        <v>#REF!</v>
      </c>
      <c r="C239" s="505" t="e">
        <f>IF('Formulario PPGR3'!$G239="","",'[3]Formulario PPGR1'!#REF!)</f>
        <v>#REF!</v>
      </c>
      <c r="D239" s="505" t="e">
        <f>IF('Formulario PPGR3'!$G239="","",'[3]Formulario PPGR1'!#REF!)</f>
        <v>#REF!</v>
      </c>
      <c r="E239" s="505" t="e">
        <f>IF('Formulario PPGR3'!$G239="","",'[3]Formulario PPGR1'!#REF!)</f>
        <v>#REF!</v>
      </c>
      <c r="F239" s="505" t="e">
        <f>IF('Formulario PPGR3'!$G239="","",'[3]Formulario PPGR1'!#REF!)</f>
        <v>#REF!</v>
      </c>
      <c r="G239" s="508" t="s">
        <v>428</v>
      </c>
      <c r="H239" s="507" t="s">
        <v>429</v>
      </c>
      <c r="I239" s="514">
        <v>3</v>
      </c>
      <c r="J239" s="515" t="s">
        <v>1073</v>
      </c>
      <c r="K239" s="505" t="s">
        <v>1095</v>
      </c>
      <c r="L239" s="516" t="s">
        <v>1112</v>
      </c>
      <c r="M239" s="505" t="s">
        <v>1087</v>
      </c>
      <c r="N239" s="521">
        <v>1</v>
      </c>
      <c r="O239" s="522">
        <v>4979.6000000000004</v>
      </c>
      <c r="P239" s="520">
        <v>4979.6000000000004</v>
      </c>
      <c r="Q239" s="527" t="s">
        <v>1096</v>
      </c>
      <c r="R239" s="515" t="s">
        <v>1072</v>
      </c>
    </row>
    <row r="240" spans="2:18" ht="25.5">
      <c r="B240" s="505" t="e">
        <f>IF('Formulario PPGR3'!$G240="","",CONCATENATE('Formulario PPGR3'!$C240,".",'Formulario PPGR3'!$D240,".",'Formulario PPGR3'!$E240,".",'Formulario PPGR3'!$F240))</f>
        <v>#REF!</v>
      </c>
      <c r="C240" s="505" t="e">
        <f>IF('Formulario PPGR3'!$G240="","",'[3]Formulario PPGR1'!#REF!)</f>
        <v>#REF!</v>
      </c>
      <c r="D240" s="505" t="e">
        <f>IF('Formulario PPGR3'!$G240="","",'[3]Formulario PPGR1'!#REF!)</f>
        <v>#REF!</v>
      </c>
      <c r="E240" s="505" t="e">
        <f>IF('Formulario PPGR3'!$G240="","",'[3]Formulario PPGR1'!#REF!)</f>
        <v>#REF!</v>
      </c>
      <c r="F240" s="505" t="e">
        <f>IF('Formulario PPGR3'!$G240="","",'[3]Formulario PPGR1'!#REF!)</f>
        <v>#REF!</v>
      </c>
      <c r="G240" s="508" t="s">
        <v>430</v>
      </c>
      <c r="H240" s="507" t="s">
        <v>431</v>
      </c>
      <c r="I240" s="514">
        <v>12</v>
      </c>
      <c r="J240" s="515" t="s">
        <v>1077</v>
      </c>
      <c r="K240" s="505" t="s">
        <v>1099</v>
      </c>
      <c r="L240" s="516" t="s">
        <v>1078</v>
      </c>
      <c r="M240" s="505" t="s">
        <v>1101</v>
      </c>
      <c r="N240" s="521">
        <v>120</v>
      </c>
      <c r="O240" s="522">
        <v>197</v>
      </c>
      <c r="P240" s="520">
        <v>23640</v>
      </c>
      <c r="Q240" s="527" t="s">
        <v>1102</v>
      </c>
      <c r="R240" s="515" t="s">
        <v>1072</v>
      </c>
    </row>
    <row r="241" spans="2:18" ht="25.5">
      <c r="B241" s="505" t="e">
        <f>IF('Formulario PPGR3'!$G241="","",CONCATENATE('Formulario PPGR3'!$C241,".",'Formulario PPGR3'!$D241,".",'Formulario PPGR3'!$E241,".",'Formulario PPGR3'!$F241))</f>
        <v>#REF!</v>
      </c>
      <c r="C241" s="505" t="e">
        <f>IF('Formulario PPGR3'!$G241="","",'[3]Formulario PPGR1'!#REF!)</f>
        <v>#REF!</v>
      </c>
      <c r="D241" s="505" t="e">
        <f>IF('Formulario PPGR3'!$G241="","",'[3]Formulario PPGR1'!#REF!)</f>
        <v>#REF!</v>
      </c>
      <c r="E241" s="505" t="e">
        <f>IF('Formulario PPGR3'!$G241="","",'[3]Formulario PPGR1'!#REF!)</f>
        <v>#REF!</v>
      </c>
      <c r="F241" s="505" t="e">
        <f>IF('Formulario PPGR3'!$G241="","",'[3]Formulario PPGR1'!#REF!)</f>
        <v>#REF!</v>
      </c>
      <c r="G241" s="508" t="s">
        <v>430</v>
      </c>
      <c r="H241" s="507" t="s">
        <v>431</v>
      </c>
      <c r="I241" s="514">
        <v>12</v>
      </c>
      <c r="J241" s="515" t="s">
        <v>1080</v>
      </c>
      <c r="K241" s="505" t="s">
        <v>1089</v>
      </c>
      <c r="L241" s="516" t="s">
        <v>1081</v>
      </c>
      <c r="M241" s="505" t="s">
        <v>1093</v>
      </c>
      <c r="N241" s="521">
        <v>12</v>
      </c>
      <c r="O241" s="522">
        <v>139.24</v>
      </c>
      <c r="P241" s="520">
        <v>1670.88</v>
      </c>
      <c r="Q241" s="527" t="s">
        <v>1094</v>
      </c>
      <c r="R241" s="515" t="s">
        <v>1072</v>
      </c>
    </row>
    <row r="242" spans="2:18" ht="25.5">
      <c r="B242" s="505" t="e">
        <f>IF('Formulario PPGR3'!$G242="","",CONCATENATE('Formulario PPGR3'!$C242,".",'Formulario PPGR3'!$D242,".",'Formulario PPGR3'!$E242,".",'Formulario PPGR3'!$F242))</f>
        <v>#REF!</v>
      </c>
      <c r="C242" s="505" t="e">
        <f>IF('Formulario PPGR3'!$G242="","",'[3]Formulario PPGR1'!#REF!)</f>
        <v>#REF!</v>
      </c>
      <c r="D242" s="505" t="e">
        <f>IF('Formulario PPGR3'!$G242="","",'[3]Formulario PPGR1'!#REF!)</f>
        <v>#REF!</v>
      </c>
      <c r="E242" s="505" t="e">
        <f>IF('Formulario PPGR3'!$G242="","",'[3]Formulario PPGR1'!#REF!)</f>
        <v>#REF!</v>
      </c>
      <c r="F242" s="505" t="e">
        <f>IF('Formulario PPGR3'!$G242="","",'[3]Formulario PPGR1'!#REF!)</f>
        <v>#REF!</v>
      </c>
      <c r="G242" s="508" t="s">
        <v>430</v>
      </c>
      <c r="H242" s="507" t="s">
        <v>431</v>
      </c>
      <c r="I242" s="514">
        <v>12</v>
      </c>
      <c r="J242" s="515" t="s">
        <v>1073</v>
      </c>
      <c r="K242" s="505" t="s">
        <v>1095</v>
      </c>
      <c r="L242" s="516" t="s">
        <v>1074</v>
      </c>
      <c r="M242" s="505" t="s">
        <v>1087</v>
      </c>
      <c r="N242" s="521">
        <v>12</v>
      </c>
      <c r="O242" s="522">
        <v>55</v>
      </c>
      <c r="P242" s="520">
        <v>660</v>
      </c>
      <c r="Q242" s="527" t="s">
        <v>1096</v>
      </c>
      <c r="R242" s="515" t="s">
        <v>1072</v>
      </c>
    </row>
    <row r="243" spans="2:18" ht="25.5">
      <c r="B243" s="505" t="e">
        <f>IF('Formulario PPGR3'!$G243="","",CONCATENATE('Formulario PPGR3'!$C243,".",'Formulario PPGR3'!$D243,".",'Formulario PPGR3'!$E243,".",'Formulario PPGR3'!$F243))</f>
        <v>#REF!</v>
      </c>
      <c r="C243" s="505" t="e">
        <f>IF('Formulario PPGR3'!$G243="","",'[3]Formulario PPGR1'!#REF!)</f>
        <v>#REF!</v>
      </c>
      <c r="D243" s="505" t="e">
        <f>IF('Formulario PPGR3'!$G243="","",'[3]Formulario PPGR1'!#REF!)</f>
        <v>#REF!</v>
      </c>
      <c r="E243" s="505" t="e">
        <f>IF('Formulario PPGR3'!$G243="","",'[3]Formulario PPGR1'!#REF!)</f>
        <v>#REF!</v>
      </c>
      <c r="F243" s="505" t="e">
        <f>IF('Formulario PPGR3'!$G243="","",'[3]Formulario PPGR1'!#REF!)</f>
        <v>#REF!</v>
      </c>
      <c r="G243" s="508" t="s">
        <v>432</v>
      </c>
      <c r="H243" s="507" t="s">
        <v>433</v>
      </c>
      <c r="I243" s="514">
        <v>4</v>
      </c>
      <c r="J243" s="515" t="s">
        <v>1077</v>
      </c>
      <c r="K243" s="505" t="s">
        <v>1099</v>
      </c>
      <c r="L243" s="516" t="s">
        <v>1078</v>
      </c>
      <c r="M243" s="505" t="s">
        <v>1101</v>
      </c>
      <c r="N243" s="521">
        <v>60</v>
      </c>
      <c r="O243" s="522">
        <v>197</v>
      </c>
      <c r="P243" s="520">
        <v>11820</v>
      </c>
      <c r="Q243" s="527" t="s">
        <v>1102</v>
      </c>
      <c r="R243" s="515" t="s">
        <v>1072</v>
      </c>
    </row>
    <row r="244" spans="2:18" ht="25.5">
      <c r="B244" s="505" t="e">
        <f>IF('Formulario PPGR3'!$G244="","",CONCATENATE('Formulario PPGR3'!$C244,".",'Formulario PPGR3'!$D244,".",'Formulario PPGR3'!$E244,".",'Formulario PPGR3'!$F244))</f>
        <v>#REF!</v>
      </c>
      <c r="C244" s="505" t="e">
        <f>IF('Formulario PPGR3'!$G244="","",'[3]Formulario PPGR1'!#REF!)</f>
        <v>#REF!</v>
      </c>
      <c r="D244" s="505" t="e">
        <f>IF('Formulario PPGR3'!$G244="","",'[3]Formulario PPGR1'!#REF!)</f>
        <v>#REF!</v>
      </c>
      <c r="E244" s="505" t="e">
        <f>IF('Formulario PPGR3'!$G244="","",'[3]Formulario PPGR1'!#REF!)</f>
        <v>#REF!</v>
      </c>
      <c r="F244" s="505" t="e">
        <f>IF('Formulario PPGR3'!$G244="","",'[3]Formulario PPGR1'!#REF!)</f>
        <v>#REF!</v>
      </c>
      <c r="G244" s="508" t="s">
        <v>432</v>
      </c>
      <c r="H244" s="507" t="s">
        <v>433</v>
      </c>
      <c r="I244" s="514">
        <v>4</v>
      </c>
      <c r="J244" s="515" t="s">
        <v>1080</v>
      </c>
      <c r="K244" s="505" t="s">
        <v>1089</v>
      </c>
      <c r="L244" s="516" t="s">
        <v>1081</v>
      </c>
      <c r="M244" s="505" t="s">
        <v>1093</v>
      </c>
      <c r="N244" s="521">
        <v>8</v>
      </c>
      <c r="O244" s="522">
        <v>139.24</v>
      </c>
      <c r="P244" s="520">
        <v>1113.92</v>
      </c>
      <c r="Q244" s="527" t="s">
        <v>1094</v>
      </c>
      <c r="R244" s="515" t="s">
        <v>1072</v>
      </c>
    </row>
    <row r="245" spans="2:18" ht="25.5">
      <c r="B245" s="505" t="e">
        <f>IF('Formulario PPGR3'!$G245="","",CONCATENATE('Formulario PPGR3'!$C245,".",'Formulario PPGR3'!$D245,".",'Formulario PPGR3'!$E245,".",'Formulario PPGR3'!$F245))</f>
        <v>#REF!</v>
      </c>
      <c r="C245" s="505" t="e">
        <f>IF('Formulario PPGR3'!$G245="","",'[3]Formulario PPGR1'!#REF!)</f>
        <v>#REF!</v>
      </c>
      <c r="D245" s="505" t="e">
        <f>IF('Formulario PPGR3'!$G245="","",'[3]Formulario PPGR1'!#REF!)</f>
        <v>#REF!</v>
      </c>
      <c r="E245" s="505" t="e">
        <f>IF('Formulario PPGR3'!$G245="","",'[3]Formulario PPGR1'!#REF!)</f>
        <v>#REF!</v>
      </c>
      <c r="F245" s="505" t="e">
        <f>IF('Formulario PPGR3'!$G245="","",'[3]Formulario PPGR1'!#REF!)</f>
        <v>#REF!</v>
      </c>
      <c r="G245" s="508" t="s">
        <v>432</v>
      </c>
      <c r="H245" s="507" t="s">
        <v>433</v>
      </c>
      <c r="I245" s="514">
        <v>4</v>
      </c>
      <c r="J245" s="515" t="s">
        <v>1073</v>
      </c>
      <c r="K245" s="505" t="s">
        <v>1095</v>
      </c>
      <c r="L245" s="516" t="s">
        <v>1074</v>
      </c>
      <c r="M245" s="505" t="s">
        <v>1087</v>
      </c>
      <c r="N245" s="521">
        <v>4</v>
      </c>
      <c r="O245" s="522">
        <v>55</v>
      </c>
      <c r="P245" s="520">
        <v>220</v>
      </c>
      <c r="Q245" s="527" t="s">
        <v>1096</v>
      </c>
      <c r="R245" s="515" t="s">
        <v>1072</v>
      </c>
    </row>
    <row r="246" spans="2:18" ht="25.5">
      <c r="B246" s="505" t="e">
        <f>IF('Formulario PPGR3'!$G246="","",CONCATENATE('Formulario PPGR3'!$C246,".",'Formulario PPGR3'!$D246,".",'Formulario PPGR3'!$E246,".",'Formulario PPGR3'!$F246))</f>
        <v>#REF!</v>
      </c>
      <c r="C246" s="505" t="e">
        <f>IF('Formulario PPGR3'!$G246="","",'[3]Formulario PPGR1'!#REF!)</f>
        <v>#REF!</v>
      </c>
      <c r="D246" s="505" t="e">
        <f>IF('Formulario PPGR3'!$G246="","",'[3]Formulario PPGR1'!#REF!)</f>
        <v>#REF!</v>
      </c>
      <c r="E246" s="505" t="e">
        <f>IF('Formulario PPGR3'!$G246="","",'[3]Formulario PPGR1'!#REF!)</f>
        <v>#REF!</v>
      </c>
      <c r="F246" s="505" t="e">
        <f>IF('Formulario PPGR3'!$G246="","",'[3]Formulario PPGR1'!#REF!)</f>
        <v>#REF!</v>
      </c>
      <c r="G246" s="508" t="s">
        <v>432</v>
      </c>
      <c r="H246" s="507" t="s">
        <v>433</v>
      </c>
      <c r="I246" s="514">
        <v>4</v>
      </c>
      <c r="J246" s="515" t="s">
        <v>1073</v>
      </c>
      <c r="K246" s="505" t="s">
        <v>1095</v>
      </c>
      <c r="L246" s="516" t="s">
        <v>1112</v>
      </c>
      <c r="M246" s="505" t="s">
        <v>1087</v>
      </c>
      <c r="N246" s="521">
        <v>2</v>
      </c>
      <c r="O246" s="522">
        <v>4979.6000000000004</v>
      </c>
      <c r="P246" s="520">
        <v>9959.2000000000007</v>
      </c>
      <c r="Q246" s="527" t="s">
        <v>1096</v>
      </c>
      <c r="R246" s="515" t="s">
        <v>1072</v>
      </c>
    </row>
    <row r="247" spans="2:18" ht="25.5">
      <c r="B247" s="505" t="e">
        <f>IF('Formulario PPGR3'!$G247="","",CONCATENATE('Formulario PPGR3'!$C247,".",'Formulario PPGR3'!$D247,".",'Formulario PPGR3'!$E247,".",'Formulario PPGR3'!$F247))</f>
        <v>#REF!</v>
      </c>
      <c r="C247" s="505" t="e">
        <f>IF('Formulario PPGR3'!$G247="","",'[3]Formulario PPGR1'!#REF!)</f>
        <v>#REF!</v>
      </c>
      <c r="D247" s="505" t="e">
        <f>IF('Formulario PPGR3'!$G247="","",'[3]Formulario PPGR1'!#REF!)</f>
        <v>#REF!</v>
      </c>
      <c r="E247" s="505" t="e">
        <f>IF('Formulario PPGR3'!$G247="","",'[3]Formulario PPGR1'!#REF!)</f>
        <v>#REF!</v>
      </c>
      <c r="F247" s="505" t="e">
        <f>IF('Formulario PPGR3'!$G247="","",'[3]Formulario PPGR1'!#REF!)</f>
        <v>#REF!</v>
      </c>
      <c r="G247" s="508" t="s">
        <v>435</v>
      </c>
      <c r="H247" s="507" t="s">
        <v>436</v>
      </c>
      <c r="I247" s="514">
        <v>12</v>
      </c>
      <c r="J247" s="515" t="s">
        <v>1080</v>
      </c>
      <c r="K247" s="505" t="s">
        <v>1089</v>
      </c>
      <c r="L247" s="516" t="s">
        <v>1081</v>
      </c>
      <c r="M247" s="505" t="s">
        <v>1093</v>
      </c>
      <c r="N247" s="521">
        <v>12</v>
      </c>
      <c r="O247" s="522">
        <v>139.24</v>
      </c>
      <c r="P247" s="520">
        <v>1670.88</v>
      </c>
      <c r="Q247" s="527" t="s">
        <v>1094</v>
      </c>
      <c r="R247" s="515" t="s">
        <v>1072</v>
      </c>
    </row>
    <row r="248" spans="2:18" ht="25.5">
      <c r="B248" s="505" t="e">
        <f>IF('Formulario PPGR3'!$G248="","",CONCATENATE('Formulario PPGR3'!$C248,".",'Formulario PPGR3'!$D248,".",'Formulario PPGR3'!$E248,".",'Formulario PPGR3'!$F248))</f>
        <v>#REF!</v>
      </c>
      <c r="C248" s="505" t="e">
        <f>IF('Formulario PPGR3'!$G248="","",'[3]Formulario PPGR1'!#REF!)</f>
        <v>#REF!</v>
      </c>
      <c r="D248" s="505" t="e">
        <f>IF('Formulario PPGR3'!$G248="","",'[3]Formulario PPGR1'!#REF!)</f>
        <v>#REF!</v>
      </c>
      <c r="E248" s="505" t="e">
        <f>IF('Formulario PPGR3'!$G248="","",'[3]Formulario PPGR1'!#REF!)</f>
        <v>#REF!</v>
      </c>
      <c r="F248" s="505" t="e">
        <f>IF('Formulario PPGR3'!$G248="","",'[3]Formulario PPGR1'!#REF!)</f>
        <v>#REF!</v>
      </c>
      <c r="G248" s="508" t="s">
        <v>435</v>
      </c>
      <c r="H248" s="507" t="s">
        <v>436</v>
      </c>
      <c r="I248" s="514">
        <v>12</v>
      </c>
      <c r="J248" s="515" t="s">
        <v>1073</v>
      </c>
      <c r="K248" s="505" t="s">
        <v>1095</v>
      </c>
      <c r="L248" s="516" t="s">
        <v>1074</v>
      </c>
      <c r="M248" s="505" t="s">
        <v>1087</v>
      </c>
      <c r="N248" s="521">
        <v>12</v>
      </c>
      <c r="O248" s="522">
        <v>55</v>
      </c>
      <c r="P248" s="520">
        <v>660</v>
      </c>
      <c r="Q248" s="527" t="s">
        <v>1096</v>
      </c>
      <c r="R248" s="515" t="s">
        <v>1072</v>
      </c>
    </row>
    <row r="249" spans="2:18" ht="25.5">
      <c r="B249" s="505" t="e">
        <f>IF('Formulario PPGR3'!$G249="","",CONCATENATE('Formulario PPGR3'!$C249,".",'Formulario PPGR3'!$D249,".",'Formulario PPGR3'!$E249,".",'Formulario PPGR3'!$F249))</f>
        <v>#REF!</v>
      </c>
      <c r="C249" s="505" t="e">
        <f>IF('Formulario PPGR3'!$G249="","",'[3]Formulario PPGR1'!#REF!)</f>
        <v>#REF!</v>
      </c>
      <c r="D249" s="505" t="e">
        <f>IF('Formulario PPGR3'!$G249="","",'[3]Formulario PPGR1'!#REF!)</f>
        <v>#REF!</v>
      </c>
      <c r="E249" s="505" t="e">
        <f>IF('Formulario PPGR3'!$G249="","",'[3]Formulario PPGR1'!#REF!)</f>
        <v>#REF!</v>
      </c>
      <c r="F249" s="505" t="e">
        <f>IF('Formulario PPGR3'!$G249="","",'[3]Formulario PPGR1'!#REF!)</f>
        <v>#REF!</v>
      </c>
      <c r="G249" s="508" t="s">
        <v>435</v>
      </c>
      <c r="H249" s="507" t="s">
        <v>436</v>
      </c>
      <c r="I249" s="514">
        <v>12</v>
      </c>
      <c r="J249" s="515" t="s">
        <v>1077</v>
      </c>
      <c r="K249" s="505" t="s">
        <v>1099</v>
      </c>
      <c r="L249" s="516" t="s">
        <v>1078</v>
      </c>
      <c r="M249" s="505" t="s">
        <v>1101</v>
      </c>
      <c r="N249" s="521">
        <v>120</v>
      </c>
      <c r="O249" s="522">
        <v>197</v>
      </c>
      <c r="P249" s="520">
        <v>23640</v>
      </c>
      <c r="Q249" s="527" t="s">
        <v>1102</v>
      </c>
      <c r="R249" s="515" t="s">
        <v>1072</v>
      </c>
    </row>
    <row r="250" spans="2:18" ht="25.5">
      <c r="B250" s="505" t="e">
        <f>IF('Formulario PPGR3'!$G250="","",CONCATENATE('Formulario PPGR3'!$C250,".",'Formulario PPGR3'!$D250,".",'Formulario PPGR3'!$E250,".",'Formulario PPGR3'!$F250))</f>
        <v>#REF!</v>
      </c>
      <c r="C250" s="505" t="e">
        <f>IF('Formulario PPGR3'!$G250="","",'[3]Formulario PPGR1'!#REF!)</f>
        <v>#REF!</v>
      </c>
      <c r="D250" s="505" t="e">
        <f>IF('Formulario PPGR3'!$G250="","",'[3]Formulario PPGR1'!#REF!)</f>
        <v>#REF!</v>
      </c>
      <c r="E250" s="505" t="e">
        <f>IF('Formulario PPGR3'!$G250="","",'[3]Formulario PPGR1'!#REF!)</f>
        <v>#REF!</v>
      </c>
      <c r="F250" s="505" t="e">
        <f>IF('Formulario PPGR3'!$G250="","",'[3]Formulario PPGR1'!#REF!)</f>
        <v>#REF!</v>
      </c>
      <c r="G250" s="508" t="s">
        <v>435</v>
      </c>
      <c r="H250" s="507" t="s">
        <v>436</v>
      </c>
      <c r="I250" s="514">
        <v>12</v>
      </c>
      <c r="J250" s="515" t="s">
        <v>1073</v>
      </c>
      <c r="K250" s="505" t="s">
        <v>1095</v>
      </c>
      <c r="L250" s="516" t="s">
        <v>1112</v>
      </c>
      <c r="M250" s="505" t="s">
        <v>1087</v>
      </c>
      <c r="N250" s="521">
        <v>1</v>
      </c>
      <c r="O250" s="522">
        <v>4979.6000000000004</v>
      </c>
      <c r="P250" s="520">
        <v>4979.6000000000004</v>
      </c>
      <c r="Q250" s="527" t="s">
        <v>1096</v>
      </c>
      <c r="R250" s="515" t="s">
        <v>1072</v>
      </c>
    </row>
    <row r="251" spans="2:18" ht="25.5">
      <c r="B251" s="505" t="e">
        <f>IF('Formulario PPGR3'!$G251="","",CONCATENATE('Formulario PPGR3'!$C251,".",'Formulario PPGR3'!$D251,".",'Formulario PPGR3'!$E251,".",'Formulario PPGR3'!$F251))</f>
        <v>#REF!</v>
      </c>
      <c r="C251" s="505" t="e">
        <f>IF('Formulario PPGR3'!$G251="","",'[3]Formulario PPGR1'!#REF!)</f>
        <v>#REF!</v>
      </c>
      <c r="D251" s="505" t="e">
        <f>IF('Formulario PPGR3'!$G251="","",'[3]Formulario PPGR1'!#REF!)</f>
        <v>#REF!</v>
      </c>
      <c r="E251" s="505" t="e">
        <f>IF('Formulario PPGR3'!$G251="","",'[3]Formulario PPGR1'!#REF!)</f>
        <v>#REF!</v>
      </c>
      <c r="F251" s="505" t="e">
        <f>IF('Formulario PPGR3'!$G251="","",'[3]Formulario PPGR1'!#REF!)</f>
        <v>#REF!</v>
      </c>
      <c r="G251" s="508" t="s">
        <v>435</v>
      </c>
      <c r="H251" s="507" t="s">
        <v>436</v>
      </c>
      <c r="I251" s="514">
        <v>12</v>
      </c>
      <c r="J251" s="515" t="s">
        <v>1080</v>
      </c>
      <c r="K251" s="505" t="s">
        <v>1089</v>
      </c>
      <c r="L251" s="516" t="s">
        <v>1090</v>
      </c>
      <c r="M251" s="505" t="s">
        <v>1091</v>
      </c>
      <c r="N251" s="521">
        <v>24</v>
      </c>
      <c r="O251" s="522">
        <v>175.82</v>
      </c>
      <c r="P251" s="520">
        <v>4219.68</v>
      </c>
      <c r="Q251" s="527" t="s">
        <v>1092</v>
      </c>
      <c r="R251" s="515" t="s">
        <v>1072</v>
      </c>
    </row>
    <row r="252" spans="2:18" ht="38.25">
      <c r="B252" s="505" t="e">
        <f>IF('Formulario PPGR3'!$G252="","",CONCATENATE('Formulario PPGR3'!$C252,".",'Formulario PPGR3'!$D252,".",'Formulario PPGR3'!$E252,".",'Formulario PPGR3'!$F252))</f>
        <v>#REF!</v>
      </c>
      <c r="C252" s="505" t="e">
        <f>IF('Formulario PPGR3'!$G252="","",'[3]Formulario PPGR1'!#REF!)</f>
        <v>#REF!</v>
      </c>
      <c r="D252" s="505" t="e">
        <f>IF('Formulario PPGR3'!$G252="","",'[3]Formulario PPGR1'!#REF!)</f>
        <v>#REF!</v>
      </c>
      <c r="E252" s="505" t="e">
        <f>IF('Formulario PPGR3'!$G252="","",'[3]Formulario PPGR1'!#REF!)</f>
        <v>#REF!</v>
      </c>
      <c r="F252" s="505" t="e">
        <f>IF('Formulario PPGR3'!$G252="","",'[3]Formulario PPGR1'!#REF!)</f>
        <v>#REF!</v>
      </c>
      <c r="G252" s="508" t="s">
        <v>438</v>
      </c>
      <c r="H252" s="507" t="s">
        <v>439</v>
      </c>
      <c r="I252" s="514">
        <v>12</v>
      </c>
      <c r="J252" s="515" t="s">
        <v>1077</v>
      </c>
      <c r="K252" s="505" t="s">
        <v>1099</v>
      </c>
      <c r="L252" s="516" t="s">
        <v>1078</v>
      </c>
      <c r="M252" s="505" t="s">
        <v>1101</v>
      </c>
      <c r="N252" s="521">
        <v>120</v>
      </c>
      <c r="O252" s="522">
        <v>197</v>
      </c>
      <c r="P252" s="520">
        <v>23640</v>
      </c>
      <c r="Q252" s="527" t="s">
        <v>1102</v>
      </c>
      <c r="R252" s="515" t="s">
        <v>1072</v>
      </c>
    </row>
    <row r="253" spans="2:18" ht="38.25">
      <c r="B253" s="505" t="e">
        <f>IF('Formulario PPGR3'!$G253="","",CONCATENATE('Formulario PPGR3'!$C253,".",'Formulario PPGR3'!$D253,".",'Formulario PPGR3'!$E253,".",'Formulario PPGR3'!$F253))</f>
        <v>#REF!</v>
      </c>
      <c r="C253" s="505" t="e">
        <f>IF('Formulario PPGR3'!$G253="","",'[3]Formulario PPGR1'!#REF!)</f>
        <v>#REF!</v>
      </c>
      <c r="D253" s="505" t="e">
        <f>IF('Formulario PPGR3'!$G253="","",'[3]Formulario PPGR1'!#REF!)</f>
        <v>#REF!</v>
      </c>
      <c r="E253" s="505" t="e">
        <f>IF('Formulario PPGR3'!$G253="","",'[3]Formulario PPGR1'!#REF!)</f>
        <v>#REF!</v>
      </c>
      <c r="F253" s="505" t="e">
        <f>IF('Formulario PPGR3'!$G253="","",'[3]Formulario PPGR1'!#REF!)</f>
        <v>#REF!</v>
      </c>
      <c r="G253" s="508" t="s">
        <v>438</v>
      </c>
      <c r="H253" s="507" t="s">
        <v>439</v>
      </c>
      <c r="I253" s="514">
        <v>12</v>
      </c>
      <c r="J253" s="515" t="s">
        <v>1080</v>
      </c>
      <c r="K253" s="505" t="s">
        <v>1089</v>
      </c>
      <c r="L253" s="516" t="s">
        <v>1090</v>
      </c>
      <c r="M253" s="505" t="s">
        <v>1091</v>
      </c>
      <c r="N253" s="521">
        <v>24</v>
      </c>
      <c r="O253" s="522">
        <v>175.82</v>
      </c>
      <c r="P253" s="520">
        <v>4219.68</v>
      </c>
      <c r="Q253" s="527" t="s">
        <v>1092</v>
      </c>
      <c r="R253" s="515" t="s">
        <v>1072</v>
      </c>
    </row>
    <row r="254" spans="2:18" ht="38.25">
      <c r="B254" s="505" t="e">
        <f>IF('Formulario PPGR3'!$G254="","",CONCATENATE('Formulario PPGR3'!$C254,".",'Formulario PPGR3'!$D254,".",'Formulario PPGR3'!$E254,".",'Formulario PPGR3'!$F254))</f>
        <v>#REF!</v>
      </c>
      <c r="C254" s="505" t="e">
        <f>IF('Formulario PPGR3'!$G254="","",'[3]Formulario PPGR1'!#REF!)</f>
        <v>#REF!</v>
      </c>
      <c r="D254" s="505" t="e">
        <f>IF('Formulario PPGR3'!$G254="","",'[3]Formulario PPGR1'!#REF!)</f>
        <v>#REF!</v>
      </c>
      <c r="E254" s="505" t="e">
        <f>IF('Formulario PPGR3'!$G254="","",'[3]Formulario PPGR1'!#REF!)</f>
        <v>#REF!</v>
      </c>
      <c r="F254" s="505" t="e">
        <f>IF('Formulario PPGR3'!$G254="","",'[3]Formulario PPGR1'!#REF!)</f>
        <v>#REF!</v>
      </c>
      <c r="G254" s="508" t="s">
        <v>438</v>
      </c>
      <c r="H254" s="507" t="s">
        <v>439</v>
      </c>
      <c r="I254" s="514">
        <v>12</v>
      </c>
      <c r="J254" s="515" t="s">
        <v>1080</v>
      </c>
      <c r="K254" s="505" t="s">
        <v>1089</v>
      </c>
      <c r="L254" s="516" t="s">
        <v>1081</v>
      </c>
      <c r="M254" s="505" t="s">
        <v>1093</v>
      </c>
      <c r="N254" s="521">
        <v>12</v>
      </c>
      <c r="O254" s="522">
        <v>139.24</v>
      </c>
      <c r="P254" s="520">
        <v>1670.88</v>
      </c>
      <c r="Q254" s="527" t="s">
        <v>1094</v>
      </c>
      <c r="R254" s="515" t="s">
        <v>1072</v>
      </c>
    </row>
    <row r="255" spans="2:18" ht="38.25">
      <c r="B255" s="505" t="e">
        <f>IF('Formulario PPGR3'!$G255="","",CONCATENATE('Formulario PPGR3'!$C255,".",'Formulario PPGR3'!$D255,".",'Formulario PPGR3'!$E255,".",'Formulario PPGR3'!$F255))</f>
        <v>#REF!</v>
      </c>
      <c r="C255" s="505" t="e">
        <f>IF('Formulario PPGR3'!$G255="","",'[3]Formulario PPGR1'!#REF!)</f>
        <v>#REF!</v>
      </c>
      <c r="D255" s="505" t="e">
        <f>IF('Formulario PPGR3'!$G255="","",'[3]Formulario PPGR1'!#REF!)</f>
        <v>#REF!</v>
      </c>
      <c r="E255" s="505" t="e">
        <f>IF('Formulario PPGR3'!$G255="","",'[3]Formulario PPGR1'!#REF!)</f>
        <v>#REF!</v>
      </c>
      <c r="F255" s="505" t="e">
        <f>IF('Formulario PPGR3'!$G255="","",'[3]Formulario PPGR1'!#REF!)</f>
        <v>#REF!</v>
      </c>
      <c r="G255" s="508" t="s">
        <v>438</v>
      </c>
      <c r="H255" s="507" t="s">
        <v>439</v>
      </c>
      <c r="I255" s="514">
        <v>12</v>
      </c>
      <c r="J255" s="515" t="s">
        <v>1073</v>
      </c>
      <c r="K255" s="505" t="s">
        <v>1095</v>
      </c>
      <c r="L255" s="516" t="s">
        <v>1074</v>
      </c>
      <c r="M255" s="505" t="s">
        <v>1087</v>
      </c>
      <c r="N255" s="521">
        <v>12</v>
      </c>
      <c r="O255" s="522">
        <v>55</v>
      </c>
      <c r="P255" s="520">
        <v>660</v>
      </c>
      <c r="Q255" s="527" t="s">
        <v>1096</v>
      </c>
      <c r="R255" s="515" t="s">
        <v>1072</v>
      </c>
    </row>
    <row r="256" spans="2:18" ht="38.25">
      <c r="B256" s="505" t="e">
        <f>IF('Formulario PPGR3'!$G256="","",CONCATENATE('Formulario PPGR3'!$C256,".",'Formulario PPGR3'!$D256,".",'Formulario PPGR3'!$E256,".",'Formulario PPGR3'!$F256))</f>
        <v>#REF!</v>
      </c>
      <c r="C256" s="505" t="e">
        <f>IF('Formulario PPGR3'!$G256="","",'[3]Formulario PPGR1'!#REF!)</f>
        <v>#REF!</v>
      </c>
      <c r="D256" s="505" t="e">
        <f>IF('Formulario PPGR3'!$G256="","",'[3]Formulario PPGR1'!#REF!)</f>
        <v>#REF!</v>
      </c>
      <c r="E256" s="505" t="e">
        <f>IF('Formulario PPGR3'!$G256="","",'[3]Formulario PPGR1'!#REF!)</f>
        <v>#REF!</v>
      </c>
      <c r="F256" s="505" t="e">
        <f>IF('Formulario PPGR3'!$G256="","",'[3]Formulario PPGR1'!#REF!)</f>
        <v>#REF!</v>
      </c>
      <c r="G256" s="508" t="s">
        <v>438</v>
      </c>
      <c r="H256" s="507" t="s">
        <v>439</v>
      </c>
      <c r="I256" s="514">
        <v>12</v>
      </c>
      <c r="J256" s="515" t="s">
        <v>1073</v>
      </c>
      <c r="K256" s="505" t="s">
        <v>1095</v>
      </c>
      <c r="L256" s="516" t="s">
        <v>1112</v>
      </c>
      <c r="M256" s="505" t="s">
        <v>1087</v>
      </c>
      <c r="N256" s="521">
        <v>2</v>
      </c>
      <c r="O256" s="522">
        <v>4979.6000000000004</v>
      </c>
      <c r="P256" s="520">
        <v>9959.2000000000007</v>
      </c>
      <c r="Q256" s="527" t="s">
        <v>1096</v>
      </c>
      <c r="R256" s="515" t="s">
        <v>1072</v>
      </c>
    </row>
    <row r="257" spans="2:18" ht="25.5">
      <c r="B257" s="505" t="e">
        <f>IF('Formulario PPGR3'!$G257="","",CONCATENATE('Formulario PPGR3'!$C257,".",'Formulario PPGR3'!$D257,".",'Formulario PPGR3'!$E257,".",'Formulario PPGR3'!$F257))</f>
        <v>#REF!</v>
      </c>
      <c r="C257" s="505" t="e">
        <f>IF('Formulario PPGR3'!$G257="","",'[3]Formulario PPGR1'!#REF!)</f>
        <v>#REF!</v>
      </c>
      <c r="D257" s="505" t="e">
        <f>IF('Formulario PPGR3'!$G257="","",'[3]Formulario PPGR1'!#REF!)</f>
        <v>#REF!</v>
      </c>
      <c r="E257" s="505" t="e">
        <f>IF('Formulario PPGR3'!$G257="","",'[3]Formulario PPGR1'!#REF!)</f>
        <v>#REF!</v>
      </c>
      <c r="F257" s="505" t="e">
        <f>IF('Formulario PPGR3'!$G257="","",'[3]Formulario PPGR1'!#REF!)</f>
        <v>#REF!</v>
      </c>
      <c r="G257" s="508" t="s">
        <v>441</v>
      </c>
      <c r="H257" s="507" t="s">
        <v>442</v>
      </c>
      <c r="I257" s="514">
        <v>4</v>
      </c>
      <c r="J257" s="515" t="s">
        <v>1077</v>
      </c>
      <c r="K257" s="505" t="s">
        <v>1099</v>
      </c>
      <c r="L257" s="516" t="s">
        <v>1078</v>
      </c>
      <c r="M257" s="505" t="s">
        <v>1101</v>
      </c>
      <c r="N257" s="521">
        <v>60</v>
      </c>
      <c r="O257" s="522">
        <v>197</v>
      </c>
      <c r="P257" s="520">
        <v>11820</v>
      </c>
      <c r="Q257" s="527" t="s">
        <v>1102</v>
      </c>
      <c r="R257" s="515" t="s">
        <v>1072</v>
      </c>
    </row>
    <row r="258" spans="2:18" ht="25.5">
      <c r="B258" s="505" t="e">
        <f>IF('Formulario PPGR3'!$G258="","",CONCATENATE('Formulario PPGR3'!$C258,".",'Formulario PPGR3'!$D258,".",'Formulario PPGR3'!$E258,".",'Formulario PPGR3'!$F258))</f>
        <v>#REF!</v>
      </c>
      <c r="C258" s="505" t="e">
        <f>IF('Formulario PPGR3'!$G258="","",'[3]Formulario PPGR1'!#REF!)</f>
        <v>#REF!</v>
      </c>
      <c r="D258" s="505" t="e">
        <f>IF('Formulario PPGR3'!$G258="","",'[3]Formulario PPGR1'!#REF!)</f>
        <v>#REF!</v>
      </c>
      <c r="E258" s="505" t="e">
        <f>IF('Formulario PPGR3'!$G258="","",'[3]Formulario PPGR1'!#REF!)</f>
        <v>#REF!</v>
      </c>
      <c r="F258" s="505" t="e">
        <f>IF('Formulario PPGR3'!$G258="","",'[3]Formulario PPGR1'!#REF!)</f>
        <v>#REF!</v>
      </c>
      <c r="G258" s="508" t="s">
        <v>441</v>
      </c>
      <c r="H258" s="507" t="s">
        <v>442</v>
      </c>
      <c r="I258" s="514">
        <v>4</v>
      </c>
      <c r="J258" s="515" t="s">
        <v>1080</v>
      </c>
      <c r="K258" s="505" t="s">
        <v>1089</v>
      </c>
      <c r="L258" s="516" t="s">
        <v>1081</v>
      </c>
      <c r="M258" s="505" t="s">
        <v>1093</v>
      </c>
      <c r="N258" s="521">
        <v>16</v>
      </c>
      <c r="O258" s="522">
        <v>139.24</v>
      </c>
      <c r="P258" s="520">
        <v>2227.84</v>
      </c>
      <c r="Q258" s="527" t="s">
        <v>1094</v>
      </c>
      <c r="R258" s="515" t="s">
        <v>1072</v>
      </c>
    </row>
    <row r="259" spans="2:18" ht="25.5">
      <c r="B259" s="505" t="e">
        <f>IF('Formulario PPGR3'!$G259="","",CONCATENATE('Formulario PPGR3'!$C259,".",'Formulario PPGR3'!$D259,".",'Formulario PPGR3'!$E259,".",'Formulario PPGR3'!$F259))</f>
        <v>#REF!</v>
      </c>
      <c r="C259" s="505" t="e">
        <f>IF('Formulario PPGR3'!$G259="","",'[3]Formulario PPGR1'!#REF!)</f>
        <v>#REF!</v>
      </c>
      <c r="D259" s="505" t="e">
        <f>IF('Formulario PPGR3'!$G259="","",'[3]Formulario PPGR1'!#REF!)</f>
        <v>#REF!</v>
      </c>
      <c r="E259" s="505" t="e">
        <f>IF('Formulario PPGR3'!$G259="","",'[3]Formulario PPGR1'!#REF!)</f>
        <v>#REF!</v>
      </c>
      <c r="F259" s="505" t="e">
        <f>IF('Formulario PPGR3'!$G259="","",'[3]Formulario PPGR1'!#REF!)</f>
        <v>#REF!</v>
      </c>
      <c r="G259" s="508" t="s">
        <v>441</v>
      </c>
      <c r="H259" s="507" t="s">
        <v>442</v>
      </c>
      <c r="I259" s="514">
        <v>4</v>
      </c>
      <c r="J259" s="515" t="s">
        <v>1080</v>
      </c>
      <c r="K259" s="505" t="s">
        <v>1089</v>
      </c>
      <c r="L259" s="516" t="s">
        <v>1090</v>
      </c>
      <c r="M259" s="505" t="s">
        <v>1091</v>
      </c>
      <c r="N259" s="521">
        <v>16</v>
      </c>
      <c r="O259" s="522">
        <v>175.82</v>
      </c>
      <c r="P259" s="520">
        <v>2813.12</v>
      </c>
      <c r="Q259" s="527" t="s">
        <v>1092</v>
      </c>
      <c r="R259" s="515" t="s">
        <v>1072</v>
      </c>
    </row>
    <row r="260" spans="2:18" ht="25.5">
      <c r="B260" s="505" t="e">
        <f>IF('Formulario PPGR3'!$G260="","",CONCATENATE('Formulario PPGR3'!$C260,".",'Formulario PPGR3'!$D260,".",'Formulario PPGR3'!$E260,".",'Formulario PPGR3'!$F260))</f>
        <v>#REF!</v>
      </c>
      <c r="C260" s="505" t="e">
        <f>IF('Formulario PPGR3'!$G260="","",'[3]Formulario PPGR1'!#REF!)</f>
        <v>#REF!</v>
      </c>
      <c r="D260" s="505" t="e">
        <f>IF('Formulario PPGR3'!$G260="","",'[3]Formulario PPGR1'!#REF!)</f>
        <v>#REF!</v>
      </c>
      <c r="E260" s="505" t="e">
        <f>IF('Formulario PPGR3'!$G260="","",'[3]Formulario PPGR1'!#REF!)</f>
        <v>#REF!</v>
      </c>
      <c r="F260" s="505" t="e">
        <f>IF('Formulario PPGR3'!$G260="","",'[3]Formulario PPGR1'!#REF!)</f>
        <v>#REF!</v>
      </c>
      <c r="G260" s="508" t="s">
        <v>441</v>
      </c>
      <c r="H260" s="507" t="s">
        <v>442</v>
      </c>
      <c r="I260" s="514">
        <v>4</v>
      </c>
      <c r="J260" s="515" t="s">
        <v>1073</v>
      </c>
      <c r="K260" s="505" t="s">
        <v>1095</v>
      </c>
      <c r="L260" s="516" t="s">
        <v>1074</v>
      </c>
      <c r="M260" s="505" t="s">
        <v>1087</v>
      </c>
      <c r="N260" s="521">
        <v>8</v>
      </c>
      <c r="O260" s="522">
        <v>55</v>
      </c>
      <c r="P260" s="520">
        <v>440</v>
      </c>
      <c r="Q260" s="527" t="s">
        <v>1096</v>
      </c>
      <c r="R260" s="515" t="s">
        <v>1072</v>
      </c>
    </row>
    <row r="261" spans="2:18" ht="38.25">
      <c r="B261" s="505" t="e">
        <f>IF('Formulario PPGR3'!$G261="","",CONCATENATE('Formulario PPGR3'!$C261,".",'Formulario PPGR3'!$D261,".",'Formulario PPGR3'!$E261,".",'Formulario PPGR3'!$F261))</f>
        <v>#REF!</v>
      </c>
      <c r="C261" s="505" t="e">
        <f>IF('Formulario PPGR3'!$G261="","",'[3]Formulario PPGR1'!#REF!)</f>
        <v>#REF!</v>
      </c>
      <c r="D261" s="505" t="e">
        <f>IF('Formulario PPGR3'!$G261="","",'[3]Formulario PPGR1'!#REF!)</f>
        <v>#REF!</v>
      </c>
      <c r="E261" s="505" t="e">
        <f>IF('Formulario PPGR3'!$G261="","",'[3]Formulario PPGR1'!#REF!)</f>
        <v>#REF!</v>
      </c>
      <c r="F261" s="505" t="e">
        <f>IF('Formulario PPGR3'!$G261="","",'[3]Formulario PPGR1'!#REF!)</f>
        <v>#REF!</v>
      </c>
      <c r="G261" s="508" t="s">
        <v>445</v>
      </c>
      <c r="H261" s="507" t="s">
        <v>446</v>
      </c>
      <c r="I261" s="514">
        <v>2</v>
      </c>
      <c r="J261" s="515" t="s">
        <v>1077</v>
      </c>
      <c r="K261" s="505" t="s">
        <v>1099</v>
      </c>
      <c r="L261" s="516" t="s">
        <v>1078</v>
      </c>
      <c r="M261" s="505" t="s">
        <v>1101</v>
      </c>
      <c r="N261" s="521">
        <v>22</v>
      </c>
      <c r="O261" s="522">
        <v>197</v>
      </c>
      <c r="P261" s="520">
        <v>4334</v>
      </c>
      <c r="Q261" s="527" t="s">
        <v>1102</v>
      </c>
      <c r="R261" s="515" t="s">
        <v>1072</v>
      </c>
    </row>
    <row r="262" spans="2:18" ht="38.25">
      <c r="B262" s="505" t="e">
        <f>IF('Formulario PPGR3'!$G262="","",CONCATENATE('Formulario PPGR3'!$C262,".",'Formulario PPGR3'!$D262,".",'Formulario PPGR3'!$E262,".",'Formulario PPGR3'!$F262))</f>
        <v>#REF!</v>
      </c>
      <c r="C262" s="505" t="e">
        <f>IF('Formulario PPGR3'!$G262="","",'[3]Formulario PPGR1'!#REF!)</f>
        <v>#REF!</v>
      </c>
      <c r="D262" s="505" t="e">
        <f>IF('Formulario PPGR3'!$G262="","",'[3]Formulario PPGR1'!#REF!)</f>
        <v>#REF!</v>
      </c>
      <c r="E262" s="505" t="e">
        <f>IF('Formulario PPGR3'!$G262="","",'[3]Formulario PPGR1'!#REF!)</f>
        <v>#REF!</v>
      </c>
      <c r="F262" s="505" t="e">
        <f>IF('Formulario PPGR3'!$G262="","",'[3]Formulario PPGR1'!#REF!)</f>
        <v>#REF!</v>
      </c>
      <c r="G262" s="508" t="s">
        <v>445</v>
      </c>
      <c r="H262" s="507" t="s">
        <v>446</v>
      </c>
      <c r="I262" s="514">
        <v>2</v>
      </c>
      <c r="J262" s="515" t="s">
        <v>1080</v>
      </c>
      <c r="K262" s="505" t="s">
        <v>1089</v>
      </c>
      <c r="L262" s="516" t="s">
        <v>1081</v>
      </c>
      <c r="M262" s="505" t="s">
        <v>1093</v>
      </c>
      <c r="N262" s="521">
        <v>2</v>
      </c>
      <c r="O262" s="522">
        <v>139.24</v>
      </c>
      <c r="P262" s="520">
        <v>278.48</v>
      </c>
      <c r="Q262" s="527" t="s">
        <v>1094</v>
      </c>
      <c r="R262" s="515" t="s">
        <v>1072</v>
      </c>
    </row>
    <row r="263" spans="2:18" ht="38.25">
      <c r="B263" s="505" t="e">
        <f>IF('Formulario PPGR3'!$G263="","",CONCATENATE('Formulario PPGR3'!$C263,".",'Formulario PPGR3'!$D263,".",'Formulario PPGR3'!$E263,".",'Formulario PPGR3'!$F263))</f>
        <v>#REF!</v>
      </c>
      <c r="C263" s="505" t="e">
        <f>IF('Formulario PPGR3'!$G263="","",'[3]Formulario PPGR1'!#REF!)</f>
        <v>#REF!</v>
      </c>
      <c r="D263" s="505" t="e">
        <f>IF('Formulario PPGR3'!$G263="","",'[3]Formulario PPGR1'!#REF!)</f>
        <v>#REF!</v>
      </c>
      <c r="E263" s="505" t="e">
        <f>IF('Formulario PPGR3'!$G263="","",'[3]Formulario PPGR1'!#REF!)</f>
        <v>#REF!</v>
      </c>
      <c r="F263" s="505" t="e">
        <f>IF('Formulario PPGR3'!$G263="","",'[3]Formulario PPGR1'!#REF!)</f>
        <v>#REF!</v>
      </c>
      <c r="G263" s="508" t="s">
        <v>445</v>
      </c>
      <c r="H263" s="507" t="s">
        <v>446</v>
      </c>
      <c r="I263" s="514">
        <v>2</v>
      </c>
      <c r="J263" s="515" t="s">
        <v>1080</v>
      </c>
      <c r="K263" s="505" t="s">
        <v>1089</v>
      </c>
      <c r="L263" s="516" t="s">
        <v>1090</v>
      </c>
      <c r="M263" s="505" t="s">
        <v>1091</v>
      </c>
      <c r="N263" s="521">
        <v>2</v>
      </c>
      <c r="O263" s="522">
        <v>175.82</v>
      </c>
      <c r="P263" s="520">
        <v>351.64</v>
      </c>
      <c r="Q263" s="527" t="s">
        <v>1092</v>
      </c>
      <c r="R263" s="515" t="s">
        <v>1072</v>
      </c>
    </row>
    <row r="264" spans="2:18" ht="38.25">
      <c r="B264" s="505" t="e">
        <f>IF('Formulario PPGR3'!$G264="","",CONCATENATE('Formulario PPGR3'!$C264,".",'Formulario PPGR3'!$D264,".",'Formulario PPGR3'!$E264,".",'Formulario PPGR3'!$F264))</f>
        <v>#REF!</v>
      </c>
      <c r="C264" s="505" t="e">
        <f>IF('Formulario PPGR3'!$G264="","",'[3]Formulario PPGR1'!#REF!)</f>
        <v>#REF!</v>
      </c>
      <c r="D264" s="505" t="e">
        <f>IF('Formulario PPGR3'!$G264="","",'[3]Formulario PPGR1'!#REF!)</f>
        <v>#REF!</v>
      </c>
      <c r="E264" s="505" t="e">
        <f>IF('Formulario PPGR3'!$G264="","",'[3]Formulario PPGR1'!#REF!)</f>
        <v>#REF!</v>
      </c>
      <c r="F264" s="505" t="e">
        <f>IF('Formulario PPGR3'!$G264="","",'[3]Formulario PPGR1'!#REF!)</f>
        <v>#REF!</v>
      </c>
      <c r="G264" s="508" t="s">
        <v>445</v>
      </c>
      <c r="H264" s="507" t="s">
        <v>446</v>
      </c>
      <c r="I264" s="514">
        <v>2</v>
      </c>
      <c r="J264" s="515" t="s">
        <v>1073</v>
      </c>
      <c r="K264" s="505" t="s">
        <v>1095</v>
      </c>
      <c r="L264" s="516" t="s">
        <v>1074</v>
      </c>
      <c r="M264" s="505" t="s">
        <v>1087</v>
      </c>
      <c r="N264" s="521">
        <v>2</v>
      </c>
      <c r="O264" s="522">
        <v>55</v>
      </c>
      <c r="P264" s="520">
        <v>110</v>
      </c>
      <c r="Q264" s="527" t="s">
        <v>1096</v>
      </c>
      <c r="R264" s="515" t="s">
        <v>1072</v>
      </c>
    </row>
    <row r="265" spans="2:18" ht="25.5">
      <c r="B265" s="505" t="e">
        <f>IF('Formulario PPGR3'!$G265="","",CONCATENATE('Formulario PPGR3'!$C265,".",'Formulario PPGR3'!$D265,".",'Formulario PPGR3'!$E265,".",'Formulario PPGR3'!$F265))</f>
        <v>#REF!</v>
      </c>
      <c r="C265" s="505" t="e">
        <f>IF('Formulario PPGR3'!$G265="","",'[3]Formulario PPGR1'!#REF!)</f>
        <v>#REF!</v>
      </c>
      <c r="D265" s="505" t="e">
        <f>IF('Formulario PPGR3'!$G265="","",'[3]Formulario PPGR1'!#REF!)</f>
        <v>#REF!</v>
      </c>
      <c r="E265" s="505" t="e">
        <f>IF('Formulario PPGR3'!$G265="","",'[3]Formulario PPGR1'!#REF!)</f>
        <v>#REF!</v>
      </c>
      <c r="F265" s="505" t="e">
        <f>IF('Formulario PPGR3'!$G265="","",'[3]Formulario PPGR1'!#REF!)</f>
        <v>#REF!</v>
      </c>
      <c r="G265" s="508" t="s">
        <v>448</v>
      </c>
      <c r="H265" s="507" t="s">
        <v>449</v>
      </c>
      <c r="I265" s="514">
        <v>1</v>
      </c>
      <c r="J265" s="515" t="s">
        <v>1077</v>
      </c>
      <c r="K265" s="505" t="s">
        <v>1099</v>
      </c>
      <c r="L265" s="516" t="s">
        <v>1078</v>
      </c>
      <c r="M265" s="505" t="s">
        <v>1101</v>
      </c>
      <c r="N265" s="521">
        <v>12</v>
      </c>
      <c r="O265" s="522">
        <v>197</v>
      </c>
      <c r="P265" s="520">
        <v>2364</v>
      </c>
      <c r="Q265" s="527" t="s">
        <v>1102</v>
      </c>
      <c r="R265" s="515" t="s">
        <v>1072</v>
      </c>
    </row>
    <row r="266" spans="2:18" ht="25.5">
      <c r="B266" s="505" t="e">
        <f>IF('Formulario PPGR3'!$G266="","",CONCATENATE('Formulario PPGR3'!$C266,".",'Formulario PPGR3'!$D266,".",'Formulario PPGR3'!$E266,".",'Formulario PPGR3'!$F266))</f>
        <v>#REF!</v>
      </c>
      <c r="C266" s="505" t="e">
        <f>IF('Formulario PPGR3'!$G266="","",'[3]Formulario PPGR1'!#REF!)</f>
        <v>#REF!</v>
      </c>
      <c r="D266" s="505" t="e">
        <f>IF('Formulario PPGR3'!$G266="","",'[3]Formulario PPGR1'!#REF!)</f>
        <v>#REF!</v>
      </c>
      <c r="E266" s="505" t="e">
        <f>IF('Formulario PPGR3'!$G266="","",'[3]Formulario PPGR1'!#REF!)</f>
        <v>#REF!</v>
      </c>
      <c r="F266" s="505" t="e">
        <f>IF('Formulario PPGR3'!$G266="","",'[3]Formulario PPGR1'!#REF!)</f>
        <v>#REF!</v>
      </c>
      <c r="G266" s="508" t="s">
        <v>448</v>
      </c>
      <c r="H266" s="507" t="s">
        <v>449</v>
      </c>
      <c r="I266" s="514">
        <v>1</v>
      </c>
      <c r="J266" s="515" t="s">
        <v>1080</v>
      </c>
      <c r="K266" s="505" t="s">
        <v>1089</v>
      </c>
      <c r="L266" s="516" t="s">
        <v>1081</v>
      </c>
      <c r="M266" s="505" t="s">
        <v>1093</v>
      </c>
      <c r="N266" s="521">
        <v>2</v>
      </c>
      <c r="O266" s="522">
        <v>139.24</v>
      </c>
      <c r="P266" s="520">
        <v>278.48</v>
      </c>
      <c r="Q266" s="527" t="s">
        <v>1094</v>
      </c>
      <c r="R266" s="515" t="s">
        <v>1072</v>
      </c>
    </row>
    <row r="267" spans="2:18" ht="25.5">
      <c r="B267" s="505" t="e">
        <f>IF('Formulario PPGR3'!$G267="","",CONCATENATE('Formulario PPGR3'!$C267,".",'Formulario PPGR3'!$D267,".",'Formulario PPGR3'!$E267,".",'Formulario PPGR3'!$F267))</f>
        <v>#REF!</v>
      </c>
      <c r="C267" s="505" t="e">
        <f>IF('Formulario PPGR3'!$G267="","",'[3]Formulario PPGR1'!#REF!)</f>
        <v>#REF!</v>
      </c>
      <c r="D267" s="505" t="e">
        <f>IF('Formulario PPGR3'!$G267="","",'[3]Formulario PPGR1'!#REF!)</f>
        <v>#REF!</v>
      </c>
      <c r="E267" s="505" t="e">
        <f>IF('Formulario PPGR3'!$G267="","",'[3]Formulario PPGR1'!#REF!)</f>
        <v>#REF!</v>
      </c>
      <c r="F267" s="505" t="e">
        <f>IF('Formulario PPGR3'!$G267="","",'[3]Formulario PPGR1'!#REF!)</f>
        <v>#REF!</v>
      </c>
      <c r="G267" s="508" t="s">
        <v>448</v>
      </c>
      <c r="H267" s="507" t="s">
        <v>449</v>
      </c>
      <c r="I267" s="514">
        <v>1</v>
      </c>
      <c r="J267" s="515" t="s">
        <v>1073</v>
      </c>
      <c r="K267" s="505" t="s">
        <v>1095</v>
      </c>
      <c r="L267" s="516" t="s">
        <v>1074</v>
      </c>
      <c r="M267" s="505" t="s">
        <v>1087</v>
      </c>
      <c r="N267" s="521">
        <v>2</v>
      </c>
      <c r="O267" s="522">
        <v>55</v>
      </c>
      <c r="P267" s="520">
        <v>110</v>
      </c>
      <c r="Q267" s="527" t="s">
        <v>1096</v>
      </c>
      <c r="R267" s="515" t="s">
        <v>1072</v>
      </c>
    </row>
    <row r="268" spans="2:18" ht="25.5">
      <c r="B268" s="505" t="e">
        <f>IF('Formulario PPGR3'!$G268="","",CONCATENATE('Formulario PPGR3'!$C268,".",'Formulario PPGR3'!$D268,".",'Formulario PPGR3'!$E268,".",'Formulario PPGR3'!$F268))</f>
        <v>#REF!</v>
      </c>
      <c r="C268" s="505" t="e">
        <f>IF('Formulario PPGR3'!$G268="","",'[3]Formulario PPGR1'!#REF!)</f>
        <v>#REF!</v>
      </c>
      <c r="D268" s="505" t="e">
        <f>IF('Formulario PPGR3'!$G268="","",'[3]Formulario PPGR1'!#REF!)</f>
        <v>#REF!</v>
      </c>
      <c r="E268" s="505" t="e">
        <f>IF('Formulario PPGR3'!$G268="","",'[3]Formulario PPGR1'!#REF!)</f>
        <v>#REF!</v>
      </c>
      <c r="F268" s="505" t="e">
        <f>IF('Formulario PPGR3'!$G268="","",'[3]Formulario PPGR1'!#REF!)</f>
        <v>#REF!</v>
      </c>
      <c r="G268" s="508" t="s">
        <v>448</v>
      </c>
      <c r="H268" s="507" t="s">
        <v>449</v>
      </c>
      <c r="I268" s="514">
        <v>1</v>
      </c>
      <c r="J268" s="515" t="s">
        <v>1080</v>
      </c>
      <c r="K268" s="505" t="s">
        <v>1089</v>
      </c>
      <c r="L268" s="516" t="s">
        <v>1090</v>
      </c>
      <c r="M268" s="505" t="s">
        <v>1091</v>
      </c>
      <c r="N268" s="521">
        <v>2</v>
      </c>
      <c r="O268" s="522">
        <v>175.82</v>
      </c>
      <c r="P268" s="520">
        <v>351.64</v>
      </c>
      <c r="Q268" s="527" t="s">
        <v>1092</v>
      </c>
      <c r="R268" s="515" t="s">
        <v>1072</v>
      </c>
    </row>
    <row r="269" spans="2:18" ht="38.25">
      <c r="B269" s="505" t="e">
        <f>IF('Formulario PPGR3'!$G269="","",CONCATENATE('Formulario PPGR3'!$C269,".",'Formulario PPGR3'!$D269,".",'Formulario PPGR3'!$E269,".",'Formulario PPGR3'!$F269))</f>
        <v>#REF!</v>
      </c>
      <c r="C269" s="505" t="e">
        <f>IF('Formulario PPGR3'!$G269="","",'[3]Formulario PPGR1'!#REF!)</f>
        <v>#REF!</v>
      </c>
      <c r="D269" s="505" t="e">
        <f>IF('Formulario PPGR3'!$G269="","",'[3]Formulario PPGR1'!#REF!)</f>
        <v>#REF!</v>
      </c>
      <c r="E269" s="505" t="e">
        <f>IF('Formulario PPGR3'!$G269="","",'[3]Formulario PPGR1'!#REF!)</f>
        <v>#REF!</v>
      </c>
      <c r="F269" s="505" t="e">
        <f>IF('Formulario PPGR3'!$G269="","",'[3]Formulario PPGR1'!#REF!)</f>
        <v>#REF!</v>
      </c>
      <c r="G269" s="508" t="s">
        <v>450</v>
      </c>
      <c r="H269" s="507" t="s">
        <v>451</v>
      </c>
      <c r="I269" s="514">
        <v>2</v>
      </c>
      <c r="J269" s="515" t="s">
        <v>1077</v>
      </c>
      <c r="K269" s="505" t="s">
        <v>1099</v>
      </c>
      <c r="L269" s="516" t="s">
        <v>1078</v>
      </c>
      <c r="M269" s="505" t="s">
        <v>1101</v>
      </c>
      <c r="N269" s="521">
        <v>26</v>
      </c>
      <c r="O269" s="522">
        <v>197</v>
      </c>
      <c r="P269" s="520">
        <v>5122</v>
      </c>
      <c r="Q269" s="527" t="s">
        <v>1102</v>
      </c>
      <c r="R269" s="515" t="s">
        <v>1072</v>
      </c>
    </row>
    <row r="270" spans="2:18" ht="38.25">
      <c r="B270" s="505" t="e">
        <f>IF('Formulario PPGR3'!$G270="","",CONCATENATE('Formulario PPGR3'!$C270,".",'Formulario PPGR3'!$D270,".",'Formulario PPGR3'!$E270,".",'Formulario PPGR3'!$F270))</f>
        <v>#REF!</v>
      </c>
      <c r="C270" s="505" t="e">
        <f>IF('Formulario PPGR3'!$G270="","",'[3]Formulario PPGR1'!#REF!)</f>
        <v>#REF!</v>
      </c>
      <c r="D270" s="505" t="e">
        <f>IF('Formulario PPGR3'!$G270="","",'[3]Formulario PPGR1'!#REF!)</f>
        <v>#REF!</v>
      </c>
      <c r="E270" s="505" t="e">
        <f>IF('Formulario PPGR3'!$G270="","",'[3]Formulario PPGR1'!#REF!)</f>
        <v>#REF!</v>
      </c>
      <c r="F270" s="505" t="e">
        <f>IF('Formulario PPGR3'!$G270="","",'[3]Formulario PPGR1'!#REF!)</f>
        <v>#REF!</v>
      </c>
      <c r="G270" s="508" t="s">
        <v>450</v>
      </c>
      <c r="H270" s="507" t="s">
        <v>451</v>
      </c>
      <c r="I270" s="514">
        <v>2</v>
      </c>
      <c r="J270" s="515" t="s">
        <v>1080</v>
      </c>
      <c r="K270" s="505" t="s">
        <v>1089</v>
      </c>
      <c r="L270" s="516" t="s">
        <v>1081</v>
      </c>
      <c r="M270" s="505" t="s">
        <v>1093</v>
      </c>
      <c r="N270" s="521">
        <v>4</v>
      </c>
      <c r="O270" s="522">
        <v>139.24</v>
      </c>
      <c r="P270" s="520">
        <v>556.96</v>
      </c>
      <c r="Q270" s="527" t="s">
        <v>1094</v>
      </c>
      <c r="R270" s="515" t="s">
        <v>1072</v>
      </c>
    </row>
    <row r="271" spans="2:18" ht="38.25">
      <c r="B271" s="505" t="e">
        <f>IF('Formulario PPGR3'!$G271="","",CONCATENATE('Formulario PPGR3'!$C271,".",'Formulario PPGR3'!$D271,".",'Formulario PPGR3'!$E271,".",'Formulario PPGR3'!$F271))</f>
        <v>#REF!</v>
      </c>
      <c r="C271" s="505" t="e">
        <f>IF('Formulario PPGR3'!$G271="","",'[3]Formulario PPGR1'!#REF!)</f>
        <v>#REF!</v>
      </c>
      <c r="D271" s="505" t="e">
        <f>IF('Formulario PPGR3'!$G271="","",'[3]Formulario PPGR1'!#REF!)</f>
        <v>#REF!</v>
      </c>
      <c r="E271" s="505" t="e">
        <f>IF('Formulario PPGR3'!$G271="","",'[3]Formulario PPGR1'!#REF!)</f>
        <v>#REF!</v>
      </c>
      <c r="F271" s="505" t="e">
        <f>IF('Formulario PPGR3'!$G271="","",'[3]Formulario PPGR1'!#REF!)</f>
        <v>#REF!</v>
      </c>
      <c r="G271" s="508" t="s">
        <v>450</v>
      </c>
      <c r="H271" s="507" t="s">
        <v>451</v>
      </c>
      <c r="I271" s="514">
        <v>2</v>
      </c>
      <c r="J271" s="515" t="s">
        <v>1080</v>
      </c>
      <c r="K271" s="505" t="s">
        <v>1089</v>
      </c>
      <c r="L271" s="516" t="s">
        <v>1090</v>
      </c>
      <c r="M271" s="505" t="s">
        <v>1091</v>
      </c>
      <c r="N271" s="521">
        <v>4</v>
      </c>
      <c r="O271" s="522">
        <v>175.82</v>
      </c>
      <c r="P271" s="520">
        <v>703.28</v>
      </c>
      <c r="Q271" s="527" t="s">
        <v>1092</v>
      </c>
      <c r="R271" s="515" t="s">
        <v>1072</v>
      </c>
    </row>
    <row r="272" spans="2:18" ht="38.25">
      <c r="B272" s="505" t="e">
        <f>IF('Formulario PPGR3'!$G272="","",CONCATENATE('Formulario PPGR3'!$C272,".",'Formulario PPGR3'!$D272,".",'Formulario PPGR3'!$E272,".",'Formulario PPGR3'!$F272))</f>
        <v>#REF!</v>
      </c>
      <c r="C272" s="505" t="e">
        <f>IF('Formulario PPGR3'!$G272="","",'[3]Formulario PPGR1'!#REF!)</f>
        <v>#REF!</v>
      </c>
      <c r="D272" s="505" t="e">
        <f>IF('Formulario PPGR3'!$G272="","",'[3]Formulario PPGR1'!#REF!)</f>
        <v>#REF!</v>
      </c>
      <c r="E272" s="505" t="e">
        <f>IF('Formulario PPGR3'!$G272="","",'[3]Formulario PPGR1'!#REF!)</f>
        <v>#REF!</v>
      </c>
      <c r="F272" s="505" t="e">
        <f>IF('Formulario PPGR3'!$G272="","",'[3]Formulario PPGR1'!#REF!)</f>
        <v>#REF!</v>
      </c>
      <c r="G272" s="508" t="s">
        <v>450</v>
      </c>
      <c r="H272" s="507" t="s">
        <v>451</v>
      </c>
      <c r="I272" s="514">
        <v>2</v>
      </c>
      <c r="J272" s="515" t="s">
        <v>1073</v>
      </c>
      <c r="K272" s="505" t="s">
        <v>1095</v>
      </c>
      <c r="L272" s="516" t="s">
        <v>1074</v>
      </c>
      <c r="M272" s="505" t="s">
        <v>1087</v>
      </c>
      <c r="N272" s="521">
        <v>4</v>
      </c>
      <c r="O272" s="522">
        <v>55</v>
      </c>
      <c r="P272" s="520">
        <v>220</v>
      </c>
      <c r="Q272" s="527" t="s">
        <v>1096</v>
      </c>
      <c r="R272" s="515" t="s">
        <v>1072</v>
      </c>
    </row>
    <row r="273" spans="2:18" ht="38.25">
      <c r="B273" s="505" t="e">
        <f>IF('Formulario PPGR3'!$G273="","",CONCATENATE('Formulario PPGR3'!$C273,".",'Formulario PPGR3'!$D273,".",'Formulario PPGR3'!$E273,".",'Formulario PPGR3'!$F273))</f>
        <v>#REF!</v>
      </c>
      <c r="C273" s="505" t="e">
        <f>IF('Formulario PPGR3'!$G273="","",'[3]Formulario PPGR1'!#REF!)</f>
        <v>#REF!</v>
      </c>
      <c r="D273" s="505" t="e">
        <f>IF('Formulario PPGR3'!$G273="","",'[3]Formulario PPGR1'!#REF!)</f>
        <v>#REF!</v>
      </c>
      <c r="E273" s="505" t="e">
        <f>IF('Formulario PPGR3'!$G273="","",'[3]Formulario PPGR1'!#REF!)</f>
        <v>#REF!</v>
      </c>
      <c r="F273" s="505" t="e">
        <f>IF('Formulario PPGR3'!$G273="","",'[3]Formulario PPGR1'!#REF!)</f>
        <v>#REF!</v>
      </c>
      <c r="G273" s="508" t="s">
        <v>450</v>
      </c>
      <c r="H273" s="507" t="s">
        <v>451</v>
      </c>
      <c r="I273" s="514">
        <v>2</v>
      </c>
      <c r="J273" s="515" t="s">
        <v>1073</v>
      </c>
      <c r="K273" s="505" t="s">
        <v>1095</v>
      </c>
      <c r="L273" s="516" t="s">
        <v>1112</v>
      </c>
      <c r="M273" s="505" t="s">
        <v>1087</v>
      </c>
      <c r="N273" s="521">
        <v>2</v>
      </c>
      <c r="O273" s="522">
        <v>4979.6000000000004</v>
      </c>
      <c r="P273" s="520">
        <v>9959.2000000000007</v>
      </c>
      <c r="Q273" s="527" t="s">
        <v>1096</v>
      </c>
      <c r="R273" s="515" t="s">
        <v>1072</v>
      </c>
    </row>
    <row r="274" spans="2:18" ht="25.5">
      <c r="B274" s="505" t="e">
        <f>IF('Formulario PPGR3'!$G274="","",CONCATENATE('Formulario PPGR3'!$C274,".",'Formulario PPGR3'!$D274,".",'Formulario PPGR3'!$E274,".",'Formulario PPGR3'!$F274))</f>
        <v>#REF!</v>
      </c>
      <c r="C274" s="505" t="e">
        <f>IF('Formulario PPGR3'!$G274="","",'[3]Formulario PPGR1'!#REF!)</f>
        <v>#REF!</v>
      </c>
      <c r="D274" s="505" t="e">
        <f>IF('Formulario PPGR3'!$G274="","",'[3]Formulario PPGR1'!#REF!)</f>
        <v>#REF!</v>
      </c>
      <c r="E274" s="505" t="e">
        <f>IF('Formulario PPGR3'!$G274="","",'[3]Formulario PPGR1'!#REF!)</f>
        <v>#REF!</v>
      </c>
      <c r="F274" s="505" t="e">
        <f>IF('Formulario PPGR3'!$G274="","",'[3]Formulario PPGR1'!#REF!)</f>
        <v>#REF!</v>
      </c>
      <c r="G274" s="508" t="s">
        <v>452</v>
      </c>
      <c r="H274" s="507" t="s">
        <v>453</v>
      </c>
      <c r="I274" s="514">
        <v>1</v>
      </c>
      <c r="J274" s="515" t="s">
        <v>1077</v>
      </c>
      <c r="K274" s="505" t="s">
        <v>1099</v>
      </c>
      <c r="L274" s="516" t="s">
        <v>1078</v>
      </c>
      <c r="M274" s="505" t="s">
        <v>1101</v>
      </c>
      <c r="N274" s="521">
        <v>15</v>
      </c>
      <c r="O274" s="522">
        <v>197</v>
      </c>
      <c r="P274" s="520">
        <v>2955</v>
      </c>
      <c r="Q274" s="527" t="s">
        <v>1102</v>
      </c>
      <c r="R274" s="515" t="s">
        <v>1072</v>
      </c>
    </row>
    <row r="275" spans="2:18" ht="25.5">
      <c r="B275" s="505" t="e">
        <f>IF('Formulario PPGR3'!$G275="","",CONCATENATE('Formulario PPGR3'!$C275,".",'Formulario PPGR3'!$D275,".",'Formulario PPGR3'!$E275,".",'Formulario PPGR3'!$F275))</f>
        <v>#REF!</v>
      </c>
      <c r="C275" s="505" t="e">
        <f>IF('Formulario PPGR3'!$G275="","",'[3]Formulario PPGR1'!#REF!)</f>
        <v>#REF!</v>
      </c>
      <c r="D275" s="505" t="e">
        <f>IF('Formulario PPGR3'!$G275="","",'[3]Formulario PPGR1'!#REF!)</f>
        <v>#REF!</v>
      </c>
      <c r="E275" s="505" t="e">
        <f>IF('Formulario PPGR3'!$G275="","",'[3]Formulario PPGR1'!#REF!)</f>
        <v>#REF!</v>
      </c>
      <c r="F275" s="505" t="e">
        <f>IF('Formulario PPGR3'!$G275="","",'[3]Formulario PPGR1'!#REF!)</f>
        <v>#REF!</v>
      </c>
      <c r="G275" s="508" t="s">
        <v>452</v>
      </c>
      <c r="H275" s="507" t="s">
        <v>453</v>
      </c>
      <c r="I275" s="514">
        <v>1</v>
      </c>
      <c r="J275" s="515" t="s">
        <v>1080</v>
      </c>
      <c r="K275" s="505" t="s">
        <v>1089</v>
      </c>
      <c r="L275" s="516" t="s">
        <v>1081</v>
      </c>
      <c r="M275" s="505" t="s">
        <v>1093</v>
      </c>
      <c r="N275" s="521">
        <v>2</v>
      </c>
      <c r="O275" s="522">
        <v>139.24</v>
      </c>
      <c r="P275" s="520">
        <v>278.48</v>
      </c>
      <c r="Q275" s="527" t="s">
        <v>1094</v>
      </c>
      <c r="R275" s="515" t="s">
        <v>1072</v>
      </c>
    </row>
    <row r="276" spans="2:18" ht="25.5">
      <c r="B276" s="505" t="e">
        <f>IF('Formulario PPGR3'!$G276="","",CONCATENATE('Formulario PPGR3'!$C276,".",'Formulario PPGR3'!$D276,".",'Formulario PPGR3'!$E276,".",'Formulario PPGR3'!$F276))</f>
        <v>#REF!</v>
      </c>
      <c r="C276" s="505" t="e">
        <f>IF('Formulario PPGR3'!$G276="","",'[3]Formulario PPGR1'!#REF!)</f>
        <v>#REF!</v>
      </c>
      <c r="D276" s="505" t="e">
        <f>IF('Formulario PPGR3'!$G276="","",'[3]Formulario PPGR1'!#REF!)</f>
        <v>#REF!</v>
      </c>
      <c r="E276" s="505" t="e">
        <f>IF('Formulario PPGR3'!$G276="","",'[3]Formulario PPGR1'!#REF!)</f>
        <v>#REF!</v>
      </c>
      <c r="F276" s="505" t="e">
        <f>IF('Formulario PPGR3'!$G276="","",'[3]Formulario PPGR1'!#REF!)</f>
        <v>#REF!</v>
      </c>
      <c r="G276" s="508" t="s">
        <v>452</v>
      </c>
      <c r="H276" s="507" t="s">
        <v>453</v>
      </c>
      <c r="I276" s="514">
        <v>1</v>
      </c>
      <c r="J276" s="515" t="s">
        <v>1080</v>
      </c>
      <c r="K276" s="505" t="s">
        <v>1089</v>
      </c>
      <c r="L276" s="516" t="s">
        <v>1090</v>
      </c>
      <c r="M276" s="505" t="s">
        <v>1091</v>
      </c>
      <c r="N276" s="521">
        <v>2</v>
      </c>
      <c r="O276" s="522">
        <v>175.82</v>
      </c>
      <c r="P276" s="520">
        <v>351.64</v>
      </c>
      <c r="Q276" s="527" t="s">
        <v>1092</v>
      </c>
      <c r="R276" s="515" t="s">
        <v>1072</v>
      </c>
    </row>
    <row r="277" spans="2:18" ht="25.5">
      <c r="B277" s="505" t="e">
        <f>IF('Formulario PPGR3'!$G277="","",CONCATENATE('Formulario PPGR3'!$C277,".",'Formulario PPGR3'!$D277,".",'Formulario PPGR3'!$E277,".",'Formulario PPGR3'!$F277))</f>
        <v>#REF!</v>
      </c>
      <c r="C277" s="505" t="e">
        <f>IF('Formulario PPGR3'!$G277="","",'[3]Formulario PPGR1'!#REF!)</f>
        <v>#REF!</v>
      </c>
      <c r="D277" s="505" t="e">
        <f>IF('Formulario PPGR3'!$G277="","",'[3]Formulario PPGR1'!#REF!)</f>
        <v>#REF!</v>
      </c>
      <c r="E277" s="505" t="e">
        <f>IF('Formulario PPGR3'!$G277="","",'[3]Formulario PPGR1'!#REF!)</f>
        <v>#REF!</v>
      </c>
      <c r="F277" s="505" t="e">
        <f>IF('Formulario PPGR3'!$G277="","",'[3]Formulario PPGR1'!#REF!)</f>
        <v>#REF!</v>
      </c>
      <c r="G277" s="508" t="s">
        <v>452</v>
      </c>
      <c r="H277" s="507" t="s">
        <v>453</v>
      </c>
      <c r="I277" s="514">
        <v>1</v>
      </c>
      <c r="J277" s="515" t="s">
        <v>1073</v>
      </c>
      <c r="K277" s="505" t="s">
        <v>1095</v>
      </c>
      <c r="L277" s="516" t="s">
        <v>1074</v>
      </c>
      <c r="M277" s="505" t="s">
        <v>1087</v>
      </c>
      <c r="N277" s="521">
        <v>2</v>
      </c>
      <c r="O277" s="522">
        <v>55</v>
      </c>
      <c r="P277" s="520">
        <v>110</v>
      </c>
      <c r="Q277" s="527" t="s">
        <v>1096</v>
      </c>
      <c r="R277" s="515" t="s">
        <v>1072</v>
      </c>
    </row>
    <row r="278" spans="2:18" ht="25.5">
      <c r="B278" s="505" t="e">
        <f>IF('Formulario PPGR3'!$G278="","",CONCATENATE('Formulario PPGR3'!$C278,".",'Formulario PPGR3'!$D278,".",'Formulario PPGR3'!$E278,".",'Formulario PPGR3'!$F278))</f>
        <v>#REF!</v>
      </c>
      <c r="C278" s="505" t="e">
        <f>IF('Formulario PPGR3'!$G278="","",'[3]Formulario PPGR1'!#REF!)</f>
        <v>#REF!</v>
      </c>
      <c r="D278" s="505" t="e">
        <f>IF('Formulario PPGR3'!$G278="","",'[3]Formulario PPGR1'!#REF!)</f>
        <v>#REF!</v>
      </c>
      <c r="E278" s="505" t="e">
        <f>IF('Formulario PPGR3'!$G278="","",'[3]Formulario PPGR1'!#REF!)</f>
        <v>#REF!</v>
      </c>
      <c r="F278" s="505" t="e">
        <f>IF('Formulario PPGR3'!$G278="","",'[3]Formulario PPGR1'!#REF!)</f>
        <v>#REF!</v>
      </c>
      <c r="G278" s="508" t="s">
        <v>452</v>
      </c>
      <c r="H278" s="507" t="s">
        <v>453</v>
      </c>
      <c r="I278" s="514">
        <v>1</v>
      </c>
      <c r="J278" s="515" t="s">
        <v>1073</v>
      </c>
      <c r="K278" s="505" t="s">
        <v>1095</v>
      </c>
      <c r="L278" s="516" t="s">
        <v>1112</v>
      </c>
      <c r="M278" s="505" t="s">
        <v>1087</v>
      </c>
      <c r="N278" s="521">
        <v>1</v>
      </c>
      <c r="O278" s="522">
        <v>4979.6000000000004</v>
      </c>
      <c r="P278" s="520">
        <v>4979.6000000000004</v>
      </c>
      <c r="Q278" s="527" t="s">
        <v>1096</v>
      </c>
      <c r="R278" s="515" t="s">
        <v>1072</v>
      </c>
    </row>
    <row r="279" spans="2:18" ht="51">
      <c r="B279" s="505" t="e">
        <f>IF('Formulario PPGR3'!$G279="","",CONCATENATE('Formulario PPGR3'!$C279,".",'Formulario PPGR3'!$D279,".",'Formulario PPGR3'!$E279,".",'Formulario PPGR3'!$F279))</f>
        <v>#REF!</v>
      </c>
      <c r="C279" s="505" t="e">
        <f>IF('Formulario PPGR3'!$G279="","",'[3]Formulario PPGR1'!#REF!)</f>
        <v>#REF!</v>
      </c>
      <c r="D279" s="505" t="e">
        <f>IF('Formulario PPGR3'!$G279="","",'[3]Formulario PPGR1'!#REF!)</f>
        <v>#REF!</v>
      </c>
      <c r="E279" s="505" t="e">
        <f>IF('Formulario PPGR3'!$G279="","",'[3]Formulario PPGR1'!#REF!)</f>
        <v>#REF!</v>
      </c>
      <c r="F279" s="505" t="e">
        <f>IF('Formulario PPGR3'!$G279="","",'[3]Formulario PPGR1'!#REF!)</f>
        <v>#REF!</v>
      </c>
      <c r="G279" s="508" t="s">
        <v>454</v>
      </c>
      <c r="H279" s="507" t="s">
        <v>455</v>
      </c>
      <c r="I279" s="514">
        <v>4</v>
      </c>
      <c r="J279" s="515" t="s">
        <v>1077</v>
      </c>
      <c r="K279" s="505" t="s">
        <v>1099</v>
      </c>
      <c r="L279" s="516" t="s">
        <v>1078</v>
      </c>
      <c r="M279" s="505" t="s">
        <v>1101</v>
      </c>
      <c r="N279" s="521">
        <v>60</v>
      </c>
      <c r="O279" s="522">
        <v>197</v>
      </c>
      <c r="P279" s="520">
        <v>11820</v>
      </c>
      <c r="Q279" s="527" t="s">
        <v>1102</v>
      </c>
      <c r="R279" s="515" t="s">
        <v>1072</v>
      </c>
    </row>
    <row r="280" spans="2:18" ht="51">
      <c r="B280" s="505" t="e">
        <f>IF('Formulario PPGR3'!$G280="","",CONCATENATE('Formulario PPGR3'!$C280,".",'Formulario PPGR3'!$D280,".",'Formulario PPGR3'!$E280,".",'Formulario PPGR3'!$F280))</f>
        <v>#REF!</v>
      </c>
      <c r="C280" s="505" t="e">
        <f>IF('Formulario PPGR3'!$G280="","",'[3]Formulario PPGR1'!#REF!)</f>
        <v>#REF!</v>
      </c>
      <c r="D280" s="505" t="e">
        <f>IF('Formulario PPGR3'!$G280="","",'[3]Formulario PPGR1'!#REF!)</f>
        <v>#REF!</v>
      </c>
      <c r="E280" s="505" t="e">
        <f>IF('Formulario PPGR3'!$G280="","",'[3]Formulario PPGR1'!#REF!)</f>
        <v>#REF!</v>
      </c>
      <c r="F280" s="505" t="e">
        <f>IF('Formulario PPGR3'!$G280="","",'[3]Formulario PPGR1'!#REF!)</f>
        <v>#REF!</v>
      </c>
      <c r="G280" s="508" t="s">
        <v>454</v>
      </c>
      <c r="H280" s="507" t="s">
        <v>455</v>
      </c>
      <c r="I280" s="514">
        <v>4</v>
      </c>
      <c r="J280" s="515" t="s">
        <v>1080</v>
      </c>
      <c r="K280" s="505" t="s">
        <v>1089</v>
      </c>
      <c r="L280" s="516" t="s">
        <v>1081</v>
      </c>
      <c r="M280" s="505" t="s">
        <v>1093</v>
      </c>
      <c r="N280" s="521">
        <v>8</v>
      </c>
      <c r="O280" s="522">
        <v>139.24</v>
      </c>
      <c r="P280" s="520">
        <v>1113.92</v>
      </c>
      <c r="Q280" s="527" t="s">
        <v>1094</v>
      </c>
      <c r="R280" s="515" t="s">
        <v>1072</v>
      </c>
    </row>
    <row r="281" spans="2:18" ht="51">
      <c r="B281" s="505" t="e">
        <f>IF('Formulario PPGR3'!$G281="","",CONCATENATE('Formulario PPGR3'!$C281,".",'Formulario PPGR3'!$D281,".",'Formulario PPGR3'!$E281,".",'Formulario PPGR3'!$F281))</f>
        <v>#REF!</v>
      </c>
      <c r="C281" s="505" t="e">
        <f>IF('Formulario PPGR3'!$G281="","",'[3]Formulario PPGR1'!#REF!)</f>
        <v>#REF!</v>
      </c>
      <c r="D281" s="505" t="e">
        <f>IF('Formulario PPGR3'!$G281="","",'[3]Formulario PPGR1'!#REF!)</f>
        <v>#REF!</v>
      </c>
      <c r="E281" s="505" t="e">
        <f>IF('Formulario PPGR3'!$G281="","",'[3]Formulario PPGR1'!#REF!)</f>
        <v>#REF!</v>
      </c>
      <c r="F281" s="505" t="e">
        <f>IF('Formulario PPGR3'!$G281="","",'[3]Formulario PPGR1'!#REF!)</f>
        <v>#REF!</v>
      </c>
      <c r="G281" s="508" t="s">
        <v>454</v>
      </c>
      <c r="H281" s="507" t="s">
        <v>455</v>
      </c>
      <c r="I281" s="514">
        <v>4</v>
      </c>
      <c r="J281" s="515" t="s">
        <v>1080</v>
      </c>
      <c r="K281" s="505" t="s">
        <v>1089</v>
      </c>
      <c r="L281" s="516" t="s">
        <v>1090</v>
      </c>
      <c r="M281" s="505" t="s">
        <v>1091</v>
      </c>
      <c r="N281" s="521">
        <v>8</v>
      </c>
      <c r="O281" s="522">
        <v>175.82</v>
      </c>
      <c r="P281" s="520">
        <v>1406.56</v>
      </c>
      <c r="Q281" s="527" t="s">
        <v>1092</v>
      </c>
      <c r="R281" s="515" t="s">
        <v>1072</v>
      </c>
    </row>
    <row r="282" spans="2:18" ht="51">
      <c r="B282" s="505" t="e">
        <f>IF('Formulario PPGR3'!$G282="","",CONCATENATE('Formulario PPGR3'!$C282,".",'Formulario PPGR3'!$D282,".",'Formulario PPGR3'!$E282,".",'Formulario PPGR3'!$F282))</f>
        <v>#REF!</v>
      </c>
      <c r="C282" s="505" t="e">
        <f>IF('Formulario PPGR3'!$G282="","",'[3]Formulario PPGR1'!#REF!)</f>
        <v>#REF!</v>
      </c>
      <c r="D282" s="505" t="e">
        <f>IF('Formulario PPGR3'!$G282="","",'[3]Formulario PPGR1'!#REF!)</f>
        <v>#REF!</v>
      </c>
      <c r="E282" s="505" t="e">
        <f>IF('Formulario PPGR3'!$G282="","",'[3]Formulario PPGR1'!#REF!)</f>
        <v>#REF!</v>
      </c>
      <c r="F282" s="505" t="e">
        <f>IF('Formulario PPGR3'!$G282="","",'[3]Formulario PPGR1'!#REF!)</f>
        <v>#REF!</v>
      </c>
      <c r="G282" s="508" t="s">
        <v>454</v>
      </c>
      <c r="H282" s="507" t="s">
        <v>455</v>
      </c>
      <c r="I282" s="514">
        <v>4</v>
      </c>
      <c r="J282" s="515" t="s">
        <v>1073</v>
      </c>
      <c r="K282" s="505" t="s">
        <v>1095</v>
      </c>
      <c r="L282" s="516" t="s">
        <v>1074</v>
      </c>
      <c r="M282" s="505" t="s">
        <v>1087</v>
      </c>
      <c r="N282" s="521">
        <v>8</v>
      </c>
      <c r="O282" s="522">
        <v>55</v>
      </c>
      <c r="P282" s="520">
        <v>440</v>
      </c>
      <c r="Q282" s="527" t="s">
        <v>1096</v>
      </c>
      <c r="R282" s="515" t="s">
        <v>1072</v>
      </c>
    </row>
    <row r="283" spans="2:18" ht="51">
      <c r="B283" s="505" t="e">
        <f>IF('Formulario PPGR3'!$G283="","",CONCATENATE('Formulario PPGR3'!$C283,".",'Formulario PPGR3'!$D283,".",'Formulario PPGR3'!$E283,".",'Formulario PPGR3'!$F283))</f>
        <v>#REF!</v>
      </c>
      <c r="C283" s="505" t="e">
        <f>IF('Formulario PPGR3'!$G283="","",'[3]Formulario PPGR1'!#REF!)</f>
        <v>#REF!</v>
      </c>
      <c r="D283" s="505" t="e">
        <f>IF('Formulario PPGR3'!$G283="","",'[3]Formulario PPGR1'!#REF!)</f>
        <v>#REF!</v>
      </c>
      <c r="E283" s="505" t="e">
        <f>IF('Formulario PPGR3'!$G283="","",'[3]Formulario PPGR1'!#REF!)</f>
        <v>#REF!</v>
      </c>
      <c r="F283" s="505" t="e">
        <f>IF('Formulario PPGR3'!$G283="","",'[3]Formulario PPGR1'!#REF!)</f>
        <v>#REF!</v>
      </c>
      <c r="G283" s="508" t="s">
        <v>454</v>
      </c>
      <c r="H283" s="507" t="s">
        <v>455</v>
      </c>
      <c r="I283" s="514">
        <v>4</v>
      </c>
      <c r="J283" s="515" t="s">
        <v>1073</v>
      </c>
      <c r="K283" s="505" t="s">
        <v>1095</v>
      </c>
      <c r="L283" s="516" t="s">
        <v>1112</v>
      </c>
      <c r="M283" s="505" t="s">
        <v>1087</v>
      </c>
      <c r="N283" s="521">
        <v>1</v>
      </c>
      <c r="O283" s="522">
        <v>4979.6000000000004</v>
      </c>
      <c r="P283" s="520">
        <v>4979.6000000000004</v>
      </c>
      <c r="Q283" s="527" t="s">
        <v>1096</v>
      </c>
      <c r="R283" s="515" t="s">
        <v>1072</v>
      </c>
    </row>
    <row r="284" spans="2:18" ht="38.25">
      <c r="B284" s="505" t="e">
        <f>IF('Formulario PPGR3'!$G284="","",CONCATENATE('Formulario PPGR3'!$C284,".",'Formulario PPGR3'!$D284,".",'Formulario PPGR3'!$E284,".",'Formulario PPGR3'!$F284))</f>
        <v>#REF!</v>
      </c>
      <c r="C284" s="505" t="e">
        <f>IF('Formulario PPGR3'!$G284="","",'[3]Formulario PPGR1'!#REF!)</f>
        <v>#REF!</v>
      </c>
      <c r="D284" s="505" t="e">
        <f>IF('Formulario PPGR3'!$G284="","",'[3]Formulario PPGR1'!#REF!)</f>
        <v>#REF!</v>
      </c>
      <c r="E284" s="505" t="e">
        <f>IF('Formulario PPGR3'!$G284="","",'[3]Formulario PPGR1'!#REF!)</f>
        <v>#REF!</v>
      </c>
      <c r="F284" s="505" t="e">
        <f>IF('Formulario PPGR3'!$G284="","",'[3]Formulario PPGR1'!#REF!)</f>
        <v>#REF!</v>
      </c>
      <c r="G284" s="508" t="s">
        <v>467</v>
      </c>
      <c r="H284" s="507" t="s">
        <v>468</v>
      </c>
      <c r="I284" s="514">
        <v>4</v>
      </c>
      <c r="J284" s="515" t="s">
        <v>1077</v>
      </c>
      <c r="K284" s="505" t="s">
        <v>1099</v>
      </c>
      <c r="L284" s="516" t="s">
        <v>1078</v>
      </c>
      <c r="M284" s="505" t="s">
        <v>1101</v>
      </c>
      <c r="N284" s="521">
        <v>150</v>
      </c>
      <c r="O284" s="522">
        <v>197</v>
      </c>
      <c r="P284" s="520">
        <v>29550</v>
      </c>
      <c r="Q284" s="527" t="s">
        <v>1102</v>
      </c>
      <c r="R284" s="515" t="s">
        <v>1072</v>
      </c>
    </row>
    <row r="285" spans="2:18" ht="38.25">
      <c r="B285" s="505" t="e">
        <f>IF('Formulario PPGR3'!$G285="","",CONCATENATE('Formulario PPGR3'!$C285,".",'Formulario PPGR3'!$D285,".",'Formulario PPGR3'!$E285,".",'Formulario PPGR3'!$F285))</f>
        <v>#REF!</v>
      </c>
      <c r="C285" s="505" t="e">
        <f>IF('Formulario PPGR3'!$G285="","",'[3]Formulario PPGR1'!#REF!)</f>
        <v>#REF!</v>
      </c>
      <c r="D285" s="505" t="e">
        <f>IF('Formulario PPGR3'!$G285="","",'[3]Formulario PPGR1'!#REF!)</f>
        <v>#REF!</v>
      </c>
      <c r="E285" s="505" t="e">
        <f>IF('Formulario PPGR3'!$G285="","",'[3]Formulario PPGR1'!#REF!)</f>
        <v>#REF!</v>
      </c>
      <c r="F285" s="505" t="e">
        <f>IF('Formulario PPGR3'!$G285="","",'[3]Formulario PPGR1'!#REF!)</f>
        <v>#REF!</v>
      </c>
      <c r="G285" s="508" t="s">
        <v>467</v>
      </c>
      <c r="H285" s="507" t="s">
        <v>468</v>
      </c>
      <c r="I285" s="514">
        <v>4</v>
      </c>
      <c r="J285" s="515" t="s">
        <v>1080</v>
      </c>
      <c r="K285" s="505" t="s">
        <v>1089</v>
      </c>
      <c r="L285" s="516" t="s">
        <v>1081</v>
      </c>
      <c r="M285" s="505" t="s">
        <v>1093</v>
      </c>
      <c r="N285" s="521">
        <v>8</v>
      </c>
      <c r="O285" s="522">
        <v>139.24</v>
      </c>
      <c r="P285" s="520">
        <v>1113.92</v>
      </c>
      <c r="Q285" s="527" t="s">
        <v>1094</v>
      </c>
      <c r="R285" s="515" t="s">
        <v>1072</v>
      </c>
    </row>
    <row r="286" spans="2:18" ht="38.25">
      <c r="B286" s="505" t="e">
        <f>IF('Formulario PPGR3'!$G286="","",CONCATENATE('Formulario PPGR3'!$C286,".",'Formulario PPGR3'!$D286,".",'Formulario PPGR3'!$E286,".",'Formulario PPGR3'!$F286))</f>
        <v>#REF!</v>
      </c>
      <c r="C286" s="505" t="e">
        <f>IF('Formulario PPGR3'!$G286="","",'[3]Formulario PPGR1'!#REF!)</f>
        <v>#REF!</v>
      </c>
      <c r="D286" s="505" t="e">
        <f>IF('Formulario PPGR3'!$G286="","",'[3]Formulario PPGR1'!#REF!)</f>
        <v>#REF!</v>
      </c>
      <c r="E286" s="505" t="e">
        <f>IF('Formulario PPGR3'!$G286="","",'[3]Formulario PPGR1'!#REF!)</f>
        <v>#REF!</v>
      </c>
      <c r="F286" s="505" t="e">
        <f>IF('Formulario PPGR3'!$G286="","",'[3]Formulario PPGR1'!#REF!)</f>
        <v>#REF!</v>
      </c>
      <c r="G286" s="508" t="s">
        <v>467</v>
      </c>
      <c r="H286" s="507" t="s">
        <v>468</v>
      </c>
      <c r="I286" s="514">
        <v>4</v>
      </c>
      <c r="J286" s="515" t="s">
        <v>1080</v>
      </c>
      <c r="K286" s="505" t="s">
        <v>1089</v>
      </c>
      <c r="L286" s="516" t="s">
        <v>1090</v>
      </c>
      <c r="M286" s="505" t="s">
        <v>1091</v>
      </c>
      <c r="N286" s="521">
        <v>8</v>
      </c>
      <c r="O286" s="522">
        <v>175.82</v>
      </c>
      <c r="P286" s="520">
        <v>1406.56</v>
      </c>
      <c r="Q286" s="527" t="s">
        <v>1092</v>
      </c>
      <c r="R286" s="515" t="s">
        <v>1072</v>
      </c>
    </row>
    <row r="287" spans="2:18" ht="38.25">
      <c r="B287" s="505" t="e">
        <f>IF('Formulario PPGR3'!$G287="","",CONCATENATE('Formulario PPGR3'!$C287,".",'Formulario PPGR3'!$D287,".",'Formulario PPGR3'!$E287,".",'Formulario PPGR3'!$F287))</f>
        <v>#REF!</v>
      </c>
      <c r="C287" s="505" t="e">
        <f>IF('Formulario PPGR3'!$G287="","",'[3]Formulario PPGR1'!#REF!)</f>
        <v>#REF!</v>
      </c>
      <c r="D287" s="505" t="e">
        <f>IF('Formulario PPGR3'!$G287="","",'[3]Formulario PPGR1'!#REF!)</f>
        <v>#REF!</v>
      </c>
      <c r="E287" s="505" t="e">
        <f>IF('Formulario PPGR3'!$G287="","",'[3]Formulario PPGR1'!#REF!)</f>
        <v>#REF!</v>
      </c>
      <c r="F287" s="505" t="e">
        <f>IF('Formulario PPGR3'!$G287="","",'[3]Formulario PPGR1'!#REF!)</f>
        <v>#REF!</v>
      </c>
      <c r="G287" s="508" t="s">
        <v>467</v>
      </c>
      <c r="H287" s="507" t="s">
        <v>468</v>
      </c>
      <c r="I287" s="514">
        <v>4</v>
      </c>
      <c r="J287" s="515" t="s">
        <v>1073</v>
      </c>
      <c r="K287" s="505" t="s">
        <v>1095</v>
      </c>
      <c r="L287" s="516" t="s">
        <v>1074</v>
      </c>
      <c r="M287" s="505" t="s">
        <v>1087</v>
      </c>
      <c r="N287" s="521">
        <v>8</v>
      </c>
      <c r="O287" s="522">
        <v>55</v>
      </c>
      <c r="P287" s="520">
        <v>440</v>
      </c>
      <c r="Q287" s="527" t="s">
        <v>1096</v>
      </c>
      <c r="R287" s="515" t="s">
        <v>1072</v>
      </c>
    </row>
    <row r="288" spans="2:18" ht="51">
      <c r="B288" s="505" t="e">
        <f>IF('Formulario PPGR3'!$G288="","",CONCATENATE('Formulario PPGR3'!$C288,".",'Formulario PPGR3'!$D288,".",'Formulario PPGR3'!$E288,".",'Formulario PPGR3'!$F288))</f>
        <v>#REF!</v>
      </c>
      <c r="C288" s="505" t="e">
        <f>IF('Formulario PPGR3'!$G288="","",'[3]Formulario PPGR1'!#REF!)</f>
        <v>#REF!</v>
      </c>
      <c r="D288" s="505" t="e">
        <f>IF('Formulario PPGR3'!$G288="","",'[3]Formulario PPGR1'!#REF!)</f>
        <v>#REF!</v>
      </c>
      <c r="E288" s="505" t="e">
        <f>IF('Formulario PPGR3'!$G288="","",'[3]Formulario PPGR1'!#REF!)</f>
        <v>#REF!</v>
      </c>
      <c r="F288" s="505" t="e">
        <f>IF('Formulario PPGR3'!$G288="","",'[3]Formulario PPGR1'!#REF!)</f>
        <v>#REF!</v>
      </c>
      <c r="G288" s="508" t="s">
        <v>470</v>
      </c>
      <c r="H288" s="507" t="s">
        <v>471</v>
      </c>
      <c r="I288" s="514">
        <v>4</v>
      </c>
      <c r="J288" s="515" t="s">
        <v>1077</v>
      </c>
      <c r="K288" s="505" t="s">
        <v>1099</v>
      </c>
      <c r="L288" s="516" t="s">
        <v>1078</v>
      </c>
      <c r="M288" s="505" t="s">
        <v>1101</v>
      </c>
      <c r="N288" s="521">
        <v>60</v>
      </c>
      <c r="O288" s="522">
        <v>197</v>
      </c>
      <c r="P288" s="520">
        <v>11820</v>
      </c>
      <c r="Q288" s="527" t="s">
        <v>1102</v>
      </c>
      <c r="R288" s="515" t="s">
        <v>1072</v>
      </c>
    </row>
    <row r="289" spans="2:18" ht="51">
      <c r="B289" s="505" t="e">
        <f>IF('Formulario PPGR3'!$G289="","",CONCATENATE('Formulario PPGR3'!$C289,".",'Formulario PPGR3'!$D289,".",'Formulario PPGR3'!$E289,".",'Formulario PPGR3'!$F289))</f>
        <v>#REF!</v>
      </c>
      <c r="C289" s="505" t="e">
        <f>IF('Formulario PPGR3'!$G289="","",'[3]Formulario PPGR1'!#REF!)</f>
        <v>#REF!</v>
      </c>
      <c r="D289" s="505" t="e">
        <f>IF('Formulario PPGR3'!$G289="","",'[3]Formulario PPGR1'!#REF!)</f>
        <v>#REF!</v>
      </c>
      <c r="E289" s="505" t="e">
        <f>IF('Formulario PPGR3'!$G289="","",'[3]Formulario PPGR1'!#REF!)</f>
        <v>#REF!</v>
      </c>
      <c r="F289" s="505" t="e">
        <f>IF('Formulario PPGR3'!$G289="","",'[3]Formulario PPGR1'!#REF!)</f>
        <v>#REF!</v>
      </c>
      <c r="G289" s="508" t="s">
        <v>470</v>
      </c>
      <c r="H289" s="507" t="s">
        <v>471</v>
      </c>
      <c r="I289" s="514">
        <v>4</v>
      </c>
      <c r="J289" s="515" t="s">
        <v>1080</v>
      </c>
      <c r="K289" s="505" t="s">
        <v>1089</v>
      </c>
      <c r="L289" s="516" t="s">
        <v>1081</v>
      </c>
      <c r="M289" s="505" t="s">
        <v>1093</v>
      </c>
      <c r="N289" s="521">
        <v>8</v>
      </c>
      <c r="O289" s="522">
        <v>139.24</v>
      </c>
      <c r="P289" s="520">
        <v>1113.92</v>
      </c>
      <c r="Q289" s="527" t="s">
        <v>1094</v>
      </c>
      <c r="R289" s="515" t="s">
        <v>1072</v>
      </c>
    </row>
    <row r="290" spans="2:18" ht="51">
      <c r="B290" s="505" t="e">
        <f>IF('Formulario PPGR3'!$G290="","",CONCATENATE('Formulario PPGR3'!$C290,".",'Formulario PPGR3'!$D290,".",'Formulario PPGR3'!$E290,".",'Formulario PPGR3'!$F290))</f>
        <v>#REF!</v>
      </c>
      <c r="C290" s="505" t="e">
        <f>IF('Formulario PPGR3'!$G290="","",'[3]Formulario PPGR1'!#REF!)</f>
        <v>#REF!</v>
      </c>
      <c r="D290" s="505" t="e">
        <f>IF('Formulario PPGR3'!$G290="","",'[3]Formulario PPGR1'!#REF!)</f>
        <v>#REF!</v>
      </c>
      <c r="E290" s="505" t="e">
        <f>IF('Formulario PPGR3'!$G290="","",'[3]Formulario PPGR1'!#REF!)</f>
        <v>#REF!</v>
      </c>
      <c r="F290" s="505" t="e">
        <f>IF('Formulario PPGR3'!$G290="","",'[3]Formulario PPGR1'!#REF!)</f>
        <v>#REF!</v>
      </c>
      <c r="G290" s="508" t="s">
        <v>470</v>
      </c>
      <c r="H290" s="507" t="s">
        <v>471</v>
      </c>
      <c r="I290" s="514">
        <v>4</v>
      </c>
      <c r="J290" s="515" t="s">
        <v>1080</v>
      </c>
      <c r="K290" s="505" t="s">
        <v>1089</v>
      </c>
      <c r="L290" s="516" t="s">
        <v>1090</v>
      </c>
      <c r="M290" s="505" t="s">
        <v>1091</v>
      </c>
      <c r="N290" s="521">
        <v>8</v>
      </c>
      <c r="O290" s="522">
        <v>175.82</v>
      </c>
      <c r="P290" s="520">
        <v>1406.56</v>
      </c>
      <c r="Q290" s="527" t="s">
        <v>1092</v>
      </c>
      <c r="R290" s="515" t="s">
        <v>1072</v>
      </c>
    </row>
    <row r="291" spans="2:18" ht="51">
      <c r="B291" s="505" t="e">
        <f>IF('Formulario PPGR3'!$G291="","",CONCATENATE('Formulario PPGR3'!$C291,".",'Formulario PPGR3'!$D291,".",'Formulario PPGR3'!$E291,".",'Formulario PPGR3'!$F291))</f>
        <v>#REF!</v>
      </c>
      <c r="C291" s="505" t="e">
        <f>IF('Formulario PPGR3'!$G291="","",'[3]Formulario PPGR1'!#REF!)</f>
        <v>#REF!</v>
      </c>
      <c r="D291" s="505" t="e">
        <f>IF('Formulario PPGR3'!$G291="","",'[3]Formulario PPGR1'!#REF!)</f>
        <v>#REF!</v>
      </c>
      <c r="E291" s="505" t="e">
        <f>IF('Formulario PPGR3'!$G291="","",'[3]Formulario PPGR1'!#REF!)</f>
        <v>#REF!</v>
      </c>
      <c r="F291" s="505" t="e">
        <f>IF('Formulario PPGR3'!$G291="","",'[3]Formulario PPGR1'!#REF!)</f>
        <v>#REF!</v>
      </c>
      <c r="G291" s="508" t="s">
        <v>470</v>
      </c>
      <c r="H291" s="507" t="s">
        <v>471</v>
      </c>
      <c r="I291" s="514">
        <v>4</v>
      </c>
      <c r="J291" s="515" t="s">
        <v>1073</v>
      </c>
      <c r="K291" s="505" t="s">
        <v>1095</v>
      </c>
      <c r="L291" s="516" t="s">
        <v>1074</v>
      </c>
      <c r="M291" s="505" t="s">
        <v>1087</v>
      </c>
      <c r="N291" s="521">
        <v>8</v>
      </c>
      <c r="O291" s="522">
        <v>55</v>
      </c>
      <c r="P291" s="520">
        <v>440</v>
      </c>
      <c r="Q291" s="527" t="s">
        <v>1096</v>
      </c>
      <c r="R291" s="515" t="s">
        <v>1072</v>
      </c>
    </row>
    <row r="292" spans="2:18" ht="51">
      <c r="B292" s="505" t="e">
        <f>IF('Formulario PPGR3'!$G292="","",CONCATENATE('Formulario PPGR3'!$C292,".",'Formulario PPGR3'!$D292,".",'Formulario PPGR3'!$E292,".",'Formulario PPGR3'!$F292))</f>
        <v>#REF!</v>
      </c>
      <c r="C292" s="505" t="e">
        <f>IF('Formulario PPGR3'!$G292="","",'[3]Formulario PPGR1'!#REF!)</f>
        <v>#REF!</v>
      </c>
      <c r="D292" s="505" t="e">
        <f>IF('Formulario PPGR3'!$G292="","",'[3]Formulario PPGR1'!#REF!)</f>
        <v>#REF!</v>
      </c>
      <c r="E292" s="505" t="e">
        <f>IF('Formulario PPGR3'!$G292="","",'[3]Formulario PPGR1'!#REF!)</f>
        <v>#REF!</v>
      </c>
      <c r="F292" s="505" t="e">
        <f>IF('Formulario PPGR3'!$G292="","",'[3]Formulario PPGR1'!#REF!)</f>
        <v>#REF!</v>
      </c>
      <c r="G292" s="508" t="s">
        <v>470</v>
      </c>
      <c r="H292" s="507" t="s">
        <v>471</v>
      </c>
      <c r="I292" s="514">
        <v>4</v>
      </c>
      <c r="J292" s="515" t="s">
        <v>1073</v>
      </c>
      <c r="K292" s="505" t="s">
        <v>1095</v>
      </c>
      <c r="L292" s="516" t="s">
        <v>1112</v>
      </c>
      <c r="M292" s="505" t="s">
        <v>1087</v>
      </c>
      <c r="N292" s="521">
        <v>2</v>
      </c>
      <c r="O292" s="522">
        <v>4979.6000000000004</v>
      </c>
      <c r="P292" s="520">
        <v>9959.2000000000007</v>
      </c>
      <c r="Q292" s="527" t="s">
        <v>1096</v>
      </c>
      <c r="R292" s="515" t="s">
        <v>1072</v>
      </c>
    </row>
    <row r="293" spans="2:18" ht="51">
      <c r="B293" s="505" t="e">
        <f>IF('Formulario PPGR3'!$G293="","",CONCATENATE('Formulario PPGR3'!$C293,".",'Formulario PPGR3'!$D293,".",'Formulario PPGR3'!$E293,".",'Formulario PPGR3'!$F293))</f>
        <v>#REF!</v>
      </c>
      <c r="C293" s="505" t="e">
        <f>IF('Formulario PPGR3'!$G293="","",'[3]Formulario PPGR1'!#REF!)</f>
        <v>#REF!</v>
      </c>
      <c r="D293" s="505" t="e">
        <f>IF('Formulario PPGR3'!$G293="","",'[3]Formulario PPGR1'!#REF!)</f>
        <v>#REF!</v>
      </c>
      <c r="E293" s="505" t="e">
        <f>IF('Formulario PPGR3'!$G293="","",'[3]Formulario PPGR1'!#REF!)</f>
        <v>#REF!</v>
      </c>
      <c r="F293" s="505" t="e">
        <f>IF('Formulario PPGR3'!$G293="","",'[3]Formulario PPGR1'!#REF!)</f>
        <v>#REF!</v>
      </c>
      <c r="G293" s="508" t="s">
        <v>472</v>
      </c>
      <c r="H293" s="507" t="s">
        <v>473</v>
      </c>
      <c r="I293" s="514">
        <v>4</v>
      </c>
      <c r="J293" s="515" t="s">
        <v>1077</v>
      </c>
      <c r="K293" s="505" t="s">
        <v>1099</v>
      </c>
      <c r="L293" s="516" t="s">
        <v>1078</v>
      </c>
      <c r="M293" s="505" t="s">
        <v>1101</v>
      </c>
      <c r="N293" s="521">
        <v>60</v>
      </c>
      <c r="O293" s="522">
        <v>197</v>
      </c>
      <c r="P293" s="520">
        <v>11820</v>
      </c>
      <c r="Q293" s="527" t="s">
        <v>1102</v>
      </c>
      <c r="R293" s="515" t="s">
        <v>1072</v>
      </c>
    </row>
    <row r="294" spans="2:18" ht="51">
      <c r="B294" s="505" t="e">
        <f>IF('Formulario PPGR3'!$G294="","",CONCATENATE('Formulario PPGR3'!$C294,".",'Formulario PPGR3'!$D294,".",'Formulario PPGR3'!$E294,".",'Formulario PPGR3'!$F294))</f>
        <v>#REF!</v>
      </c>
      <c r="C294" s="505" t="e">
        <f>IF('Formulario PPGR3'!$G294="","",'[3]Formulario PPGR1'!#REF!)</f>
        <v>#REF!</v>
      </c>
      <c r="D294" s="505" t="e">
        <f>IF('Formulario PPGR3'!$G294="","",'[3]Formulario PPGR1'!#REF!)</f>
        <v>#REF!</v>
      </c>
      <c r="E294" s="505" t="e">
        <f>IF('Formulario PPGR3'!$G294="","",'[3]Formulario PPGR1'!#REF!)</f>
        <v>#REF!</v>
      </c>
      <c r="F294" s="505" t="e">
        <f>IF('Formulario PPGR3'!$G294="","",'[3]Formulario PPGR1'!#REF!)</f>
        <v>#REF!</v>
      </c>
      <c r="G294" s="508" t="s">
        <v>472</v>
      </c>
      <c r="H294" s="507" t="s">
        <v>473</v>
      </c>
      <c r="I294" s="514">
        <v>4</v>
      </c>
      <c r="J294" s="515" t="s">
        <v>1080</v>
      </c>
      <c r="K294" s="505" t="s">
        <v>1089</v>
      </c>
      <c r="L294" s="516" t="s">
        <v>1081</v>
      </c>
      <c r="M294" s="505" t="s">
        <v>1093</v>
      </c>
      <c r="N294" s="521">
        <v>8</v>
      </c>
      <c r="O294" s="522">
        <v>139.24</v>
      </c>
      <c r="P294" s="520">
        <v>1113.92</v>
      </c>
      <c r="Q294" s="527" t="s">
        <v>1094</v>
      </c>
      <c r="R294" s="515" t="s">
        <v>1072</v>
      </c>
    </row>
    <row r="295" spans="2:18" ht="51">
      <c r="B295" s="505" t="e">
        <f>IF('Formulario PPGR3'!$G295="","",CONCATENATE('Formulario PPGR3'!$C295,".",'Formulario PPGR3'!$D295,".",'Formulario PPGR3'!$E295,".",'Formulario PPGR3'!$F295))</f>
        <v>#REF!</v>
      </c>
      <c r="C295" s="505" t="e">
        <f>IF('Formulario PPGR3'!$G295="","",'[3]Formulario PPGR1'!#REF!)</f>
        <v>#REF!</v>
      </c>
      <c r="D295" s="505" t="e">
        <f>IF('Formulario PPGR3'!$G295="","",'[3]Formulario PPGR1'!#REF!)</f>
        <v>#REF!</v>
      </c>
      <c r="E295" s="505" t="e">
        <f>IF('Formulario PPGR3'!$G295="","",'[3]Formulario PPGR1'!#REF!)</f>
        <v>#REF!</v>
      </c>
      <c r="F295" s="505" t="e">
        <f>IF('Formulario PPGR3'!$G295="","",'[3]Formulario PPGR1'!#REF!)</f>
        <v>#REF!</v>
      </c>
      <c r="G295" s="508" t="s">
        <v>472</v>
      </c>
      <c r="H295" s="507" t="s">
        <v>473</v>
      </c>
      <c r="I295" s="514">
        <v>4</v>
      </c>
      <c r="J295" s="515" t="s">
        <v>1080</v>
      </c>
      <c r="K295" s="505" t="s">
        <v>1089</v>
      </c>
      <c r="L295" s="516" t="s">
        <v>1090</v>
      </c>
      <c r="M295" s="505" t="s">
        <v>1091</v>
      </c>
      <c r="N295" s="521">
        <v>8</v>
      </c>
      <c r="O295" s="522">
        <v>175.82</v>
      </c>
      <c r="P295" s="520">
        <v>1406.56</v>
      </c>
      <c r="Q295" s="527" t="s">
        <v>1092</v>
      </c>
      <c r="R295" s="515" t="s">
        <v>1072</v>
      </c>
    </row>
    <row r="296" spans="2:18" ht="51">
      <c r="B296" s="505" t="e">
        <f>IF('Formulario PPGR3'!$G296="","",CONCATENATE('Formulario PPGR3'!$C296,".",'Formulario PPGR3'!$D296,".",'Formulario PPGR3'!$E296,".",'Formulario PPGR3'!$F296))</f>
        <v>#REF!</v>
      </c>
      <c r="C296" s="505" t="e">
        <f>IF('Formulario PPGR3'!$G296="","",'[3]Formulario PPGR1'!#REF!)</f>
        <v>#REF!</v>
      </c>
      <c r="D296" s="505" t="e">
        <f>IF('Formulario PPGR3'!$G296="","",'[3]Formulario PPGR1'!#REF!)</f>
        <v>#REF!</v>
      </c>
      <c r="E296" s="505" t="e">
        <f>IF('Formulario PPGR3'!$G296="","",'[3]Formulario PPGR1'!#REF!)</f>
        <v>#REF!</v>
      </c>
      <c r="F296" s="505" t="e">
        <f>IF('Formulario PPGR3'!$G296="","",'[3]Formulario PPGR1'!#REF!)</f>
        <v>#REF!</v>
      </c>
      <c r="G296" s="508" t="s">
        <v>472</v>
      </c>
      <c r="H296" s="507" t="s">
        <v>473</v>
      </c>
      <c r="I296" s="514">
        <v>4</v>
      </c>
      <c r="J296" s="515" t="s">
        <v>1073</v>
      </c>
      <c r="K296" s="505" t="s">
        <v>1095</v>
      </c>
      <c r="L296" s="516" t="s">
        <v>1074</v>
      </c>
      <c r="M296" s="505" t="s">
        <v>1087</v>
      </c>
      <c r="N296" s="521">
        <v>8</v>
      </c>
      <c r="O296" s="522">
        <v>55</v>
      </c>
      <c r="P296" s="520">
        <v>440</v>
      </c>
      <c r="Q296" s="527" t="s">
        <v>1096</v>
      </c>
      <c r="R296" s="515" t="s">
        <v>1072</v>
      </c>
    </row>
    <row r="297" spans="2:18" ht="25.5">
      <c r="B297" s="505" t="e">
        <f>IF('Formulario PPGR3'!$G297="","",CONCATENATE('Formulario PPGR3'!$C297,".",'Formulario PPGR3'!$D297,".",'Formulario PPGR3'!$E297,".",'Formulario PPGR3'!$F297))</f>
        <v>#REF!</v>
      </c>
      <c r="C297" s="505" t="e">
        <f>IF('Formulario PPGR3'!$G297="","",'[3]Formulario PPGR1'!#REF!)</f>
        <v>#REF!</v>
      </c>
      <c r="D297" s="505" t="e">
        <f>IF('Formulario PPGR3'!$G297="","",'[3]Formulario PPGR1'!#REF!)</f>
        <v>#REF!</v>
      </c>
      <c r="E297" s="505" t="e">
        <f>IF('Formulario PPGR3'!$G297="","",'[3]Formulario PPGR1'!#REF!)</f>
        <v>#REF!</v>
      </c>
      <c r="F297" s="505" t="e">
        <f>IF('Formulario PPGR3'!$G297="","",'[3]Formulario PPGR1'!#REF!)</f>
        <v>#REF!</v>
      </c>
      <c r="G297" s="508" t="s">
        <v>491</v>
      </c>
      <c r="H297" s="507" t="s">
        <v>492</v>
      </c>
      <c r="I297" s="514">
        <v>12</v>
      </c>
      <c r="J297" s="515" t="s">
        <v>1077</v>
      </c>
      <c r="K297" s="505" t="s">
        <v>1099</v>
      </c>
      <c r="L297" s="516" t="s">
        <v>1078</v>
      </c>
      <c r="M297" s="505" t="s">
        <v>1101</v>
      </c>
      <c r="N297" s="521">
        <v>160</v>
      </c>
      <c r="O297" s="522">
        <v>197</v>
      </c>
      <c r="P297" s="520">
        <v>31520</v>
      </c>
      <c r="Q297" s="527" t="s">
        <v>1102</v>
      </c>
      <c r="R297" s="515" t="s">
        <v>1072</v>
      </c>
    </row>
    <row r="298" spans="2:18" ht="25.5">
      <c r="B298" s="505" t="e">
        <f>IF('Formulario PPGR3'!$G298="","",CONCATENATE('Formulario PPGR3'!$C298,".",'Formulario PPGR3'!$D298,".",'Formulario PPGR3'!$E298,".",'Formulario PPGR3'!$F298))</f>
        <v>#REF!</v>
      </c>
      <c r="C298" s="505" t="e">
        <f>IF('Formulario PPGR3'!$G298="","",'[3]Formulario PPGR1'!#REF!)</f>
        <v>#REF!</v>
      </c>
      <c r="D298" s="505" t="e">
        <f>IF('Formulario PPGR3'!$G298="","",'[3]Formulario PPGR1'!#REF!)</f>
        <v>#REF!</v>
      </c>
      <c r="E298" s="505" t="e">
        <f>IF('Formulario PPGR3'!$G298="","",'[3]Formulario PPGR1'!#REF!)</f>
        <v>#REF!</v>
      </c>
      <c r="F298" s="505" t="e">
        <f>IF('Formulario PPGR3'!$G298="","",'[3]Formulario PPGR1'!#REF!)</f>
        <v>#REF!</v>
      </c>
      <c r="G298" s="508" t="s">
        <v>491</v>
      </c>
      <c r="H298" s="507" t="s">
        <v>492</v>
      </c>
      <c r="I298" s="514">
        <v>12</v>
      </c>
      <c r="J298" s="515" t="s">
        <v>1080</v>
      </c>
      <c r="K298" s="505" t="s">
        <v>1089</v>
      </c>
      <c r="L298" s="516" t="s">
        <v>1081</v>
      </c>
      <c r="M298" s="505" t="s">
        <v>1093</v>
      </c>
      <c r="N298" s="521">
        <v>24</v>
      </c>
      <c r="O298" s="522">
        <v>139.24</v>
      </c>
      <c r="P298" s="520">
        <v>3341.76</v>
      </c>
      <c r="Q298" s="527" t="s">
        <v>1094</v>
      </c>
      <c r="R298" s="515" t="s">
        <v>1072</v>
      </c>
    </row>
    <row r="299" spans="2:18" ht="25.5">
      <c r="B299" s="505" t="e">
        <f>IF('Formulario PPGR3'!$G299="","",CONCATENATE('Formulario PPGR3'!$C299,".",'Formulario PPGR3'!$D299,".",'Formulario PPGR3'!$E299,".",'Formulario PPGR3'!$F299))</f>
        <v>#REF!</v>
      </c>
      <c r="C299" s="505" t="e">
        <f>IF('Formulario PPGR3'!$G299="","",'[3]Formulario PPGR1'!#REF!)</f>
        <v>#REF!</v>
      </c>
      <c r="D299" s="505" t="e">
        <f>IF('Formulario PPGR3'!$G299="","",'[3]Formulario PPGR1'!#REF!)</f>
        <v>#REF!</v>
      </c>
      <c r="E299" s="505" t="e">
        <f>IF('Formulario PPGR3'!$G299="","",'[3]Formulario PPGR1'!#REF!)</f>
        <v>#REF!</v>
      </c>
      <c r="F299" s="505" t="e">
        <f>IF('Formulario PPGR3'!$G299="","",'[3]Formulario PPGR1'!#REF!)</f>
        <v>#REF!</v>
      </c>
      <c r="G299" s="508" t="s">
        <v>491</v>
      </c>
      <c r="H299" s="507" t="s">
        <v>492</v>
      </c>
      <c r="I299" s="514">
        <v>12</v>
      </c>
      <c r="J299" s="515" t="s">
        <v>1080</v>
      </c>
      <c r="K299" s="505" t="s">
        <v>1089</v>
      </c>
      <c r="L299" s="516" t="s">
        <v>1090</v>
      </c>
      <c r="M299" s="505" t="s">
        <v>1091</v>
      </c>
      <c r="N299" s="521">
        <v>24</v>
      </c>
      <c r="O299" s="522">
        <v>175.82</v>
      </c>
      <c r="P299" s="520">
        <v>4219.68</v>
      </c>
      <c r="Q299" s="527" t="s">
        <v>1092</v>
      </c>
      <c r="R299" s="515" t="s">
        <v>1072</v>
      </c>
    </row>
    <row r="300" spans="2:18" ht="25.5">
      <c r="B300" s="505" t="e">
        <f>IF('Formulario PPGR3'!$G300="","",CONCATENATE('Formulario PPGR3'!$C300,".",'Formulario PPGR3'!$D300,".",'Formulario PPGR3'!$E300,".",'Formulario PPGR3'!$F300))</f>
        <v>#REF!</v>
      </c>
      <c r="C300" s="505" t="e">
        <f>IF('Formulario PPGR3'!$G300="","",'[3]Formulario PPGR1'!#REF!)</f>
        <v>#REF!</v>
      </c>
      <c r="D300" s="505" t="e">
        <f>IF('Formulario PPGR3'!$G300="","",'[3]Formulario PPGR1'!#REF!)</f>
        <v>#REF!</v>
      </c>
      <c r="E300" s="505" t="e">
        <f>IF('Formulario PPGR3'!$G300="","",'[3]Formulario PPGR1'!#REF!)</f>
        <v>#REF!</v>
      </c>
      <c r="F300" s="505" t="e">
        <f>IF('Formulario PPGR3'!$G300="","",'[3]Formulario PPGR1'!#REF!)</f>
        <v>#REF!</v>
      </c>
      <c r="G300" s="508" t="s">
        <v>491</v>
      </c>
      <c r="H300" s="507" t="s">
        <v>492</v>
      </c>
      <c r="I300" s="514">
        <v>12</v>
      </c>
      <c r="J300" s="515" t="s">
        <v>1073</v>
      </c>
      <c r="K300" s="505" t="s">
        <v>1095</v>
      </c>
      <c r="L300" s="516" t="s">
        <v>1074</v>
      </c>
      <c r="M300" s="505" t="s">
        <v>1087</v>
      </c>
      <c r="N300" s="521">
        <v>24</v>
      </c>
      <c r="O300" s="522">
        <v>55</v>
      </c>
      <c r="P300" s="520">
        <v>1320</v>
      </c>
      <c r="Q300" s="527" t="s">
        <v>1096</v>
      </c>
      <c r="R300" s="515" t="s">
        <v>1072</v>
      </c>
    </row>
    <row r="301" spans="2:18" ht="25.5">
      <c r="B301" s="505" t="e">
        <f>IF('Formulario PPGR3'!$G301="","",CONCATENATE('Formulario PPGR3'!$C301,".",'Formulario PPGR3'!$D301,".",'Formulario PPGR3'!$E301,".",'Formulario PPGR3'!$F301))</f>
        <v>#REF!</v>
      </c>
      <c r="C301" s="505" t="e">
        <f>IF('Formulario PPGR3'!$G301="","",'[3]Formulario PPGR1'!#REF!)</f>
        <v>#REF!</v>
      </c>
      <c r="D301" s="505" t="e">
        <f>IF('Formulario PPGR3'!$G301="","",'[3]Formulario PPGR1'!#REF!)</f>
        <v>#REF!</v>
      </c>
      <c r="E301" s="505" t="e">
        <f>IF('Formulario PPGR3'!$G301="","",'[3]Formulario PPGR1'!#REF!)</f>
        <v>#REF!</v>
      </c>
      <c r="F301" s="505" t="e">
        <f>IF('Formulario PPGR3'!$G301="","",'[3]Formulario PPGR1'!#REF!)</f>
        <v>#REF!</v>
      </c>
      <c r="G301" s="508" t="s">
        <v>491</v>
      </c>
      <c r="H301" s="507" t="s">
        <v>492</v>
      </c>
      <c r="I301" s="514">
        <v>12</v>
      </c>
      <c r="J301" s="515" t="s">
        <v>1073</v>
      </c>
      <c r="K301" s="505" t="s">
        <v>1095</v>
      </c>
      <c r="L301" s="516" t="s">
        <v>1112</v>
      </c>
      <c r="M301" s="505" t="s">
        <v>1087</v>
      </c>
      <c r="N301" s="521">
        <v>2</v>
      </c>
      <c r="O301" s="522">
        <v>4979.6000000000004</v>
      </c>
      <c r="P301" s="520">
        <v>9959.2000000000007</v>
      </c>
      <c r="Q301" s="527" t="s">
        <v>1096</v>
      </c>
      <c r="R301" s="515" t="s">
        <v>1072</v>
      </c>
    </row>
    <row r="302" spans="2:18" ht="38.25">
      <c r="B302" s="505" t="e">
        <f>IF('Formulario PPGR3'!$G302="","",CONCATENATE('Formulario PPGR3'!$C302,".",'Formulario PPGR3'!$D302,".",'Formulario PPGR3'!$E302,".",'Formulario PPGR3'!$F302))</f>
        <v>#REF!</v>
      </c>
      <c r="C302" s="505" t="e">
        <f>IF('Formulario PPGR3'!$G302="","",'[3]Formulario PPGR1'!#REF!)</f>
        <v>#REF!</v>
      </c>
      <c r="D302" s="505" t="e">
        <f>IF('Formulario PPGR3'!$G302="","",'[3]Formulario PPGR1'!#REF!)</f>
        <v>#REF!</v>
      </c>
      <c r="E302" s="505" t="e">
        <f>IF('Formulario PPGR3'!$G302="","",'[3]Formulario PPGR1'!#REF!)</f>
        <v>#REF!</v>
      </c>
      <c r="F302" s="505" t="e">
        <f>IF('Formulario PPGR3'!$G302="","",'[3]Formulario PPGR1'!#REF!)</f>
        <v>#REF!</v>
      </c>
      <c r="G302" s="508" t="s">
        <v>476</v>
      </c>
      <c r="H302" s="507" t="s">
        <v>477</v>
      </c>
      <c r="I302" s="514">
        <v>1</v>
      </c>
      <c r="J302" s="515" t="s">
        <v>1077</v>
      </c>
      <c r="K302" s="505" t="s">
        <v>1099</v>
      </c>
      <c r="L302" s="516" t="s">
        <v>1078</v>
      </c>
      <c r="M302" s="505" t="s">
        <v>1101</v>
      </c>
      <c r="N302" s="521">
        <v>50</v>
      </c>
      <c r="O302" s="522">
        <v>197</v>
      </c>
      <c r="P302" s="520">
        <v>9850</v>
      </c>
      <c r="Q302" s="527" t="s">
        <v>1102</v>
      </c>
      <c r="R302" s="515" t="s">
        <v>1072</v>
      </c>
    </row>
    <row r="303" spans="2:18" ht="38.25">
      <c r="B303" s="505" t="e">
        <f>IF('Formulario PPGR3'!$G303="","",CONCATENATE('Formulario PPGR3'!$C303,".",'Formulario PPGR3'!$D303,".",'Formulario PPGR3'!$E303,".",'Formulario PPGR3'!$F303))</f>
        <v>#REF!</v>
      </c>
      <c r="C303" s="505" t="e">
        <f>IF('Formulario PPGR3'!$G303="","",'[3]Formulario PPGR1'!#REF!)</f>
        <v>#REF!</v>
      </c>
      <c r="D303" s="505" t="e">
        <f>IF('Formulario PPGR3'!$G303="","",'[3]Formulario PPGR1'!#REF!)</f>
        <v>#REF!</v>
      </c>
      <c r="E303" s="505" t="e">
        <f>IF('Formulario PPGR3'!$G303="","",'[3]Formulario PPGR1'!#REF!)</f>
        <v>#REF!</v>
      </c>
      <c r="F303" s="505" t="e">
        <f>IF('Formulario PPGR3'!$G303="","",'[3]Formulario PPGR1'!#REF!)</f>
        <v>#REF!</v>
      </c>
      <c r="G303" s="508" t="s">
        <v>476</v>
      </c>
      <c r="H303" s="507" t="s">
        <v>477</v>
      </c>
      <c r="I303" s="514">
        <v>1</v>
      </c>
      <c r="J303" s="515" t="s">
        <v>1119</v>
      </c>
      <c r="K303" s="505" t="s">
        <v>1120</v>
      </c>
      <c r="L303" s="516" t="s">
        <v>1121</v>
      </c>
      <c r="M303" s="505" t="s">
        <v>1087</v>
      </c>
      <c r="N303" s="521">
        <v>1</v>
      </c>
      <c r="O303" s="522">
        <v>86568.53</v>
      </c>
      <c r="P303" s="520">
        <v>86568.53</v>
      </c>
      <c r="Q303" s="527" t="s">
        <v>1122</v>
      </c>
      <c r="R303" s="515" t="s">
        <v>1072</v>
      </c>
    </row>
    <row r="304" spans="2:18" ht="38.25">
      <c r="B304" s="505" t="e">
        <f>IF('Formulario PPGR3'!$G304="","",CONCATENATE('Formulario PPGR3'!$C304,".",'Formulario PPGR3'!$D304,".",'Formulario PPGR3'!$E304,".",'Formulario PPGR3'!$F304))</f>
        <v>#REF!</v>
      </c>
      <c r="C304" s="505" t="e">
        <f>IF('Formulario PPGR3'!$G304="","",'[3]Formulario PPGR1'!#REF!)</f>
        <v>#REF!</v>
      </c>
      <c r="D304" s="505" t="e">
        <f>IF('Formulario PPGR3'!$G304="","",'[3]Formulario PPGR1'!#REF!)</f>
        <v>#REF!</v>
      </c>
      <c r="E304" s="505" t="e">
        <f>IF('Formulario PPGR3'!$G304="","",'[3]Formulario PPGR1'!#REF!)</f>
        <v>#REF!</v>
      </c>
      <c r="F304" s="505" t="e">
        <f>IF('Formulario PPGR3'!$G304="","",'[3]Formulario PPGR1'!#REF!)</f>
        <v>#REF!</v>
      </c>
      <c r="G304" s="508" t="s">
        <v>476</v>
      </c>
      <c r="H304" s="507" t="s">
        <v>477</v>
      </c>
      <c r="I304" s="514">
        <v>1</v>
      </c>
      <c r="J304" s="515" t="s">
        <v>1070</v>
      </c>
      <c r="K304" s="505" t="s">
        <v>1086</v>
      </c>
      <c r="L304" s="516" t="s">
        <v>1082</v>
      </c>
      <c r="M304" s="505" t="s">
        <v>1087</v>
      </c>
      <c r="N304" s="521">
        <v>1</v>
      </c>
      <c r="O304" s="522">
        <v>29393.8</v>
      </c>
      <c r="P304" s="520">
        <v>29393.8</v>
      </c>
      <c r="Q304" s="527" t="s">
        <v>1088</v>
      </c>
      <c r="R304" s="515" t="s">
        <v>1072</v>
      </c>
    </row>
    <row r="305" spans="2:18" ht="38.25">
      <c r="B305" s="505" t="e">
        <f>IF('Formulario PPGR3'!$G305="","",CONCATENATE('Formulario PPGR3'!$C305,".",'Formulario PPGR3'!$D305,".",'Formulario PPGR3'!$E305,".",'Formulario PPGR3'!$F305))</f>
        <v>#REF!</v>
      </c>
      <c r="C305" s="505" t="e">
        <f>IF('Formulario PPGR3'!$G305="","",'[3]Formulario PPGR1'!#REF!)</f>
        <v>#REF!</v>
      </c>
      <c r="D305" s="505" t="e">
        <f>IF('Formulario PPGR3'!$G305="","",'[3]Formulario PPGR1'!#REF!)</f>
        <v>#REF!</v>
      </c>
      <c r="E305" s="505" t="e">
        <f>IF('Formulario PPGR3'!$G305="","",'[3]Formulario PPGR1'!#REF!)</f>
        <v>#REF!</v>
      </c>
      <c r="F305" s="505" t="e">
        <f>IF('Formulario PPGR3'!$G305="","",'[3]Formulario PPGR1'!#REF!)</f>
        <v>#REF!</v>
      </c>
      <c r="G305" s="508" t="s">
        <v>476</v>
      </c>
      <c r="H305" s="507" t="s">
        <v>477</v>
      </c>
      <c r="I305" s="514">
        <v>1</v>
      </c>
      <c r="J305" s="515" t="s">
        <v>1070</v>
      </c>
      <c r="K305" s="505" t="s">
        <v>1086</v>
      </c>
      <c r="L305" s="516" t="s">
        <v>1071</v>
      </c>
      <c r="M305" s="505" t="s">
        <v>1087</v>
      </c>
      <c r="N305" s="521">
        <v>1</v>
      </c>
      <c r="O305" s="522">
        <v>61419</v>
      </c>
      <c r="P305" s="520">
        <v>61419</v>
      </c>
      <c r="Q305" s="527" t="s">
        <v>1088</v>
      </c>
      <c r="R305" s="515" t="s">
        <v>1072</v>
      </c>
    </row>
    <row r="306" spans="2:18" ht="38.25">
      <c r="B306" s="505" t="e">
        <f>IF('Formulario PPGR3'!$G306="","",CONCATENATE('Formulario PPGR3'!$C306,".",'Formulario PPGR3'!$D306,".",'Formulario PPGR3'!$E306,".",'Formulario PPGR3'!$F306))</f>
        <v>#REF!</v>
      </c>
      <c r="C306" s="505" t="e">
        <f>IF('Formulario PPGR3'!$G306="","",'[3]Formulario PPGR1'!#REF!)</f>
        <v>#REF!</v>
      </c>
      <c r="D306" s="505" t="e">
        <f>IF('Formulario PPGR3'!$G306="","",'[3]Formulario PPGR1'!#REF!)</f>
        <v>#REF!</v>
      </c>
      <c r="E306" s="505" t="e">
        <f>IF('Formulario PPGR3'!$G306="","",'[3]Formulario PPGR1'!#REF!)</f>
        <v>#REF!</v>
      </c>
      <c r="F306" s="505" t="e">
        <f>IF('Formulario PPGR3'!$G306="","",'[3]Formulario PPGR1'!#REF!)</f>
        <v>#REF!</v>
      </c>
      <c r="G306" s="508" t="s">
        <v>476</v>
      </c>
      <c r="H306" s="507" t="s">
        <v>477</v>
      </c>
      <c r="I306" s="514">
        <v>1</v>
      </c>
      <c r="J306" s="515" t="s">
        <v>1073</v>
      </c>
      <c r="K306" s="505" t="s">
        <v>1095</v>
      </c>
      <c r="L306" s="516" t="s">
        <v>1074</v>
      </c>
      <c r="M306" s="505" t="s">
        <v>1087</v>
      </c>
      <c r="N306" s="521">
        <v>8</v>
      </c>
      <c r="O306" s="522">
        <v>55</v>
      </c>
      <c r="P306" s="520">
        <v>440</v>
      </c>
      <c r="Q306" s="527" t="s">
        <v>1096</v>
      </c>
      <c r="R306" s="515" t="s">
        <v>1072</v>
      </c>
    </row>
    <row r="307" spans="2:18" ht="38.25">
      <c r="B307" s="505" t="e">
        <f>IF('Formulario PPGR3'!$G307="","",CONCATENATE('Formulario PPGR3'!$C307,".",'Formulario PPGR3'!$D307,".",'Formulario PPGR3'!$E307,".",'Formulario PPGR3'!$F307))</f>
        <v>#REF!</v>
      </c>
      <c r="C307" s="505" t="e">
        <f>IF('Formulario PPGR3'!$G307="","",'[3]Formulario PPGR1'!#REF!)</f>
        <v>#REF!</v>
      </c>
      <c r="D307" s="505" t="e">
        <f>IF('Formulario PPGR3'!$G307="","",'[3]Formulario PPGR1'!#REF!)</f>
        <v>#REF!</v>
      </c>
      <c r="E307" s="505" t="e">
        <f>IF('Formulario PPGR3'!$G307="","",'[3]Formulario PPGR1'!#REF!)</f>
        <v>#REF!</v>
      </c>
      <c r="F307" s="505" t="e">
        <f>IF('Formulario PPGR3'!$G307="","",'[3]Formulario PPGR1'!#REF!)</f>
        <v>#REF!</v>
      </c>
      <c r="G307" s="508" t="s">
        <v>476</v>
      </c>
      <c r="H307" s="507" t="s">
        <v>477</v>
      </c>
      <c r="I307" s="514">
        <v>1</v>
      </c>
      <c r="J307" s="515" t="s">
        <v>1073</v>
      </c>
      <c r="K307" s="505" t="s">
        <v>1095</v>
      </c>
      <c r="L307" s="516" t="s">
        <v>1123</v>
      </c>
      <c r="M307" s="505" t="s">
        <v>1087</v>
      </c>
      <c r="N307" s="521">
        <v>8</v>
      </c>
      <c r="O307" s="522">
        <v>144.9984</v>
      </c>
      <c r="P307" s="520">
        <v>1159.9872</v>
      </c>
      <c r="Q307" s="527" t="s">
        <v>1096</v>
      </c>
      <c r="R307" s="515" t="s">
        <v>1072</v>
      </c>
    </row>
    <row r="308" spans="2:18" ht="38.25">
      <c r="B308" s="505" t="e">
        <f>IF('Formulario PPGR3'!$G308="","",CONCATENATE('Formulario PPGR3'!$C308,".",'Formulario PPGR3'!$D308,".",'Formulario PPGR3'!$E308,".",'Formulario PPGR3'!$F308))</f>
        <v>#REF!</v>
      </c>
      <c r="C308" s="505" t="e">
        <f>IF('Formulario PPGR3'!$G308="","",'[3]Formulario PPGR1'!#REF!)</f>
        <v>#REF!</v>
      </c>
      <c r="D308" s="505" t="e">
        <f>IF('Formulario PPGR3'!$G308="","",'[3]Formulario PPGR1'!#REF!)</f>
        <v>#REF!</v>
      </c>
      <c r="E308" s="505" t="e">
        <f>IF('Formulario PPGR3'!$G308="","",'[3]Formulario PPGR1'!#REF!)</f>
        <v>#REF!</v>
      </c>
      <c r="F308" s="505" t="e">
        <f>IF('Formulario PPGR3'!$G308="","",'[3]Formulario PPGR1'!#REF!)</f>
        <v>#REF!</v>
      </c>
      <c r="G308" s="508" t="s">
        <v>476</v>
      </c>
      <c r="H308" s="507" t="s">
        <v>477</v>
      </c>
      <c r="I308" s="514">
        <v>1</v>
      </c>
      <c r="J308" s="515" t="s">
        <v>1080</v>
      </c>
      <c r="K308" s="505" t="s">
        <v>1089</v>
      </c>
      <c r="L308" s="516" t="s">
        <v>1081</v>
      </c>
      <c r="M308" s="505" t="s">
        <v>1093</v>
      </c>
      <c r="N308" s="521">
        <v>4</v>
      </c>
      <c r="O308" s="522">
        <v>139.24</v>
      </c>
      <c r="P308" s="520">
        <v>556.96</v>
      </c>
      <c r="Q308" s="527" t="s">
        <v>1094</v>
      </c>
      <c r="R308" s="515" t="s">
        <v>1072</v>
      </c>
    </row>
    <row r="309" spans="2:18" ht="38.25">
      <c r="B309" s="505" t="e">
        <f>IF('Formulario PPGR3'!$G309="","",CONCATENATE('Formulario PPGR3'!$C309,".",'Formulario PPGR3'!$D309,".",'Formulario PPGR3'!$E309,".",'Formulario PPGR3'!$F309))</f>
        <v>#REF!</v>
      </c>
      <c r="C309" s="505" t="e">
        <f>IF('Formulario PPGR3'!$G309="","",'[3]Formulario PPGR1'!#REF!)</f>
        <v>#REF!</v>
      </c>
      <c r="D309" s="505" t="e">
        <f>IF('Formulario PPGR3'!$G309="","",'[3]Formulario PPGR1'!#REF!)</f>
        <v>#REF!</v>
      </c>
      <c r="E309" s="505" t="e">
        <f>IF('Formulario PPGR3'!$G309="","",'[3]Formulario PPGR1'!#REF!)</f>
        <v>#REF!</v>
      </c>
      <c r="F309" s="505" t="e">
        <f>IF('Formulario PPGR3'!$G309="","",'[3]Formulario PPGR1'!#REF!)</f>
        <v>#REF!</v>
      </c>
      <c r="G309" s="508" t="s">
        <v>476</v>
      </c>
      <c r="H309" s="507" t="s">
        <v>477</v>
      </c>
      <c r="I309" s="514">
        <v>1</v>
      </c>
      <c r="J309" s="515" t="s">
        <v>1080</v>
      </c>
      <c r="K309" s="505" t="s">
        <v>1089</v>
      </c>
      <c r="L309" s="516" t="s">
        <v>1090</v>
      </c>
      <c r="M309" s="505" t="s">
        <v>1091</v>
      </c>
      <c r="N309" s="521">
        <v>4</v>
      </c>
      <c r="O309" s="522">
        <v>175.82</v>
      </c>
      <c r="P309" s="520">
        <v>703.28</v>
      </c>
      <c r="Q309" s="527" t="s">
        <v>1092</v>
      </c>
      <c r="R309" s="515" t="s">
        <v>1072</v>
      </c>
    </row>
    <row r="310" spans="2:18" ht="38.25">
      <c r="B310" s="505" t="e">
        <f>IF('Formulario PPGR3'!$G310="","",CONCATENATE('Formulario PPGR3'!$C310,".",'Formulario PPGR3'!$D310,".",'Formulario PPGR3'!$E310,".",'Formulario PPGR3'!$F310))</f>
        <v>#REF!</v>
      </c>
      <c r="C310" s="505" t="e">
        <f>IF('Formulario PPGR3'!$G310="","",'[3]Formulario PPGR1'!#REF!)</f>
        <v>#REF!</v>
      </c>
      <c r="D310" s="505" t="e">
        <f>IF('Formulario PPGR3'!$G310="","",'[3]Formulario PPGR1'!#REF!)</f>
        <v>#REF!</v>
      </c>
      <c r="E310" s="505" t="e">
        <f>IF('Formulario PPGR3'!$G310="","",'[3]Formulario PPGR1'!#REF!)</f>
        <v>#REF!</v>
      </c>
      <c r="F310" s="505" t="e">
        <f>IF('Formulario PPGR3'!$G310="","",'[3]Formulario PPGR1'!#REF!)</f>
        <v>#REF!</v>
      </c>
      <c r="G310" s="508" t="s">
        <v>476</v>
      </c>
      <c r="H310" s="507" t="s">
        <v>477</v>
      </c>
      <c r="I310" s="514">
        <v>1</v>
      </c>
      <c r="J310" s="515" t="s">
        <v>1073</v>
      </c>
      <c r="K310" s="505" t="s">
        <v>1095</v>
      </c>
      <c r="L310" s="516" t="s">
        <v>1112</v>
      </c>
      <c r="M310" s="505" t="s">
        <v>1087</v>
      </c>
      <c r="N310" s="521">
        <v>1</v>
      </c>
      <c r="O310" s="522">
        <v>4979.6000000000004</v>
      </c>
      <c r="P310" s="520">
        <v>4979.6000000000004</v>
      </c>
      <c r="Q310" s="527" t="s">
        <v>1096</v>
      </c>
      <c r="R310" s="515" t="s">
        <v>1072</v>
      </c>
    </row>
    <row r="311" spans="2:18" ht="25.5">
      <c r="B311" s="505" t="e">
        <f>IF('Formulario PPGR3'!$G311="","",CONCATENATE('Formulario PPGR3'!$C311,".",'Formulario PPGR3'!$D311,".",'Formulario PPGR3'!$E311,".",'Formulario PPGR3'!$F311))</f>
        <v>#REF!</v>
      </c>
      <c r="C311" s="505" t="e">
        <f>IF('Formulario PPGR3'!$G311="","",'[3]Formulario PPGR1'!#REF!)</f>
        <v>#REF!</v>
      </c>
      <c r="D311" s="505" t="e">
        <f>IF('Formulario PPGR3'!$G311="","",'[3]Formulario PPGR1'!#REF!)</f>
        <v>#REF!</v>
      </c>
      <c r="E311" s="505" t="e">
        <f>IF('Formulario PPGR3'!$G311="","",'[3]Formulario PPGR1'!#REF!)</f>
        <v>#REF!</v>
      </c>
      <c r="F311" s="505" t="e">
        <f>IF('Formulario PPGR3'!$G311="","",'[3]Formulario PPGR1'!#REF!)</f>
        <v>#REF!</v>
      </c>
      <c r="G311" s="508" t="s">
        <v>491</v>
      </c>
      <c r="H311" s="507" t="s">
        <v>492</v>
      </c>
      <c r="I311" s="514">
        <v>12</v>
      </c>
      <c r="J311" s="515" t="s">
        <v>1077</v>
      </c>
      <c r="K311" s="505" t="s">
        <v>1099</v>
      </c>
      <c r="L311" s="516" t="s">
        <v>1078</v>
      </c>
      <c r="M311" s="505" t="s">
        <v>1101</v>
      </c>
      <c r="N311" s="521">
        <v>200</v>
      </c>
      <c r="O311" s="522">
        <v>197</v>
      </c>
      <c r="P311" s="520">
        <v>39400</v>
      </c>
      <c r="Q311" s="527" t="s">
        <v>1102</v>
      </c>
      <c r="R311" s="515" t="s">
        <v>1072</v>
      </c>
    </row>
    <row r="312" spans="2:18" ht="25.5">
      <c r="B312" s="505" t="e">
        <f>IF('Formulario PPGR3'!$G312="","",CONCATENATE('Formulario PPGR3'!$C312,".",'Formulario PPGR3'!$D312,".",'Formulario PPGR3'!$E312,".",'Formulario PPGR3'!$F312))</f>
        <v>#REF!</v>
      </c>
      <c r="C312" s="505" t="e">
        <f>IF('Formulario PPGR3'!$G312="","",'[3]Formulario PPGR1'!#REF!)</f>
        <v>#REF!</v>
      </c>
      <c r="D312" s="505" t="e">
        <f>IF('Formulario PPGR3'!$G312="","",'[3]Formulario PPGR1'!#REF!)</f>
        <v>#REF!</v>
      </c>
      <c r="E312" s="505" t="e">
        <f>IF('Formulario PPGR3'!$G312="","",'[3]Formulario PPGR1'!#REF!)</f>
        <v>#REF!</v>
      </c>
      <c r="F312" s="505" t="e">
        <f>IF('Formulario PPGR3'!$G312="","",'[3]Formulario PPGR1'!#REF!)</f>
        <v>#REF!</v>
      </c>
      <c r="G312" s="508" t="s">
        <v>491</v>
      </c>
      <c r="H312" s="507" t="s">
        <v>492</v>
      </c>
      <c r="I312" s="514">
        <v>12</v>
      </c>
      <c r="J312" s="515" t="s">
        <v>1080</v>
      </c>
      <c r="K312" s="505" t="s">
        <v>1089</v>
      </c>
      <c r="L312" s="516" t="s">
        <v>1081</v>
      </c>
      <c r="M312" s="505" t="s">
        <v>1093</v>
      </c>
      <c r="N312" s="521">
        <v>24</v>
      </c>
      <c r="O312" s="522">
        <v>139.24</v>
      </c>
      <c r="P312" s="520">
        <v>3341.76</v>
      </c>
      <c r="Q312" s="527" t="s">
        <v>1094</v>
      </c>
      <c r="R312" s="515" t="s">
        <v>1072</v>
      </c>
    </row>
    <row r="313" spans="2:18" ht="25.5">
      <c r="B313" s="505" t="e">
        <f>IF('Formulario PPGR3'!$G313="","",CONCATENATE('Formulario PPGR3'!$C313,".",'Formulario PPGR3'!$D313,".",'Formulario PPGR3'!$E313,".",'Formulario PPGR3'!$F313))</f>
        <v>#REF!</v>
      </c>
      <c r="C313" s="505" t="e">
        <f>IF('Formulario PPGR3'!$G313="","",'[3]Formulario PPGR1'!#REF!)</f>
        <v>#REF!</v>
      </c>
      <c r="D313" s="505" t="e">
        <f>IF('Formulario PPGR3'!$G313="","",'[3]Formulario PPGR1'!#REF!)</f>
        <v>#REF!</v>
      </c>
      <c r="E313" s="505" t="e">
        <f>IF('Formulario PPGR3'!$G313="","",'[3]Formulario PPGR1'!#REF!)</f>
        <v>#REF!</v>
      </c>
      <c r="F313" s="505" t="e">
        <f>IF('Formulario PPGR3'!$G313="","",'[3]Formulario PPGR1'!#REF!)</f>
        <v>#REF!</v>
      </c>
      <c r="G313" s="508" t="s">
        <v>491</v>
      </c>
      <c r="H313" s="507" t="s">
        <v>492</v>
      </c>
      <c r="I313" s="514">
        <v>12</v>
      </c>
      <c r="J313" s="515" t="s">
        <v>1080</v>
      </c>
      <c r="K313" s="505" t="s">
        <v>1089</v>
      </c>
      <c r="L313" s="516" t="s">
        <v>1090</v>
      </c>
      <c r="M313" s="505" t="s">
        <v>1091</v>
      </c>
      <c r="N313" s="521">
        <v>24</v>
      </c>
      <c r="O313" s="522">
        <v>175.82</v>
      </c>
      <c r="P313" s="520">
        <v>4219.68</v>
      </c>
      <c r="Q313" s="527" t="s">
        <v>1092</v>
      </c>
      <c r="R313" s="515" t="s">
        <v>1072</v>
      </c>
    </row>
    <row r="314" spans="2:18" ht="25.5">
      <c r="B314" s="505" t="e">
        <f>IF('Formulario PPGR3'!$G314="","",CONCATENATE('Formulario PPGR3'!$C314,".",'Formulario PPGR3'!$D314,".",'Formulario PPGR3'!$E314,".",'Formulario PPGR3'!$F314))</f>
        <v>#REF!</v>
      </c>
      <c r="C314" s="505" t="e">
        <f>IF('Formulario PPGR3'!$G314="","",'[3]Formulario PPGR1'!#REF!)</f>
        <v>#REF!</v>
      </c>
      <c r="D314" s="505" t="e">
        <f>IF('Formulario PPGR3'!$G314="","",'[3]Formulario PPGR1'!#REF!)</f>
        <v>#REF!</v>
      </c>
      <c r="E314" s="505" t="e">
        <f>IF('Formulario PPGR3'!$G314="","",'[3]Formulario PPGR1'!#REF!)</f>
        <v>#REF!</v>
      </c>
      <c r="F314" s="505" t="e">
        <f>IF('Formulario PPGR3'!$G314="","",'[3]Formulario PPGR1'!#REF!)</f>
        <v>#REF!</v>
      </c>
      <c r="G314" s="508" t="s">
        <v>491</v>
      </c>
      <c r="H314" s="507" t="s">
        <v>492</v>
      </c>
      <c r="I314" s="514">
        <v>12</v>
      </c>
      <c r="J314" s="515" t="s">
        <v>1073</v>
      </c>
      <c r="K314" s="505" t="s">
        <v>1095</v>
      </c>
      <c r="L314" s="516" t="s">
        <v>1074</v>
      </c>
      <c r="M314" s="505" t="s">
        <v>1087</v>
      </c>
      <c r="N314" s="521">
        <v>24</v>
      </c>
      <c r="O314" s="522">
        <v>55</v>
      </c>
      <c r="P314" s="520">
        <v>1320</v>
      </c>
      <c r="Q314" s="527" t="s">
        <v>1096</v>
      </c>
      <c r="R314" s="515" t="s">
        <v>1072</v>
      </c>
    </row>
    <row r="315" spans="2:18" ht="25.5">
      <c r="B315" s="505" t="e">
        <f>IF('Formulario PPGR3'!$G315="","",CONCATENATE('Formulario PPGR3'!$C315,".",'Formulario PPGR3'!$D315,".",'Formulario PPGR3'!$E315,".",'Formulario PPGR3'!$F315))</f>
        <v>#REF!</v>
      </c>
      <c r="C315" s="505" t="e">
        <f>IF('Formulario PPGR3'!$G315="","",'[3]Formulario PPGR1'!#REF!)</f>
        <v>#REF!</v>
      </c>
      <c r="D315" s="505" t="e">
        <f>IF('Formulario PPGR3'!$G315="","",'[3]Formulario PPGR1'!#REF!)</f>
        <v>#REF!</v>
      </c>
      <c r="E315" s="505" t="e">
        <f>IF('Formulario PPGR3'!$G315="","",'[3]Formulario PPGR1'!#REF!)</f>
        <v>#REF!</v>
      </c>
      <c r="F315" s="505" t="e">
        <f>IF('Formulario PPGR3'!$G315="","",'[3]Formulario PPGR1'!#REF!)</f>
        <v>#REF!</v>
      </c>
      <c r="G315" s="508" t="s">
        <v>491</v>
      </c>
      <c r="H315" s="507" t="s">
        <v>492</v>
      </c>
      <c r="I315" s="514">
        <v>12</v>
      </c>
      <c r="J315" s="515" t="s">
        <v>1073</v>
      </c>
      <c r="K315" s="505" t="s">
        <v>1095</v>
      </c>
      <c r="L315" s="516" t="s">
        <v>1112</v>
      </c>
      <c r="M315" s="505" t="s">
        <v>1087</v>
      </c>
      <c r="N315" s="521">
        <v>2</v>
      </c>
      <c r="O315" s="522">
        <v>4979.6000000000004</v>
      </c>
      <c r="P315" s="520">
        <v>9959.2000000000007</v>
      </c>
      <c r="Q315" s="527" t="s">
        <v>1096</v>
      </c>
      <c r="R315" s="515" t="s">
        <v>1072</v>
      </c>
    </row>
    <row r="316" spans="2:18" ht="25.5">
      <c r="B316" s="505" t="e">
        <f>IF('Formulario PPGR3'!$G316="","",CONCATENATE('Formulario PPGR3'!$C316,".",'Formulario PPGR3'!$D316,".",'Formulario PPGR3'!$E316,".",'Formulario PPGR3'!$F316))</f>
        <v>#REF!</v>
      </c>
      <c r="C316" s="505" t="e">
        <f>IF('Formulario PPGR3'!$G316="","",'[3]Formulario PPGR1'!#REF!)</f>
        <v>#REF!</v>
      </c>
      <c r="D316" s="505" t="e">
        <f>IF('Formulario PPGR3'!$G316="","",'[3]Formulario PPGR1'!#REF!)</f>
        <v>#REF!</v>
      </c>
      <c r="E316" s="505" t="e">
        <f>IF('Formulario PPGR3'!$G316="","",'[3]Formulario PPGR1'!#REF!)</f>
        <v>#REF!</v>
      </c>
      <c r="F316" s="505" t="e">
        <f>IF('Formulario PPGR3'!$G316="","",'[3]Formulario PPGR1'!#REF!)</f>
        <v>#REF!</v>
      </c>
      <c r="G316" s="508" t="s">
        <v>494</v>
      </c>
      <c r="H316" s="507" t="s">
        <v>495</v>
      </c>
      <c r="I316" s="514">
        <v>3</v>
      </c>
      <c r="J316" s="515" t="s">
        <v>1077</v>
      </c>
      <c r="K316" s="505" t="s">
        <v>1099</v>
      </c>
      <c r="L316" s="516" t="s">
        <v>1078</v>
      </c>
      <c r="M316" s="505" t="s">
        <v>1101</v>
      </c>
      <c r="N316" s="521">
        <v>70</v>
      </c>
      <c r="O316" s="522">
        <v>197</v>
      </c>
      <c r="P316" s="520">
        <v>13790</v>
      </c>
      <c r="Q316" s="527" t="s">
        <v>1102</v>
      </c>
      <c r="R316" s="515" t="s">
        <v>1072</v>
      </c>
    </row>
    <row r="317" spans="2:18" ht="25.5">
      <c r="B317" s="505" t="e">
        <f>IF('Formulario PPGR3'!$G317="","",CONCATENATE('Formulario PPGR3'!$C317,".",'Formulario PPGR3'!$D317,".",'Formulario PPGR3'!$E317,".",'Formulario PPGR3'!$F317))</f>
        <v>#REF!</v>
      </c>
      <c r="C317" s="505" t="e">
        <f>IF('Formulario PPGR3'!$G317="","",'[3]Formulario PPGR1'!#REF!)</f>
        <v>#REF!</v>
      </c>
      <c r="D317" s="505" t="e">
        <f>IF('Formulario PPGR3'!$G317="","",'[3]Formulario PPGR1'!#REF!)</f>
        <v>#REF!</v>
      </c>
      <c r="E317" s="505" t="e">
        <f>IF('Formulario PPGR3'!$G317="","",'[3]Formulario PPGR1'!#REF!)</f>
        <v>#REF!</v>
      </c>
      <c r="F317" s="505" t="e">
        <f>IF('Formulario PPGR3'!$G317="","",'[3]Formulario PPGR1'!#REF!)</f>
        <v>#REF!</v>
      </c>
      <c r="G317" s="508" t="s">
        <v>494</v>
      </c>
      <c r="H317" s="507" t="s">
        <v>495</v>
      </c>
      <c r="I317" s="514">
        <v>3</v>
      </c>
      <c r="J317" s="515" t="s">
        <v>1073</v>
      </c>
      <c r="K317" s="505" t="s">
        <v>1095</v>
      </c>
      <c r="L317" s="516" t="s">
        <v>1074</v>
      </c>
      <c r="M317" s="505" t="s">
        <v>1087</v>
      </c>
      <c r="N317" s="521">
        <v>12</v>
      </c>
      <c r="O317" s="522">
        <v>55</v>
      </c>
      <c r="P317" s="520">
        <v>660</v>
      </c>
      <c r="Q317" s="527" t="s">
        <v>1096</v>
      </c>
      <c r="R317" s="515" t="s">
        <v>1072</v>
      </c>
    </row>
    <row r="318" spans="2:18" ht="25.5">
      <c r="B318" s="505" t="e">
        <f>IF('Formulario PPGR3'!$G318="","",CONCATENATE('Formulario PPGR3'!$C318,".",'Formulario PPGR3'!$D318,".",'Formulario PPGR3'!$E318,".",'Formulario PPGR3'!$F318))</f>
        <v>#REF!</v>
      </c>
      <c r="C318" s="505" t="e">
        <f>IF('Formulario PPGR3'!$G318="","",'[3]Formulario PPGR1'!#REF!)</f>
        <v>#REF!</v>
      </c>
      <c r="D318" s="505" t="e">
        <f>IF('Formulario PPGR3'!$G318="","",'[3]Formulario PPGR1'!#REF!)</f>
        <v>#REF!</v>
      </c>
      <c r="E318" s="505" t="e">
        <f>IF('Formulario PPGR3'!$G318="","",'[3]Formulario PPGR1'!#REF!)</f>
        <v>#REF!</v>
      </c>
      <c r="F318" s="505" t="e">
        <f>IF('Formulario PPGR3'!$G318="","",'[3]Formulario PPGR1'!#REF!)</f>
        <v>#REF!</v>
      </c>
      <c r="G318" s="508" t="s">
        <v>494</v>
      </c>
      <c r="H318" s="507" t="s">
        <v>495</v>
      </c>
      <c r="I318" s="514">
        <v>3</v>
      </c>
      <c r="J318" s="515" t="s">
        <v>1080</v>
      </c>
      <c r="K318" s="505" t="s">
        <v>1089</v>
      </c>
      <c r="L318" s="516" t="s">
        <v>1081</v>
      </c>
      <c r="M318" s="505" t="s">
        <v>1093</v>
      </c>
      <c r="N318" s="521">
        <v>12</v>
      </c>
      <c r="O318" s="522">
        <v>139.24</v>
      </c>
      <c r="P318" s="520">
        <v>1670.88</v>
      </c>
      <c r="Q318" s="527" t="s">
        <v>1094</v>
      </c>
      <c r="R318" s="515" t="s">
        <v>1072</v>
      </c>
    </row>
    <row r="319" spans="2:18" ht="25.5">
      <c r="B319" s="505" t="e">
        <f>IF('Formulario PPGR3'!$G319="","",CONCATENATE('Formulario PPGR3'!$C319,".",'Formulario PPGR3'!$D319,".",'Formulario PPGR3'!$E319,".",'Formulario PPGR3'!$F319))</f>
        <v>#REF!</v>
      </c>
      <c r="C319" s="505" t="e">
        <f>IF('Formulario PPGR3'!$G319="","",'[3]Formulario PPGR1'!#REF!)</f>
        <v>#REF!</v>
      </c>
      <c r="D319" s="505" t="e">
        <f>IF('Formulario PPGR3'!$G319="","",'[3]Formulario PPGR1'!#REF!)</f>
        <v>#REF!</v>
      </c>
      <c r="E319" s="505" t="e">
        <f>IF('Formulario PPGR3'!$G319="","",'[3]Formulario PPGR1'!#REF!)</f>
        <v>#REF!</v>
      </c>
      <c r="F319" s="505" t="e">
        <f>IF('Formulario PPGR3'!$G319="","",'[3]Formulario PPGR1'!#REF!)</f>
        <v>#REF!</v>
      </c>
      <c r="G319" s="508" t="s">
        <v>494</v>
      </c>
      <c r="H319" s="507" t="s">
        <v>495</v>
      </c>
      <c r="I319" s="514">
        <v>3</v>
      </c>
      <c r="J319" s="515" t="s">
        <v>1080</v>
      </c>
      <c r="K319" s="505" t="s">
        <v>1089</v>
      </c>
      <c r="L319" s="516" t="s">
        <v>1090</v>
      </c>
      <c r="M319" s="505" t="s">
        <v>1091</v>
      </c>
      <c r="N319" s="521">
        <v>12</v>
      </c>
      <c r="O319" s="522">
        <v>175.82</v>
      </c>
      <c r="P319" s="520">
        <v>2109.84</v>
      </c>
      <c r="Q319" s="527" t="s">
        <v>1092</v>
      </c>
      <c r="R319" s="515" t="s">
        <v>1072</v>
      </c>
    </row>
    <row r="320" spans="2:18" ht="38.25">
      <c r="B320" s="505" t="e">
        <f>IF('Formulario PPGR3'!$G320="","",CONCATENATE('Formulario PPGR3'!$C320,".",'Formulario PPGR3'!$D320,".",'Formulario PPGR3'!$E320,".",'Formulario PPGR3'!$F320))</f>
        <v>#REF!</v>
      </c>
      <c r="C320" s="505" t="e">
        <f>IF('Formulario PPGR3'!$G320="","",'[3]Formulario PPGR1'!#REF!)</f>
        <v>#REF!</v>
      </c>
      <c r="D320" s="505" t="e">
        <f>IF('Formulario PPGR3'!$G320="","",'[3]Formulario PPGR1'!#REF!)</f>
        <v>#REF!</v>
      </c>
      <c r="E320" s="505" t="e">
        <f>IF('Formulario PPGR3'!$G320="","",'[3]Formulario PPGR1'!#REF!)</f>
        <v>#REF!</v>
      </c>
      <c r="F320" s="505" t="e">
        <f>IF('Formulario PPGR3'!$G320="","",'[3]Formulario PPGR1'!#REF!)</f>
        <v>#REF!</v>
      </c>
      <c r="G320" s="508" t="s">
        <v>1129</v>
      </c>
      <c r="H320" s="507" t="s">
        <v>1130</v>
      </c>
      <c r="I320" s="514">
        <v>12</v>
      </c>
      <c r="J320" s="515" t="s">
        <v>1077</v>
      </c>
      <c r="K320" s="505" t="s">
        <v>1099</v>
      </c>
      <c r="L320" s="516" t="s">
        <v>1078</v>
      </c>
      <c r="M320" s="505" t="s">
        <v>1101</v>
      </c>
      <c r="N320" s="521">
        <v>200</v>
      </c>
      <c r="O320" s="522">
        <v>197</v>
      </c>
      <c r="P320" s="520">
        <v>39400</v>
      </c>
      <c r="Q320" s="527" t="s">
        <v>1102</v>
      </c>
      <c r="R320" s="515" t="s">
        <v>1072</v>
      </c>
    </row>
    <row r="321" spans="2:18" ht="38.25">
      <c r="B321" s="505" t="e">
        <f>IF('Formulario PPGR3'!$G321="","",CONCATENATE('Formulario PPGR3'!$C321,".",'Formulario PPGR3'!$D321,".",'Formulario PPGR3'!$E321,".",'Formulario PPGR3'!$F321))</f>
        <v>#REF!</v>
      </c>
      <c r="C321" s="505" t="e">
        <f>IF('Formulario PPGR3'!$G321="","",'[3]Formulario PPGR1'!#REF!)</f>
        <v>#REF!</v>
      </c>
      <c r="D321" s="505" t="e">
        <f>IF('Formulario PPGR3'!$G321="","",'[3]Formulario PPGR1'!#REF!)</f>
        <v>#REF!</v>
      </c>
      <c r="E321" s="505" t="e">
        <f>IF('Formulario PPGR3'!$G321="","",'[3]Formulario PPGR1'!#REF!)</f>
        <v>#REF!</v>
      </c>
      <c r="F321" s="505" t="e">
        <f>IF('Formulario PPGR3'!$G321="","",'[3]Formulario PPGR1'!#REF!)</f>
        <v>#REF!</v>
      </c>
      <c r="G321" s="508" t="s">
        <v>1129</v>
      </c>
      <c r="H321" s="507" t="s">
        <v>1130</v>
      </c>
      <c r="I321" s="514">
        <v>12</v>
      </c>
      <c r="J321" s="515" t="s">
        <v>1073</v>
      </c>
      <c r="K321" s="505" t="s">
        <v>1095</v>
      </c>
      <c r="L321" s="516" t="s">
        <v>1074</v>
      </c>
      <c r="M321" s="505" t="s">
        <v>1087</v>
      </c>
      <c r="N321" s="521">
        <v>24</v>
      </c>
      <c r="O321" s="522">
        <v>55</v>
      </c>
      <c r="P321" s="520">
        <v>1320</v>
      </c>
      <c r="Q321" s="527" t="s">
        <v>1096</v>
      </c>
      <c r="R321" s="515" t="s">
        <v>1072</v>
      </c>
    </row>
    <row r="322" spans="2:18" ht="38.25">
      <c r="B322" s="505" t="e">
        <f>IF('Formulario PPGR3'!$G322="","",CONCATENATE('Formulario PPGR3'!$C322,".",'Formulario PPGR3'!$D322,".",'Formulario PPGR3'!$E322,".",'Formulario PPGR3'!$F322))</f>
        <v>#REF!</v>
      </c>
      <c r="C322" s="505" t="e">
        <f>IF('Formulario PPGR3'!$G322="","",'[3]Formulario PPGR1'!#REF!)</f>
        <v>#REF!</v>
      </c>
      <c r="D322" s="505" t="e">
        <f>IF('Formulario PPGR3'!$G322="","",'[3]Formulario PPGR1'!#REF!)</f>
        <v>#REF!</v>
      </c>
      <c r="E322" s="505" t="e">
        <f>IF('Formulario PPGR3'!$G322="","",'[3]Formulario PPGR1'!#REF!)</f>
        <v>#REF!</v>
      </c>
      <c r="F322" s="505" t="e">
        <f>IF('Formulario PPGR3'!$G322="","",'[3]Formulario PPGR1'!#REF!)</f>
        <v>#REF!</v>
      </c>
      <c r="G322" s="508" t="s">
        <v>1129</v>
      </c>
      <c r="H322" s="507" t="s">
        <v>1130</v>
      </c>
      <c r="I322" s="514">
        <v>12</v>
      </c>
      <c r="J322" s="515" t="s">
        <v>1073</v>
      </c>
      <c r="K322" s="505" t="s">
        <v>1095</v>
      </c>
      <c r="L322" s="516" t="s">
        <v>1112</v>
      </c>
      <c r="M322" s="505" t="s">
        <v>1087</v>
      </c>
      <c r="N322" s="521">
        <v>1</v>
      </c>
      <c r="O322" s="522">
        <v>4979.6000000000004</v>
      </c>
      <c r="P322" s="520">
        <v>4979.6000000000004</v>
      </c>
      <c r="Q322" s="527" t="s">
        <v>1096</v>
      </c>
      <c r="R322" s="515" t="s">
        <v>1072</v>
      </c>
    </row>
    <row r="323" spans="2:18" ht="38.25">
      <c r="B323" s="505" t="e">
        <f>IF('Formulario PPGR3'!$G323="","",CONCATENATE('Formulario PPGR3'!$C323,".",'Formulario PPGR3'!$D323,".",'Formulario PPGR3'!$E323,".",'Formulario PPGR3'!$F323))</f>
        <v>#REF!</v>
      </c>
      <c r="C323" s="505" t="e">
        <f>IF('Formulario PPGR3'!$G323="","",'[3]Formulario PPGR1'!#REF!)</f>
        <v>#REF!</v>
      </c>
      <c r="D323" s="505" t="e">
        <f>IF('Formulario PPGR3'!$G323="","",'[3]Formulario PPGR1'!#REF!)</f>
        <v>#REF!</v>
      </c>
      <c r="E323" s="505" t="e">
        <f>IF('Formulario PPGR3'!$G323="","",'[3]Formulario PPGR1'!#REF!)</f>
        <v>#REF!</v>
      </c>
      <c r="F323" s="505" t="e">
        <f>IF('Formulario PPGR3'!$G323="","",'[3]Formulario PPGR1'!#REF!)</f>
        <v>#REF!</v>
      </c>
      <c r="G323" s="508" t="s">
        <v>1129</v>
      </c>
      <c r="H323" s="507" t="s">
        <v>1130</v>
      </c>
      <c r="I323" s="514">
        <v>12</v>
      </c>
      <c r="J323" s="515" t="s">
        <v>1080</v>
      </c>
      <c r="K323" s="505" t="s">
        <v>1089</v>
      </c>
      <c r="L323" s="516" t="s">
        <v>1081</v>
      </c>
      <c r="M323" s="505" t="s">
        <v>1093</v>
      </c>
      <c r="N323" s="521">
        <v>24</v>
      </c>
      <c r="O323" s="522">
        <v>139.24</v>
      </c>
      <c r="P323" s="520">
        <v>3341.76</v>
      </c>
      <c r="Q323" s="527" t="s">
        <v>1094</v>
      </c>
      <c r="R323" s="515" t="s">
        <v>1072</v>
      </c>
    </row>
    <row r="324" spans="2:18" ht="38.25">
      <c r="B324" s="505" t="e">
        <f>IF('Formulario PPGR3'!$G324="","",CONCATENATE('Formulario PPGR3'!$C324,".",'Formulario PPGR3'!$D324,".",'Formulario PPGR3'!$E324,".",'Formulario PPGR3'!$F324))</f>
        <v>#REF!</v>
      </c>
      <c r="C324" s="505" t="e">
        <f>IF('Formulario PPGR3'!$G324="","",'[3]Formulario PPGR1'!#REF!)</f>
        <v>#REF!</v>
      </c>
      <c r="D324" s="505" t="e">
        <f>IF('Formulario PPGR3'!$G324="","",'[3]Formulario PPGR1'!#REF!)</f>
        <v>#REF!</v>
      </c>
      <c r="E324" s="505" t="e">
        <f>IF('Formulario PPGR3'!$G324="","",'[3]Formulario PPGR1'!#REF!)</f>
        <v>#REF!</v>
      </c>
      <c r="F324" s="505" t="e">
        <f>IF('Formulario PPGR3'!$G324="","",'[3]Formulario PPGR1'!#REF!)</f>
        <v>#REF!</v>
      </c>
      <c r="G324" s="508" t="s">
        <v>1129</v>
      </c>
      <c r="H324" s="507" t="s">
        <v>1130</v>
      </c>
      <c r="I324" s="514">
        <v>12</v>
      </c>
      <c r="J324" s="515" t="s">
        <v>1080</v>
      </c>
      <c r="K324" s="505" t="s">
        <v>1089</v>
      </c>
      <c r="L324" s="516" t="s">
        <v>1090</v>
      </c>
      <c r="M324" s="505" t="s">
        <v>1091</v>
      </c>
      <c r="N324" s="521">
        <v>24</v>
      </c>
      <c r="O324" s="522">
        <v>175.82</v>
      </c>
      <c r="P324" s="520">
        <v>4219.68</v>
      </c>
      <c r="Q324" s="527" t="s">
        <v>1092</v>
      </c>
      <c r="R324" s="515" t="s">
        <v>1072</v>
      </c>
    </row>
    <row r="325" spans="2:18" ht="25.5">
      <c r="B325" s="505" t="e">
        <f>IF('Formulario PPGR3'!$G325="","",CONCATENATE('Formulario PPGR3'!$C325,".",'Formulario PPGR3'!$D325,".",'Formulario PPGR3'!$E325,".",'Formulario PPGR3'!$F325))</f>
        <v>#REF!</v>
      </c>
      <c r="C325" s="505" t="e">
        <f>IF('Formulario PPGR3'!$G325="","",'[3]Formulario PPGR1'!#REF!)</f>
        <v>#REF!</v>
      </c>
      <c r="D325" s="505" t="e">
        <f>IF('Formulario PPGR3'!$G325="","",'[3]Formulario PPGR1'!#REF!)</f>
        <v>#REF!</v>
      </c>
      <c r="E325" s="505" t="e">
        <f>IF('Formulario PPGR3'!$G325="","",'[3]Formulario PPGR1'!#REF!)</f>
        <v>#REF!</v>
      </c>
      <c r="F325" s="505" t="e">
        <f>IF('Formulario PPGR3'!$G325="","",'[3]Formulario PPGR1'!#REF!)</f>
        <v>#REF!</v>
      </c>
      <c r="G325" s="508" t="s">
        <v>506</v>
      </c>
      <c r="H325" s="507" t="s">
        <v>507</v>
      </c>
      <c r="I325" s="514">
        <v>12</v>
      </c>
      <c r="J325" s="515" t="s">
        <v>1077</v>
      </c>
      <c r="K325" s="505" t="s">
        <v>1099</v>
      </c>
      <c r="L325" s="516" t="s">
        <v>1078</v>
      </c>
      <c r="M325" s="505" t="s">
        <v>1101</v>
      </c>
      <c r="N325" s="521">
        <v>100</v>
      </c>
      <c r="O325" s="522">
        <v>197</v>
      </c>
      <c r="P325" s="520">
        <v>19700</v>
      </c>
      <c r="Q325" s="527" t="s">
        <v>1102</v>
      </c>
      <c r="R325" s="515" t="s">
        <v>1072</v>
      </c>
    </row>
    <row r="326" spans="2:18" ht="25.5">
      <c r="B326" s="505" t="e">
        <f>IF('Formulario PPGR3'!$G326="","",CONCATENATE('Formulario PPGR3'!$C326,".",'Formulario PPGR3'!$D326,".",'Formulario PPGR3'!$E326,".",'Formulario PPGR3'!$F326))</f>
        <v>#REF!</v>
      </c>
      <c r="C326" s="505" t="e">
        <f>IF('Formulario PPGR3'!$G326="","",'[3]Formulario PPGR1'!#REF!)</f>
        <v>#REF!</v>
      </c>
      <c r="D326" s="505" t="e">
        <f>IF('Formulario PPGR3'!$G326="","",'[3]Formulario PPGR1'!#REF!)</f>
        <v>#REF!</v>
      </c>
      <c r="E326" s="505" t="e">
        <f>IF('Formulario PPGR3'!$G326="","",'[3]Formulario PPGR1'!#REF!)</f>
        <v>#REF!</v>
      </c>
      <c r="F326" s="505" t="e">
        <f>IF('Formulario PPGR3'!$G326="","",'[3]Formulario PPGR1'!#REF!)</f>
        <v>#REF!</v>
      </c>
      <c r="G326" s="508" t="s">
        <v>506</v>
      </c>
      <c r="H326" s="507" t="s">
        <v>507</v>
      </c>
      <c r="I326" s="514">
        <v>12</v>
      </c>
      <c r="J326" s="515" t="s">
        <v>1073</v>
      </c>
      <c r="K326" s="505" t="s">
        <v>1095</v>
      </c>
      <c r="L326" s="516" t="s">
        <v>1074</v>
      </c>
      <c r="M326" s="505" t="s">
        <v>1087</v>
      </c>
      <c r="N326" s="521">
        <v>24</v>
      </c>
      <c r="O326" s="522">
        <v>55</v>
      </c>
      <c r="P326" s="520">
        <v>1320</v>
      </c>
      <c r="Q326" s="527" t="s">
        <v>1096</v>
      </c>
      <c r="R326" s="515" t="s">
        <v>1072</v>
      </c>
    </row>
    <row r="327" spans="2:18" ht="25.5">
      <c r="B327" s="505" t="e">
        <f>IF('Formulario PPGR3'!$G327="","",CONCATENATE('Formulario PPGR3'!$C327,".",'Formulario PPGR3'!$D327,".",'Formulario PPGR3'!$E327,".",'Formulario PPGR3'!$F327))</f>
        <v>#REF!</v>
      </c>
      <c r="C327" s="505" t="e">
        <f>IF('Formulario PPGR3'!$G327="","",'[3]Formulario PPGR1'!#REF!)</f>
        <v>#REF!</v>
      </c>
      <c r="D327" s="505" t="e">
        <f>IF('Formulario PPGR3'!$G327="","",'[3]Formulario PPGR1'!#REF!)</f>
        <v>#REF!</v>
      </c>
      <c r="E327" s="505" t="e">
        <f>IF('Formulario PPGR3'!$G327="","",'[3]Formulario PPGR1'!#REF!)</f>
        <v>#REF!</v>
      </c>
      <c r="F327" s="505" t="e">
        <f>IF('Formulario PPGR3'!$G327="","",'[3]Formulario PPGR1'!#REF!)</f>
        <v>#REF!</v>
      </c>
      <c r="G327" s="508" t="s">
        <v>506</v>
      </c>
      <c r="H327" s="507" t="s">
        <v>507</v>
      </c>
      <c r="I327" s="514">
        <v>12</v>
      </c>
      <c r="J327" s="515" t="s">
        <v>1073</v>
      </c>
      <c r="K327" s="505" t="s">
        <v>1095</v>
      </c>
      <c r="L327" s="516" t="s">
        <v>1112</v>
      </c>
      <c r="M327" s="505" t="s">
        <v>1087</v>
      </c>
      <c r="N327" s="521">
        <v>1</v>
      </c>
      <c r="O327" s="522">
        <v>4979.6000000000004</v>
      </c>
      <c r="P327" s="520">
        <v>4979.6000000000004</v>
      </c>
      <c r="Q327" s="527" t="s">
        <v>1096</v>
      </c>
      <c r="R327" s="515" t="s">
        <v>1072</v>
      </c>
    </row>
    <row r="328" spans="2:18" ht="25.5">
      <c r="B328" s="505" t="e">
        <f>IF('Formulario PPGR3'!$G328="","",CONCATENATE('Formulario PPGR3'!$C328,".",'Formulario PPGR3'!$D328,".",'Formulario PPGR3'!$E328,".",'Formulario PPGR3'!$F328))</f>
        <v>#REF!</v>
      </c>
      <c r="C328" s="505" t="e">
        <f>IF('Formulario PPGR3'!$G328="","",'[3]Formulario PPGR1'!#REF!)</f>
        <v>#REF!</v>
      </c>
      <c r="D328" s="505" t="e">
        <f>IF('Formulario PPGR3'!$G328="","",'[3]Formulario PPGR1'!#REF!)</f>
        <v>#REF!</v>
      </c>
      <c r="E328" s="505" t="e">
        <f>IF('Formulario PPGR3'!$G328="","",'[3]Formulario PPGR1'!#REF!)</f>
        <v>#REF!</v>
      </c>
      <c r="F328" s="505" t="e">
        <f>IF('Formulario PPGR3'!$G328="","",'[3]Formulario PPGR1'!#REF!)</f>
        <v>#REF!</v>
      </c>
      <c r="G328" s="508" t="s">
        <v>506</v>
      </c>
      <c r="H328" s="507" t="s">
        <v>507</v>
      </c>
      <c r="I328" s="514">
        <v>12</v>
      </c>
      <c r="J328" s="515" t="s">
        <v>1080</v>
      </c>
      <c r="K328" s="505" t="s">
        <v>1089</v>
      </c>
      <c r="L328" s="516" t="s">
        <v>1081</v>
      </c>
      <c r="M328" s="505" t="s">
        <v>1093</v>
      </c>
      <c r="N328" s="521">
        <v>12</v>
      </c>
      <c r="O328" s="522">
        <v>139.24</v>
      </c>
      <c r="P328" s="520">
        <v>1670.88</v>
      </c>
      <c r="Q328" s="527" t="s">
        <v>1094</v>
      </c>
      <c r="R328" s="515" t="s">
        <v>1072</v>
      </c>
    </row>
    <row r="329" spans="2:18" ht="25.5">
      <c r="B329" s="505" t="e">
        <f>IF('Formulario PPGR3'!$G329="","",CONCATENATE('Formulario PPGR3'!$C329,".",'Formulario PPGR3'!$D329,".",'Formulario PPGR3'!$E329,".",'Formulario PPGR3'!$F329))</f>
        <v>#REF!</v>
      </c>
      <c r="C329" s="505" t="e">
        <f>IF('Formulario PPGR3'!$G329="","",'[3]Formulario PPGR1'!#REF!)</f>
        <v>#REF!</v>
      </c>
      <c r="D329" s="505" t="e">
        <f>IF('Formulario PPGR3'!$G329="","",'[3]Formulario PPGR1'!#REF!)</f>
        <v>#REF!</v>
      </c>
      <c r="E329" s="505" t="e">
        <f>IF('Formulario PPGR3'!$G329="","",'[3]Formulario PPGR1'!#REF!)</f>
        <v>#REF!</v>
      </c>
      <c r="F329" s="505" t="e">
        <f>IF('Formulario PPGR3'!$G329="","",'[3]Formulario PPGR1'!#REF!)</f>
        <v>#REF!</v>
      </c>
      <c r="G329" s="508" t="s">
        <v>506</v>
      </c>
      <c r="H329" s="507" t="s">
        <v>507</v>
      </c>
      <c r="I329" s="514">
        <v>12</v>
      </c>
      <c r="J329" s="515" t="s">
        <v>1080</v>
      </c>
      <c r="K329" s="505" t="s">
        <v>1089</v>
      </c>
      <c r="L329" s="516" t="s">
        <v>1090</v>
      </c>
      <c r="M329" s="505" t="s">
        <v>1091</v>
      </c>
      <c r="N329" s="521">
        <v>12</v>
      </c>
      <c r="O329" s="522">
        <v>175.82</v>
      </c>
      <c r="P329" s="520">
        <v>2109.84</v>
      </c>
      <c r="Q329" s="527" t="s">
        <v>1092</v>
      </c>
      <c r="R329" s="515" t="s">
        <v>1072</v>
      </c>
    </row>
    <row r="330" spans="2:18">
      <c r="B330" s="505" t="str">
        <f>IF('Formulario PPGR3'!$G330="","",CONCATENATE('Formulario PPGR3'!$C330,".",'Formulario PPGR3'!$D330,".",'Formulario PPGR3'!$E330,".",'Formulario PPGR3'!$F330))</f>
        <v/>
      </c>
      <c r="C330" s="505" t="str">
        <f>IF('Formulario PPGR3'!$G330="","",'[3]Formulario PPGR1'!#REF!)</f>
        <v/>
      </c>
      <c r="D330" s="505" t="str">
        <f>IF('Formulario PPGR3'!$G330="","",'[3]Formulario PPGR1'!#REF!)</f>
        <v/>
      </c>
      <c r="E330" s="505" t="str">
        <f>IF('Formulario PPGR3'!$G330="","",'[3]Formulario PPGR1'!#REF!)</f>
        <v/>
      </c>
      <c r="F330" s="505" t="str">
        <f>IF('Formulario PPGR3'!$G330="","",'[3]Formulario PPGR1'!#REF!)</f>
        <v/>
      </c>
      <c r="G330" s="508"/>
      <c r="H330" s="507" t="s">
        <v>1085</v>
      </c>
      <c r="I330" s="514" t="s">
        <v>1085</v>
      </c>
      <c r="J330" s="515" t="s">
        <v>1131</v>
      </c>
      <c r="K330" s="505" t="s">
        <v>1132</v>
      </c>
      <c r="L330" s="516" t="s">
        <v>1133</v>
      </c>
      <c r="M330" s="505" t="s">
        <v>1087</v>
      </c>
      <c r="N330" s="521">
        <v>1</v>
      </c>
      <c r="O330" s="522">
        <v>27200</v>
      </c>
      <c r="P330" s="520">
        <v>27200</v>
      </c>
      <c r="Q330" s="527" t="s">
        <v>1134</v>
      </c>
      <c r="R330" s="515" t="s">
        <v>1072</v>
      </c>
    </row>
    <row r="331" spans="2:18" ht="25.5">
      <c r="B331" s="505" t="str">
        <f>IF('Formulario PPGR3'!$G331="","",CONCATENATE('Formulario PPGR3'!$C331,".",'Formulario PPGR3'!$D331,".",'Formulario PPGR3'!$E331,".",'Formulario PPGR3'!$F331))</f>
        <v/>
      </c>
      <c r="C331" s="505" t="str">
        <f>IF('Formulario PPGR3'!$G331="","",'[3]Formulario PPGR1'!#REF!)</f>
        <v/>
      </c>
      <c r="D331" s="505" t="str">
        <f>IF('Formulario PPGR3'!$G331="","",'[3]Formulario PPGR1'!#REF!)</f>
        <v/>
      </c>
      <c r="E331" s="505" t="str">
        <f>IF('Formulario PPGR3'!$G331="","",'[3]Formulario PPGR1'!#REF!)</f>
        <v/>
      </c>
      <c r="F331" s="505" t="str">
        <f>IF('Formulario PPGR3'!$G331="","",'[3]Formulario PPGR1'!#REF!)</f>
        <v/>
      </c>
      <c r="G331" s="508"/>
      <c r="H331" s="507" t="s">
        <v>1085</v>
      </c>
      <c r="I331" s="514" t="s">
        <v>1085</v>
      </c>
      <c r="J331" s="515" t="s">
        <v>1073</v>
      </c>
      <c r="K331" s="505" t="s">
        <v>1095</v>
      </c>
      <c r="L331" s="516" t="s">
        <v>1135</v>
      </c>
      <c r="M331" s="505" t="s">
        <v>1087</v>
      </c>
      <c r="N331" s="521">
        <v>1</v>
      </c>
      <c r="O331" s="522">
        <v>1062</v>
      </c>
      <c r="P331" s="520">
        <v>1062</v>
      </c>
      <c r="Q331" s="527" t="s">
        <v>1096</v>
      </c>
      <c r="R331" s="515" t="s">
        <v>1072</v>
      </c>
    </row>
    <row r="332" spans="2:18">
      <c r="B332" s="505" t="str">
        <f>IF('Formulario PPGR3'!$G332="","",CONCATENATE('Formulario PPGR3'!$C332,".",'Formulario PPGR3'!$D332,".",'Formulario PPGR3'!$E332,".",'Formulario PPGR3'!$F332))</f>
        <v/>
      </c>
      <c r="C332" s="505" t="str">
        <f>IF('Formulario PPGR3'!$G332="","",'[3]Formulario PPGR1'!#REF!)</f>
        <v/>
      </c>
      <c r="D332" s="505" t="str">
        <f>IF('Formulario PPGR3'!$G332="","",'[3]Formulario PPGR1'!#REF!)</f>
        <v/>
      </c>
      <c r="E332" s="505" t="str">
        <f>IF('Formulario PPGR3'!$G332="","",'[3]Formulario PPGR1'!#REF!)</f>
        <v/>
      </c>
      <c r="F332" s="505" t="str">
        <f>IF('Formulario PPGR3'!$G332="","",'[3]Formulario PPGR1'!#REF!)</f>
        <v/>
      </c>
      <c r="G332" s="508"/>
      <c r="H332" s="507" t="s">
        <v>1085</v>
      </c>
      <c r="I332" s="514" t="s">
        <v>1085</v>
      </c>
      <c r="J332" s="515" t="s">
        <v>1073</v>
      </c>
      <c r="K332" s="505" t="s">
        <v>1095</v>
      </c>
      <c r="L332" s="516" t="s">
        <v>1123</v>
      </c>
      <c r="M332" s="505" t="s">
        <v>1087</v>
      </c>
      <c r="N332" s="521">
        <v>1</v>
      </c>
      <c r="O332" s="522">
        <v>144.9984</v>
      </c>
      <c r="P332" s="520">
        <v>144.9984</v>
      </c>
      <c r="Q332" s="527" t="s">
        <v>1096</v>
      </c>
      <c r="R332" s="515" t="s">
        <v>1072</v>
      </c>
    </row>
    <row r="333" spans="2:18" ht="25.5">
      <c r="B333" s="505" t="str">
        <f>IF('Formulario PPGR3'!$G333="","",CONCATENATE('Formulario PPGR3'!$C333,".",'Formulario PPGR3'!$D333,".",'Formulario PPGR3'!$E333,".",'Formulario PPGR3'!$F333))</f>
        <v/>
      </c>
      <c r="C333" s="505" t="str">
        <f>IF('Formulario PPGR3'!$G333="","",'[3]Formulario PPGR1'!#REF!)</f>
        <v/>
      </c>
      <c r="D333" s="505" t="str">
        <f>IF('Formulario PPGR3'!$G333="","",'[3]Formulario PPGR1'!#REF!)</f>
        <v/>
      </c>
      <c r="E333" s="505" t="str">
        <f>IF('Formulario PPGR3'!$G333="","",'[3]Formulario PPGR1'!#REF!)</f>
        <v/>
      </c>
      <c r="F333" s="505" t="str">
        <f>IF('Formulario PPGR3'!$G333="","",'[3]Formulario PPGR1'!#REF!)</f>
        <v/>
      </c>
      <c r="G333" s="508"/>
      <c r="H333" s="507" t="s">
        <v>1085</v>
      </c>
      <c r="I333" s="514" t="s">
        <v>1085</v>
      </c>
      <c r="J333" s="515" t="s">
        <v>1136</v>
      </c>
      <c r="K333" s="505" t="s">
        <v>1137</v>
      </c>
      <c r="L333" s="516" t="s">
        <v>1138</v>
      </c>
      <c r="M333" s="505" t="s">
        <v>1087</v>
      </c>
      <c r="N333" s="521">
        <v>1</v>
      </c>
      <c r="O333" s="522">
        <v>9912</v>
      </c>
      <c r="P333" s="520">
        <v>9912</v>
      </c>
      <c r="Q333" s="527" t="s">
        <v>1139</v>
      </c>
      <c r="R333" s="515" t="s">
        <v>1072</v>
      </c>
    </row>
    <row r="334" spans="2:18" ht="25.5">
      <c r="B334" s="505" t="str">
        <f>IF('Formulario PPGR3'!$G334="","",CONCATENATE('Formulario PPGR3'!$C334,".",'Formulario PPGR3'!$D334,".",'Formulario PPGR3'!$E334,".",'Formulario PPGR3'!$F334))</f>
        <v/>
      </c>
      <c r="C334" s="505" t="str">
        <f>IF('Formulario PPGR3'!$G334="","",'[3]Formulario PPGR1'!#REF!)</f>
        <v/>
      </c>
      <c r="D334" s="505" t="str">
        <f>IF('Formulario PPGR3'!$G334="","",'[3]Formulario PPGR1'!#REF!)</f>
        <v/>
      </c>
      <c r="E334" s="505" t="str">
        <f>IF('Formulario PPGR3'!$G334="","",'[3]Formulario PPGR1'!#REF!)</f>
        <v/>
      </c>
      <c r="F334" s="505" t="str">
        <f>IF('Formulario PPGR3'!$G334="","",'[3]Formulario PPGR1'!#REF!)</f>
        <v/>
      </c>
      <c r="G334" s="508"/>
      <c r="H334" s="507" t="s">
        <v>1085</v>
      </c>
      <c r="I334" s="514" t="s">
        <v>1085</v>
      </c>
      <c r="J334" s="515" t="s">
        <v>1136</v>
      </c>
      <c r="K334" s="505" t="s">
        <v>1137</v>
      </c>
      <c r="L334" s="516" t="s">
        <v>1140</v>
      </c>
      <c r="M334" s="505" t="s">
        <v>1087</v>
      </c>
      <c r="N334" s="521">
        <v>1</v>
      </c>
      <c r="O334" s="522">
        <v>5900</v>
      </c>
      <c r="P334" s="520">
        <v>5900</v>
      </c>
      <c r="Q334" s="527" t="s">
        <v>1141</v>
      </c>
      <c r="R334" s="515" t="s">
        <v>1072</v>
      </c>
    </row>
    <row r="335" spans="2:18" ht="89.25">
      <c r="B335" s="505" t="e">
        <f>IF('Formulario PPGR3'!$G335="","",CONCATENATE('Formulario PPGR3'!$C335,".",'Formulario PPGR3'!$D335,".",'Formulario PPGR3'!$E335,".",'Formulario PPGR3'!$F335))</f>
        <v>#REF!</v>
      </c>
      <c r="C335" s="505" t="e">
        <f>IF('Formulario PPGR3'!$G335="","",'[3]Formulario PPGR1'!#REF!)</f>
        <v>#REF!</v>
      </c>
      <c r="D335" s="505" t="e">
        <f>IF('Formulario PPGR3'!$G335="","",'[3]Formulario PPGR1'!#REF!)</f>
        <v>#REF!</v>
      </c>
      <c r="E335" s="505" t="e">
        <f>IF('Formulario PPGR3'!$G335="","",'[3]Formulario PPGR1'!#REF!)</f>
        <v>#REF!</v>
      </c>
      <c r="F335" s="505" t="e">
        <f>IF('Formulario PPGR3'!$G335="","",'[3]Formulario PPGR1'!#REF!)</f>
        <v>#REF!</v>
      </c>
      <c r="G335" s="508" t="s">
        <v>457</v>
      </c>
      <c r="H335" s="507" t="s">
        <v>458</v>
      </c>
      <c r="I335" s="514">
        <v>4</v>
      </c>
      <c r="J335" s="515" t="s">
        <v>1077</v>
      </c>
      <c r="K335" s="505" t="s">
        <v>1099</v>
      </c>
      <c r="L335" s="516" t="s">
        <v>1142</v>
      </c>
      <c r="M335" s="505" t="s">
        <v>1101</v>
      </c>
      <c r="N335" s="521">
        <v>576</v>
      </c>
      <c r="O335" s="522">
        <v>230</v>
      </c>
      <c r="P335" s="520">
        <v>132480</v>
      </c>
      <c r="Q335" s="527" t="s">
        <v>1102</v>
      </c>
      <c r="R335" s="515" t="s">
        <v>1143</v>
      </c>
    </row>
    <row r="336" spans="2:18" ht="38.25">
      <c r="B336" s="505" t="e">
        <f>IF('Formulario PPGR3'!$G336="","",CONCATENATE('Formulario PPGR3'!$C336,".",'Formulario PPGR3'!$D336,".",'Formulario PPGR3'!$E336,".",'Formulario PPGR3'!$F336))</f>
        <v>#REF!</v>
      </c>
      <c r="C336" s="505" t="e">
        <f>IF('Formulario PPGR3'!$G336="","",'[3]Formulario PPGR1'!#REF!)</f>
        <v>#REF!</v>
      </c>
      <c r="D336" s="505" t="e">
        <f>IF('Formulario PPGR3'!$G336="","",'[3]Formulario PPGR1'!#REF!)</f>
        <v>#REF!</v>
      </c>
      <c r="E336" s="505" t="e">
        <f>IF('Formulario PPGR3'!$G336="","",'[3]Formulario PPGR1'!#REF!)</f>
        <v>#REF!</v>
      </c>
      <c r="F336" s="505" t="e">
        <f>IF('Formulario PPGR3'!$G336="","",'[3]Formulario PPGR1'!#REF!)</f>
        <v>#REF!</v>
      </c>
      <c r="G336" s="508" t="s">
        <v>461</v>
      </c>
      <c r="H336" s="507" t="s">
        <v>462</v>
      </c>
      <c r="I336" s="514">
        <v>4</v>
      </c>
      <c r="J336" s="515" t="s">
        <v>1077</v>
      </c>
      <c r="K336" s="505" t="s">
        <v>1099</v>
      </c>
      <c r="L336" s="516" t="s">
        <v>1142</v>
      </c>
      <c r="M336" s="505" t="s">
        <v>1101</v>
      </c>
      <c r="N336" s="521">
        <v>576</v>
      </c>
      <c r="O336" s="522">
        <v>230</v>
      </c>
      <c r="P336" s="520">
        <v>132480</v>
      </c>
      <c r="Q336" s="527" t="s">
        <v>1102</v>
      </c>
      <c r="R336" s="515" t="s">
        <v>1143</v>
      </c>
    </row>
    <row r="337" spans="2:18" ht="38.25">
      <c r="B337" s="505" t="e">
        <f>IF('Formulario PPGR3'!$G337="","",CONCATENATE('Formulario PPGR3'!$C337,".",'Formulario PPGR3'!$D337,".",'Formulario PPGR3'!$E337,".",'Formulario PPGR3'!$F337))</f>
        <v>#REF!</v>
      </c>
      <c r="C337" s="505" t="e">
        <f>IF('Formulario PPGR3'!$G337="","",'[3]Formulario PPGR1'!#REF!)</f>
        <v>#REF!</v>
      </c>
      <c r="D337" s="505" t="e">
        <f>IF('Formulario PPGR3'!$G337="","",'[3]Formulario PPGR1'!#REF!)</f>
        <v>#REF!</v>
      </c>
      <c r="E337" s="505" t="e">
        <f>IF('Formulario PPGR3'!$G337="","",'[3]Formulario PPGR1'!#REF!)</f>
        <v>#REF!</v>
      </c>
      <c r="F337" s="505" t="e">
        <f>IF('Formulario PPGR3'!$G337="","",'[3]Formulario PPGR1'!#REF!)</f>
        <v>#REF!</v>
      </c>
      <c r="G337" s="508" t="s">
        <v>463</v>
      </c>
      <c r="H337" s="507" t="s">
        <v>464</v>
      </c>
      <c r="I337" s="514">
        <v>4</v>
      </c>
      <c r="J337" s="515" t="s">
        <v>1077</v>
      </c>
      <c r="K337" s="505" t="s">
        <v>1099</v>
      </c>
      <c r="L337" s="516" t="s">
        <v>1142</v>
      </c>
      <c r="M337" s="505" t="s">
        <v>1101</v>
      </c>
      <c r="N337" s="521">
        <v>576</v>
      </c>
      <c r="O337" s="522">
        <v>230</v>
      </c>
      <c r="P337" s="520">
        <v>132480</v>
      </c>
      <c r="Q337" s="527" t="s">
        <v>1102</v>
      </c>
      <c r="R337" s="515" t="s">
        <v>1143</v>
      </c>
    </row>
    <row r="338" spans="2:18" ht="63.75">
      <c r="B338" s="505" t="e">
        <f>IF('Formulario PPGR3'!$G338="","",CONCATENATE('Formulario PPGR3'!$C338,".",'Formulario PPGR3'!$D338,".",'Formulario PPGR3'!$E338,".",'Formulario PPGR3'!$F338))</f>
        <v>#REF!</v>
      </c>
      <c r="C338" s="505" t="e">
        <f>IF('Formulario PPGR3'!$G338="","",'[3]Formulario PPGR1'!#REF!)</f>
        <v>#REF!</v>
      </c>
      <c r="D338" s="505" t="e">
        <f>IF('Formulario PPGR3'!$G338="","",'[3]Formulario PPGR1'!#REF!)</f>
        <v>#REF!</v>
      </c>
      <c r="E338" s="505" t="e">
        <f>IF('Formulario PPGR3'!$G338="","",'[3]Formulario PPGR1'!#REF!)</f>
        <v>#REF!</v>
      </c>
      <c r="F338" s="505" t="e">
        <f>IF('Formulario PPGR3'!$G338="","",'[3]Formulario PPGR1'!#REF!)</f>
        <v>#REF!</v>
      </c>
      <c r="G338" s="508" t="s">
        <v>465</v>
      </c>
      <c r="H338" s="507" t="s">
        <v>466</v>
      </c>
      <c r="I338" s="514">
        <v>4</v>
      </c>
      <c r="J338" s="515" t="s">
        <v>1077</v>
      </c>
      <c r="K338" s="505" t="s">
        <v>1099</v>
      </c>
      <c r="L338" s="516" t="s">
        <v>1142</v>
      </c>
      <c r="M338" s="505" t="s">
        <v>1101</v>
      </c>
      <c r="N338" s="521">
        <v>576</v>
      </c>
      <c r="O338" s="522">
        <v>230</v>
      </c>
      <c r="P338" s="520">
        <v>132480</v>
      </c>
      <c r="Q338" s="527" t="s">
        <v>1102</v>
      </c>
      <c r="R338" s="515" t="s">
        <v>1143</v>
      </c>
    </row>
    <row r="339" spans="2:18" ht="38.25">
      <c r="B339" s="505" t="e">
        <f>IF('Formulario PPGR3'!$G339="","",CONCATENATE('Formulario PPGR3'!$C339,".",'Formulario PPGR3'!$D339,".",'Formulario PPGR3'!$E339,".",'Formulario PPGR3'!$F339))</f>
        <v>#REF!</v>
      </c>
      <c r="C339" s="505" t="e">
        <f>IF('Formulario PPGR3'!$G339="","",'[3]Formulario PPGR1'!#REF!)</f>
        <v>#REF!</v>
      </c>
      <c r="D339" s="505" t="e">
        <f>IF('Formulario PPGR3'!$G339="","",'[3]Formulario PPGR1'!#REF!)</f>
        <v>#REF!</v>
      </c>
      <c r="E339" s="505" t="e">
        <f>IF('Formulario PPGR3'!$G339="","",'[3]Formulario PPGR1'!#REF!)</f>
        <v>#REF!</v>
      </c>
      <c r="F339" s="505" t="e">
        <f>IF('Formulario PPGR3'!$G339="","",'[3]Formulario PPGR1'!#REF!)</f>
        <v>#REF!</v>
      </c>
      <c r="G339" s="508" t="s">
        <v>498</v>
      </c>
      <c r="H339" s="507" t="s">
        <v>499</v>
      </c>
      <c r="I339" s="514">
        <v>2</v>
      </c>
      <c r="J339" s="515" t="s">
        <v>1070</v>
      </c>
      <c r="K339" s="505" t="s">
        <v>1086</v>
      </c>
      <c r="L339" s="516" t="s">
        <v>1127</v>
      </c>
      <c r="M339" s="505" t="s">
        <v>1087</v>
      </c>
      <c r="N339" s="521">
        <v>2</v>
      </c>
      <c r="O339" s="522">
        <v>30975</v>
      </c>
      <c r="P339" s="520">
        <v>61950</v>
      </c>
      <c r="Q339" s="527" t="s">
        <v>1088</v>
      </c>
      <c r="R339" s="515" t="s">
        <v>1143</v>
      </c>
    </row>
    <row r="340" spans="2:18" ht="25.5">
      <c r="B340" s="505" t="e">
        <f>IF('Formulario PPGR3'!$G340="","",CONCATENATE('Formulario PPGR3'!$C340,".",'Formulario PPGR3'!$D340,".",'Formulario PPGR3'!$E340,".",'Formulario PPGR3'!$F340))</f>
        <v>#REF!</v>
      </c>
      <c r="C340" s="505" t="e">
        <f>IF('Formulario PPGR3'!$G340="","",'[3]Formulario PPGR1'!#REF!)</f>
        <v>#REF!</v>
      </c>
      <c r="D340" s="505" t="e">
        <f>IF('Formulario PPGR3'!$G340="","",'[3]Formulario PPGR1'!#REF!)</f>
        <v>#REF!</v>
      </c>
      <c r="E340" s="505" t="e">
        <f>IF('Formulario PPGR3'!$G340="","",'[3]Formulario PPGR1'!#REF!)</f>
        <v>#REF!</v>
      </c>
      <c r="F340" s="505" t="e">
        <f>IF('Formulario PPGR3'!$G340="","",'[3]Formulario PPGR1'!#REF!)</f>
        <v>#REF!</v>
      </c>
      <c r="G340" s="508" t="s">
        <v>498</v>
      </c>
      <c r="H340" s="507" t="s">
        <v>499</v>
      </c>
      <c r="I340" s="514">
        <v>2</v>
      </c>
      <c r="J340" s="515" t="s">
        <v>1080</v>
      </c>
      <c r="K340" s="505" t="s">
        <v>1089</v>
      </c>
      <c r="L340" s="516" t="s">
        <v>1128</v>
      </c>
      <c r="M340" s="505" t="s">
        <v>1091</v>
      </c>
      <c r="N340" s="521">
        <v>3</v>
      </c>
      <c r="O340" s="522">
        <v>531</v>
      </c>
      <c r="P340" s="520">
        <v>1593</v>
      </c>
      <c r="Q340" s="527" t="s">
        <v>1092</v>
      </c>
      <c r="R340" s="515" t="s">
        <v>1143</v>
      </c>
    </row>
    <row r="341" spans="2:18" ht="25.5">
      <c r="B341" s="505" t="e">
        <f>IF('Formulario PPGR3'!$G341="","",CONCATENATE('Formulario PPGR3'!$C341,".",'Formulario PPGR3'!$D341,".",'Formulario PPGR3'!$E341,".",'Formulario PPGR3'!$F341))</f>
        <v>#REF!</v>
      </c>
      <c r="C341" s="505" t="e">
        <f>IF('Formulario PPGR3'!$G341="","",'[3]Formulario PPGR1'!#REF!)</f>
        <v>#REF!</v>
      </c>
      <c r="D341" s="505" t="e">
        <f>IF('Formulario PPGR3'!$G341="","",'[3]Formulario PPGR1'!#REF!)</f>
        <v>#REF!</v>
      </c>
      <c r="E341" s="505" t="e">
        <f>IF('Formulario PPGR3'!$G341="","",'[3]Formulario PPGR1'!#REF!)</f>
        <v>#REF!</v>
      </c>
      <c r="F341" s="505" t="e">
        <f>IF('Formulario PPGR3'!$G341="","",'[3]Formulario PPGR1'!#REF!)</f>
        <v>#REF!</v>
      </c>
      <c r="G341" s="508" t="s">
        <v>498</v>
      </c>
      <c r="H341" s="507" t="s">
        <v>499</v>
      </c>
      <c r="I341" s="514">
        <v>2</v>
      </c>
      <c r="J341" s="515" t="s">
        <v>1073</v>
      </c>
      <c r="K341" s="505" t="s">
        <v>1095</v>
      </c>
      <c r="L341" s="516" t="s">
        <v>1074</v>
      </c>
      <c r="M341" s="505" t="s">
        <v>1087</v>
      </c>
      <c r="N341" s="521">
        <v>12</v>
      </c>
      <c r="O341" s="522">
        <v>55</v>
      </c>
      <c r="P341" s="520">
        <v>660</v>
      </c>
      <c r="Q341" s="527" t="s">
        <v>1096</v>
      </c>
      <c r="R341" s="515" t="s">
        <v>1143</v>
      </c>
    </row>
    <row r="342" spans="2:18" ht="25.5">
      <c r="B342" s="505" t="e">
        <f>IF('Formulario PPGR3'!$G342="","",CONCATENATE('Formulario PPGR3'!$C342,".",'Formulario PPGR3'!$D342,".",'Formulario PPGR3'!$E342,".",'Formulario PPGR3'!$F342))</f>
        <v>#REF!</v>
      </c>
      <c r="C342" s="505" t="e">
        <f>IF('Formulario PPGR3'!$G342="","",'[3]Formulario PPGR1'!#REF!)</f>
        <v>#REF!</v>
      </c>
      <c r="D342" s="505" t="e">
        <f>IF('Formulario PPGR3'!$G342="","",'[3]Formulario PPGR1'!#REF!)</f>
        <v>#REF!</v>
      </c>
      <c r="E342" s="505" t="e">
        <f>IF('Formulario PPGR3'!$G342="","",'[3]Formulario PPGR1'!#REF!)</f>
        <v>#REF!</v>
      </c>
      <c r="F342" s="505" t="e">
        <f>IF('Formulario PPGR3'!$G342="","",'[3]Formulario PPGR1'!#REF!)</f>
        <v>#REF!</v>
      </c>
      <c r="G342" s="508" t="s">
        <v>498</v>
      </c>
      <c r="H342" s="507" t="s">
        <v>499</v>
      </c>
      <c r="I342" s="514">
        <v>2</v>
      </c>
      <c r="J342" s="515" t="s">
        <v>1144</v>
      </c>
      <c r="K342" s="505" t="s">
        <v>1145</v>
      </c>
      <c r="L342" s="516" t="s">
        <v>1146</v>
      </c>
      <c r="M342" s="505" t="s">
        <v>1147</v>
      </c>
      <c r="N342" s="521">
        <v>7</v>
      </c>
      <c r="O342" s="522">
        <v>2100</v>
      </c>
      <c r="P342" s="520">
        <v>14700</v>
      </c>
      <c r="Q342" s="527" t="s">
        <v>1148</v>
      </c>
      <c r="R342" s="515" t="s">
        <v>1143</v>
      </c>
    </row>
    <row r="343" spans="2:18" ht="38.25">
      <c r="B343" s="505" t="e">
        <f>IF('Formulario PPGR3'!$G343="","",CONCATENATE('Formulario PPGR3'!$C343,".",'Formulario PPGR3'!$D343,".",'Formulario PPGR3'!$E343,".",'Formulario PPGR3'!$F343))</f>
        <v>#REF!</v>
      </c>
      <c r="C343" s="505" t="e">
        <f>IF('Formulario PPGR3'!$G343="","",'[3]Formulario PPGR1'!#REF!)</f>
        <v>#REF!</v>
      </c>
      <c r="D343" s="505" t="e">
        <f>IF('Formulario PPGR3'!$G343="","",'[3]Formulario PPGR1'!#REF!)</f>
        <v>#REF!</v>
      </c>
      <c r="E343" s="505" t="e">
        <f>IF('Formulario PPGR3'!$G343="","",'[3]Formulario PPGR1'!#REF!)</f>
        <v>#REF!</v>
      </c>
      <c r="F343" s="505" t="e">
        <f>IF('Formulario PPGR3'!$G343="","",'[3]Formulario PPGR1'!#REF!)</f>
        <v>#REF!</v>
      </c>
      <c r="G343" s="508" t="s">
        <v>500</v>
      </c>
      <c r="H343" s="507" t="s">
        <v>501</v>
      </c>
      <c r="I343" s="514">
        <v>2</v>
      </c>
      <c r="J343" s="515" t="s">
        <v>1077</v>
      </c>
      <c r="K343" s="505" t="s">
        <v>1099</v>
      </c>
      <c r="L343" s="516" t="s">
        <v>1142</v>
      </c>
      <c r="M343" s="505" t="s">
        <v>1101</v>
      </c>
      <c r="N343" s="521">
        <v>288</v>
      </c>
      <c r="O343" s="522">
        <v>230</v>
      </c>
      <c r="P343" s="520">
        <v>66240</v>
      </c>
      <c r="Q343" s="527" t="s">
        <v>1102</v>
      </c>
      <c r="R343" s="515" t="s">
        <v>1143</v>
      </c>
    </row>
    <row r="344" spans="2:18" ht="51">
      <c r="B344" s="505" t="e">
        <f>IF('Formulario PPGR3'!$G344="","",CONCATENATE('Formulario PPGR3'!$C344,".",'Formulario PPGR3'!$D344,".",'Formulario PPGR3'!$E344,".",'Formulario PPGR3'!$F344))</f>
        <v>#REF!</v>
      </c>
      <c r="C344" s="505" t="e">
        <f>IF('Formulario PPGR3'!$G344="","",'[3]Formulario PPGR1'!#REF!)</f>
        <v>#REF!</v>
      </c>
      <c r="D344" s="505" t="e">
        <f>IF('Formulario PPGR3'!$G344="","",'[3]Formulario PPGR1'!#REF!)</f>
        <v>#REF!</v>
      </c>
      <c r="E344" s="505" t="e">
        <f>IF('Formulario PPGR3'!$G344="","",'[3]Formulario PPGR1'!#REF!)</f>
        <v>#REF!</v>
      </c>
      <c r="F344" s="505" t="e">
        <f>IF('Formulario PPGR3'!$G344="","",'[3]Formulario PPGR1'!#REF!)</f>
        <v>#REF!</v>
      </c>
      <c r="G344" s="508" t="s">
        <v>502</v>
      </c>
      <c r="H344" s="507" t="s">
        <v>503</v>
      </c>
      <c r="I344" s="514">
        <v>2</v>
      </c>
      <c r="J344" s="515" t="s">
        <v>1077</v>
      </c>
      <c r="K344" s="505" t="s">
        <v>1099</v>
      </c>
      <c r="L344" s="516" t="s">
        <v>1100</v>
      </c>
      <c r="M344" s="505" t="s">
        <v>1101</v>
      </c>
      <c r="N344" s="521">
        <v>288</v>
      </c>
      <c r="O344" s="522">
        <v>251</v>
      </c>
      <c r="P344" s="520">
        <v>72288</v>
      </c>
      <c r="Q344" s="527" t="s">
        <v>1102</v>
      </c>
      <c r="R344" s="515" t="s">
        <v>1143</v>
      </c>
    </row>
    <row r="345" spans="2:18" ht="38.25">
      <c r="B345" s="505" t="e">
        <f>IF('Formulario PPGR3'!$G345="","",CONCATENATE('Formulario PPGR3'!$C345,".",'Formulario PPGR3'!$D345,".",'Formulario PPGR3'!$E345,".",'Formulario PPGR3'!$F345))</f>
        <v>#REF!</v>
      </c>
      <c r="C345" s="505" t="e">
        <f>IF('Formulario PPGR3'!$G345="","",'[3]Formulario PPGR1'!#REF!)</f>
        <v>#REF!</v>
      </c>
      <c r="D345" s="505" t="e">
        <f>IF('Formulario PPGR3'!$G345="","",'[3]Formulario PPGR1'!#REF!)</f>
        <v>#REF!</v>
      </c>
      <c r="E345" s="505" t="e">
        <f>IF('Formulario PPGR3'!$G345="","",'[3]Formulario PPGR1'!#REF!)</f>
        <v>#REF!</v>
      </c>
      <c r="F345" s="505" t="e">
        <f>IF('Formulario PPGR3'!$G345="","",'[3]Formulario PPGR1'!#REF!)</f>
        <v>#REF!</v>
      </c>
      <c r="G345" s="508" t="s">
        <v>504</v>
      </c>
      <c r="H345" s="507" t="s">
        <v>505</v>
      </c>
      <c r="I345" s="514">
        <v>2</v>
      </c>
      <c r="J345" s="515" t="s">
        <v>1077</v>
      </c>
      <c r="K345" s="505" t="s">
        <v>1099</v>
      </c>
      <c r="L345" s="516" t="s">
        <v>1142</v>
      </c>
      <c r="M345" s="505" t="s">
        <v>1101</v>
      </c>
      <c r="N345" s="521">
        <v>288</v>
      </c>
      <c r="O345" s="522">
        <v>230</v>
      </c>
      <c r="P345" s="520">
        <v>66240</v>
      </c>
      <c r="Q345" s="527" t="s">
        <v>1102</v>
      </c>
      <c r="R345" s="515" t="s">
        <v>1143</v>
      </c>
    </row>
    <row r="346" spans="2:18" ht="38.25">
      <c r="B346" s="505" t="e">
        <f>IF('Formulario PPGR3'!$G346="","",CONCATENATE('Formulario PPGR3'!$C346,".",'Formulario PPGR3'!$D346,".",'Formulario PPGR3'!$E346,".",'Formulario PPGR3'!$F346))</f>
        <v>#REF!</v>
      </c>
      <c r="C346" s="505" t="e">
        <f>IF('Formulario PPGR3'!$G346="","",'[3]Formulario PPGR1'!#REF!)</f>
        <v>#REF!</v>
      </c>
      <c r="D346" s="505" t="e">
        <f>IF('Formulario PPGR3'!$G346="","",'[3]Formulario PPGR1'!#REF!)</f>
        <v>#REF!</v>
      </c>
      <c r="E346" s="505" t="e">
        <f>IF('Formulario PPGR3'!$G346="","",'[3]Formulario PPGR1'!#REF!)</f>
        <v>#REF!</v>
      </c>
      <c r="F346" s="505" t="e">
        <f>IF('Formulario PPGR3'!$G346="","",'[3]Formulario PPGR1'!#REF!)</f>
        <v>#REF!</v>
      </c>
      <c r="G346" s="508" t="s">
        <v>533</v>
      </c>
      <c r="H346" s="507" t="s">
        <v>534</v>
      </c>
      <c r="I346" s="514">
        <v>2</v>
      </c>
      <c r="J346" s="515" t="s">
        <v>1077</v>
      </c>
      <c r="K346" s="505" t="s">
        <v>1099</v>
      </c>
      <c r="L346" s="516" t="s">
        <v>1142</v>
      </c>
      <c r="M346" s="505" t="s">
        <v>1101</v>
      </c>
      <c r="N346" s="521">
        <v>288</v>
      </c>
      <c r="O346" s="522">
        <v>230</v>
      </c>
      <c r="P346" s="520">
        <v>66240</v>
      </c>
      <c r="Q346" s="527" t="s">
        <v>1102</v>
      </c>
      <c r="R346" s="515" t="s">
        <v>1143</v>
      </c>
    </row>
    <row r="347" spans="2:18" ht="51">
      <c r="B347" s="505" t="e">
        <f>IF('Formulario PPGR3'!$G347="","",CONCATENATE('Formulario PPGR3'!$C347,".",'Formulario PPGR3'!$D347,".",'Formulario PPGR3'!$E347,".",'Formulario PPGR3'!$F347))</f>
        <v>#REF!</v>
      </c>
      <c r="C347" s="505" t="e">
        <f>IF('Formulario PPGR3'!$G347="","",'[3]Formulario PPGR1'!#REF!)</f>
        <v>#REF!</v>
      </c>
      <c r="D347" s="505" t="e">
        <f>IF('Formulario PPGR3'!$G347="","",'[3]Formulario PPGR1'!#REF!)</f>
        <v>#REF!</v>
      </c>
      <c r="E347" s="505" t="e">
        <f>IF('Formulario PPGR3'!$G347="","",'[3]Formulario PPGR1'!#REF!)</f>
        <v>#REF!</v>
      </c>
      <c r="F347" s="505" t="e">
        <f>IF('Formulario PPGR3'!$G347="","",'[3]Formulario PPGR1'!#REF!)</f>
        <v>#REF!</v>
      </c>
      <c r="G347" s="508" t="s">
        <v>555</v>
      </c>
      <c r="H347" s="507" t="s">
        <v>556</v>
      </c>
      <c r="I347" s="514">
        <v>2</v>
      </c>
      <c r="J347" s="515" t="s">
        <v>1077</v>
      </c>
      <c r="K347" s="505" t="s">
        <v>1099</v>
      </c>
      <c r="L347" s="516" t="s">
        <v>1142</v>
      </c>
      <c r="M347" s="505" t="s">
        <v>1101</v>
      </c>
      <c r="N347" s="521">
        <v>288</v>
      </c>
      <c r="O347" s="522">
        <v>230</v>
      </c>
      <c r="P347" s="520">
        <v>66240</v>
      </c>
      <c r="Q347" s="527" t="s">
        <v>1102</v>
      </c>
      <c r="R347" s="515" t="s">
        <v>1143</v>
      </c>
    </row>
    <row r="348" spans="2:18" ht="38.25">
      <c r="B348" s="505" t="e">
        <f>IF('Formulario PPGR3'!$G348="","",CONCATENATE('Formulario PPGR3'!$C348,".",'Formulario PPGR3'!$D348,".",'Formulario PPGR3'!$E348,".",'Formulario PPGR3'!$F348))</f>
        <v>#REF!</v>
      </c>
      <c r="C348" s="505" t="e">
        <f>IF('Formulario PPGR3'!$G348="","",'[3]Formulario PPGR1'!#REF!)</f>
        <v>#REF!</v>
      </c>
      <c r="D348" s="505" t="e">
        <f>IF('Formulario PPGR3'!$G348="","",'[3]Formulario PPGR1'!#REF!)</f>
        <v>#REF!</v>
      </c>
      <c r="E348" s="505" t="e">
        <f>IF('Formulario PPGR3'!$G348="","",'[3]Formulario PPGR1'!#REF!)</f>
        <v>#REF!</v>
      </c>
      <c r="F348" s="505" t="e">
        <f>IF('Formulario PPGR3'!$G348="","",'[3]Formulario PPGR1'!#REF!)</f>
        <v>#REF!</v>
      </c>
      <c r="G348" s="508" t="s">
        <v>672</v>
      </c>
      <c r="H348" s="507" t="s">
        <v>673</v>
      </c>
      <c r="I348" s="514">
        <v>12</v>
      </c>
      <c r="J348" s="515" t="s">
        <v>1077</v>
      </c>
      <c r="K348" s="505" t="s">
        <v>1099</v>
      </c>
      <c r="L348" s="516" t="s">
        <v>1142</v>
      </c>
      <c r="M348" s="505" t="s">
        <v>1101</v>
      </c>
      <c r="N348" s="521">
        <v>1728</v>
      </c>
      <c r="O348" s="522">
        <v>230</v>
      </c>
      <c r="P348" s="520">
        <v>397440</v>
      </c>
      <c r="Q348" s="527" t="s">
        <v>1102</v>
      </c>
      <c r="R348" s="515" t="s">
        <v>1143</v>
      </c>
    </row>
    <row r="349" spans="2:18" ht="38.25">
      <c r="B349" s="505" t="e">
        <f>IF('Formulario PPGR3'!$G349="","",CONCATENATE('Formulario PPGR3'!$C349,".",'Formulario PPGR3'!$D349,".",'Formulario PPGR3'!$E349,".",'Formulario PPGR3'!$F349))</f>
        <v>#REF!</v>
      </c>
      <c r="C349" s="505" t="e">
        <f>IF('Formulario PPGR3'!$G349="","",'[3]Formulario PPGR1'!#REF!)</f>
        <v>#REF!</v>
      </c>
      <c r="D349" s="505" t="e">
        <f>IF('Formulario PPGR3'!$G349="","",'[3]Formulario PPGR1'!#REF!)</f>
        <v>#REF!</v>
      </c>
      <c r="E349" s="505" t="e">
        <f>IF('Formulario PPGR3'!$G349="","",'[3]Formulario PPGR1'!#REF!)</f>
        <v>#REF!</v>
      </c>
      <c r="F349" s="505" t="e">
        <f>IF('Formulario PPGR3'!$G349="","",'[3]Formulario PPGR1'!#REF!)</f>
        <v>#REF!</v>
      </c>
      <c r="G349" s="508" t="s">
        <v>702</v>
      </c>
      <c r="H349" s="507" t="s">
        <v>703</v>
      </c>
      <c r="I349" s="514">
        <v>4</v>
      </c>
      <c r="J349" s="515" t="s">
        <v>1077</v>
      </c>
      <c r="K349" s="505" t="s">
        <v>1099</v>
      </c>
      <c r="L349" s="516" t="s">
        <v>1142</v>
      </c>
      <c r="M349" s="505" t="s">
        <v>1101</v>
      </c>
      <c r="N349" s="521">
        <v>576</v>
      </c>
      <c r="O349" s="522">
        <v>230</v>
      </c>
      <c r="P349" s="520">
        <v>132480</v>
      </c>
      <c r="Q349" s="527" t="s">
        <v>1102</v>
      </c>
      <c r="R349" s="515" t="s">
        <v>1143</v>
      </c>
    </row>
    <row r="350" spans="2:18" ht="63.75">
      <c r="B350" s="505" t="e">
        <f>IF('Formulario PPGR3'!$G350="","",CONCATENATE('Formulario PPGR3'!$C350,".",'Formulario PPGR3'!$D350,".",'Formulario PPGR3'!$E350,".",'Formulario PPGR3'!$F350))</f>
        <v>#REF!</v>
      </c>
      <c r="C350" s="505" t="e">
        <f>IF('Formulario PPGR3'!$G350="","",'[3]Formulario PPGR1'!#REF!)</f>
        <v>#REF!</v>
      </c>
      <c r="D350" s="505" t="e">
        <f>IF('Formulario PPGR3'!$G350="","",'[3]Formulario PPGR1'!#REF!)</f>
        <v>#REF!</v>
      </c>
      <c r="E350" s="505" t="e">
        <f>IF('Formulario PPGR3'!$G350="","",'[3]Formulario PPGR1'!#REF!)</f>
        <v>#REF!</v>
      </c>
      <c r="F350" s="505" t="e">
        <f>IF('Formulario PPGR3'!$G350="","",'[3]Formulario PPGR1'!#REF!)</f>
        <v>#REF!</v>
      </c>
      <c r="G350" s="508" t="s">
        <v>706</v>
      </c>
      <c r="H350" s="507" t="s">
        <v>707</v>
      </c>
      <c r="I350" s="514">
        <v>4</v>
      </c>
      <c r="J350" s="515" t="s">
        <v>1077</v>
      </c>
      <c r="K350" s="505" t="s">
        <v>1099</v>
      </c>
      <c r="L350" s="516" t="s">
        <v>1142</v>
      </c>
      <c r="M350" s="505" t="s">
        <v>1101</v>
      </c>
      <c r="N350" s="521">
        <v>576</v>
      </c>
      <c r="O350" s="522">
        <v>230</v>
      </c>
      <c r="P350" s="520">
        <v>132480</v>
      </c>
      <c r="Q350" s="527" t="s">
        <v>1102</v>
      </c>
      <c r="R350" s="515" t="s">
        <v>1143</v>
      </c>
    </row>
    <row r="351" spans="2:18" ht="63.75">
      <c r="B351" s="505" t="e">
        <f>IF('Formulario PPGR3'!$G351="","",CONCATENATE('Formulario PPGR3'!$C351,".",'Formulario PPGR3'!$D351,".",'Formulario PPGR3'!$E351,".",'Formulario PPGR3'!$F351))</f>
        <v>#REF!</v>
      </c>
      <c r="C351" s="505" t="e">
        <f>IF('Formulario PPGR3'!$G351="","",'[3]Formulario PPGR1'!#REF!)</f>
        <v>#REF!</v>
      </c>
      <c r="D351" s="505" t="e">
        <f>IF('Formulario PPGR3'!$G351="","",'[3]Formulario PPGR1'!#REF!)</f>
        <v>#REF!</v>
      </c>
      <c r="E351" s="505" t="e">
        <f>IF('Formulario PPGR3'!$G351="","",'[3]Formulario PPGR1'!#REF!)</f>
        <v>#REF!</v>
      </c>
      <c r="F351" s="505" t="e">
        <f>IF('Formulario PPGR3'!$G351="","",'[3]Formulario PPGR1'!#REF!)</f>
        <v>#REF!</v>
      </c>
      <c r="G351" s="508" t="s">
        <v>709</v>
      </c>
      <c r="H351" s="507" t="s">
        <v>710</v>
      </c>
      <c r="I351" s="514">
        <v>2</v>
      </c>
      <c r="J351" s="515" t="s">
        <v>1070</v>
      </c>
      <c r="K351" s="505" t="s">
        <v>1086</v>
      </c>
      <c r="L351" s="516" t="s">
        <v>1124</v>
      </c>
      <c r="M351" s="505" t="s">
        <v>1087</v>
      </c>
      <c r="N351" s="521">
        <v>2</v>
      </c>
      <c r="O351" s="522">
        <v>27193.1</v>
      </c>
      <c r="P351" s="520">
        <v>54386.2</v>
      </c>
      <c r="Q351" s="527" t="s">
        <v>1088</v>
      </c>
      <c r="R351" s="515" t="s">
        <v>1143</v>
      </c>
    </row>
    <row r="352" spans="2:18" ht="63.75">
      <c r="B352" s="505" t="e">
        <f>IF('Formulario PPGR3'!$G352="","",CONCATENATE('Formulario PPGR3'!$C352,".",'Formulario PPGR3'!$D352,".",'Formulario PPGR3'!$E352,".",'Formulario PPGR3'!$F352))</f>
        <v>#REF!</v>
      </c>
      <c r="C352" s="505" t="e">
        <f>IF('Formulario PPGR3'!$G352="","",'[3]Formulario PPGR1'!#REF!)</f>
        <v>#REF!</v>
      </c>
      <c r="D352" s="505" t="e">
        <f>IF('Formulario PPGR3'!$G352="","",'[3]Formulario PPGR1'!#REF!)</f>
        <v>#REF!</v>
      </c>
      <c r="E352" s="505" t="e">
        <f>IF('Formulario PPGR3'!$G352="","",'[3]Formulario PPGR1'!#REF!)</f>
        <v>#REF!</v>
      </c>
      <c r="F352" s="505" t="e">
        <f>IF('Formulario PPGR3'!$G352="","",'[3]Formulario PPGR1'!#REF!)</f>
        <v>#REF!</v>
      </c>
      <c r="G352" s="508" t="s">
        <v>709</v>
      </c>
      <c r="H352" s="507" t="s">
        <v>710</v>
      </c>
      <c r="I352" s="514">
        <v>2</v>
      </c>
      <c r="J352" s="515" t="s">
        <v>1080</v>
      </c>
      <c r="K352" s="505" t="s">
        <v>1089</v>
      </c>
      <c r="L352" s="516" t="s">
        <v>1128</v>
      </c>
      <c r="M352" s="505" t="s">
        <v>1091</v>
      </c>
      <c r="N352" s="521">
        <v>2</v>
      </c>
      <c r="O352" s="522">
        <v>531</v>
      </c>
      <c r="P352" s="520">
        <v>1062</v>
      </c>
      <c r="Q352" s="527" t="s">
        <v>1092</v>
      </c>
      <c r="R352" s="515" t="s">
        <v>1143</v>
      </c>
    </row>
    <row r="353" spans="2:18" ht="63.75">
      <c r="B353" s="505" t="e">
        <f>IF('Formulario PPGR3'!$G353="","",CONCATENATE('Formulario PPGR3'!$C353,".",'Formulario PPGR3'!$D353,".",'Formulario PPGR3'!$E353,".",'Formulario PPGR3'!$F353))</f>
        <v>#REF!</v>
      </c>
      <c r="C353" s="505" t="e">
        <f>IF('Formulario PPGR3'!$G353="","",'[3]Formulario PPGR1'!#REF!)</f>
        <v>#REF!</v>
      </c>
      <c r="D353" s="505" t="e">
        <f>IF('Formulario PPGR3'!$G353="","",'[3]Formulario PPGR1'!#REF!)</f>
        <v>#REF!</v>
      </c>
      <c r="E353" s="505" t="e">
        <f>IF('Formulario PPGR3'!$G353="","",'[3]Formulario PPGR1'!#REF!)</f>
        <v>#REF!</v>
      </c>
      <c r="F353" s="505" t="e">
        <f>IF('Formulario PPGR3'!$G353="","",'[3]Formulario PPGR1'!#REF!)</f>
        <v>#REF!</v>
      </c>
      <c r="G353" s="508" t="s">
        <v>709</v>
      </c>
      <c r="H353" s="507" t="s">
        <v>710</v>
      </c>
      <c r="I353" s="514">
        <v>2</v>
      </c>
      <c r="J353" s="515" t="s">
        <v>1073</v>
      </c>
      <c r="K353" s="505" t="s">
        <v>1095</v>
      </c>
      <c r="L353" s="516" t="s">
        <v>1074</v>
      </c>
      <c r="M353" s="505" t="s">
        <v>1087</v>
      </c>
      <c r="N353" s="521">
        <v>6</v>
      </c>
      <c r="O353" s="522">
        <v>55</v>
      </c>
      <c r="P353" s="520">
        <v>330</v>
      </c>
      <c r="Q353" s="527" t="s">
        <v>1096</v>
      </c>
      <c r="R353" s="515" t="s">
        <v>1143</v>
      </c>
    </row>
    <row r="354" spans="2:18" ht="25.5">
      <c r="B354" s="505" t="e">
        <f>IF('Formulario PPGR3'!$G354="","",CONCATENATE('Formulario PPGR3'!$C354,".",'Formulario PPGR3'!$D354,".",'Formulario PPGR3'!$E354,".",'Formulario PPGR3'!$F354))</f>
        <v>#REF!</v>
      </c>
      <c r="C354" s="505" t="e">
        <f>IF('Formulario PPGR3'!$G354="","",'[3]Formulario PPGR1'!#REF!)</f>
        <v>#REF!</v>
      </c>
      <c r="D354" s="505" t="e">
        <f>IF('Formulario PPGR3'!$G354="","",'[3]Formulario PPGR1'!#REF!)</f>
        <v>#REF!</v>
      </c>
      <c r="E354" s="505" t="e">
        <f>IF('Formulario PPGR3'!$G354="","",'[3]Formulario PPGR1'!#REF!)</f>
        <v>#REF!</v>
      </c>
      <c r="F354" s="505" t="e">
        <f>IF('Formulario PPGR3'!$G354="","",'[3]Formulario PPGR1'!#REF!)</f>
        <v>#REF!</v>
      </c>
      <c r="G354" s="508" t="s">
        <v>712</v>
      </c>
      <c r="H354" s="507" t="s">
        <v>713</v>
      </c>
      <c r="I354" s="514">
        <v>4</v>
      </c>
      <c r="J354" s="515" t="s">
        <v>1077</v>
      </c>
      <c r="K354" s="505" t="s">
        <v>1099</v>
      </c>
      <c r="L354" s="516" t="s">
        <v>1142</v>
      </c>
      <c r="M354" s="505" t="s">
        <v>1101</v>
      </c>
      <c r="N354" s="521">
        <v>576</v>
      </c>
      <c r="O354" s="522">
        <v>230</v>
      </c>
      <c r="P354" s="520">
        <v>132480</v>
      </c>
      <c r="Q354" s="527" t="s">
        <v>1102</v>
      </c>
      <c r="R354" s="515" t="s">
        <v>1143</v>
      </c>
    </row>
    <row r="355" spans="2:18" ht="76.5">
      <c r="B355" s="505" t="e">
        <f>IF('Formulario PPGR3'!$G355="","",CONCATENATE('Formulario PPGR3'!$C355,".",'Formulario PPGR3'!$D355,".",'Formulario PPGR3'!$E355,".",'Formulario PPGR3'!$F355))</f>
        <v>#REF!</v>
      </c>
      <c r="C355" s="505" t="e">
        <f>IF('Formulario PPGR3'!$G355="","",'[3]Formulario PPGR1'!#REF!)</f>
        <v>#REF!</v>
      </c>
      <c r="D355" s="505" t="e">
        <f>IF('Formulario PPGR3'!$G355="","",'[3]Formulario PPGR1'!#REF!)</f>
        <v>#REF!</v>
      </c>
      <c r="E355" s="505" t="e">
        <f>IF('Formulario PPGR3'!$G355="","",'[3]Formulario PPGR1'!#REF!)</f>
        <v>#REF!</v>
      </c>
      <c r="F355" s="505" t="e">
        <f>IF('Formulario PPGR3'!$G355="","",'[3]Formulario PPGR1'!#REF!)</f>
        <v>#REF!</v>
      </c>
      <c r="G355" s="508" t="s">
        <v>715</v>
      </c>
      <c r="H355" s="507" t="s">
        <v>716</v>
      </c>
      <c r="I355" s="514">
        <v>2</v>
      </c>
      <c r="J355" s="515" t="s">
        <v>1077</v>
      </c>
      <c r="K355" s="505" t="s">
        <v>1099</v>
      </c>
      <c r="L355" s="516" t="s">
        <v>1100</v>
      </c>
      <c r="M355" s="505" t="s">
        <v>1101</v>
      </c>
      <c r="N355" s="521">
        <v>576</v>
      </c>
      <c r="O355" s="522">
        <v>251</v>
      </c>
      <c r="P355" s="520">
        <v>144576</v>
      </c>
      <c r="Q355" s="527" t="s">
        <v>1102</v>
      </c>
      <c r="R355" s="515" t="s">
        <v>1143</v>
      </c>
    </row>
    <row r="356" spans="2:18" ht="51">
      <c r="B356" s="505" t="e">
        <f>IF('Formulario PPGR3'!$G356="","",CONCATENATE('Formulario PPGR3'!$C356,".",'Formulario PPGR3'!$D356,".",'Formulario PPGR3'!$E356,".",'Formulario PPGR3'!$F356))</f>
        <v>#REF!</v>
      </c>
      <c r="C356" s="505" t="e">
        <f>IF('Formulario PPGR3'!$G356="","",'[3]Formulario PPGR1'!#REF!)</f>
        <v>#REF!</v>
      </c>
      <c r="D356" s="505" t="e">
        <f>IF('Formulario PPGR3'!$G356="","",'[3]Formulario PPGR1'!#REF!)</f>
        <v>#REF!</v>
      </c>
      <c r="E356" s="505" t="e">
        <f>IF('Formulario PPGR3'!$G356="","",'[3]Formulario PPGR1'!#REF!)</f>
        <v>#REF!</v>
      </c>
      <c r="F356" s="505" t="e">
        <f>IF('Formulario PPGR3'!$G356="","",'[3]Formulario PPGR1'!#REF!)</f>
        <v>#REF!</v>
      </c>
      <c r="G356" s="508" t="s">
        <v>717</v>
      </c>
      <c r="H356" s="507" t="s">
        <v>718</v>
      </c>
      <c r="I356" s="514">
        <v>4</v>
      </c>
      <c r="J356" s="515" t="s">
        <v>1077</v>
      </c>
      <c r="K356" s="505" t="s">
        <v>1099</v>
      </c>
      <c r="L356" s="516" t="s">
        <v>1142</v>
      </c>
      <c r="M356" s="505" t="s">
        <v>1101</v>
      </c>
      <c r="N356" s="521">
        <v>576</v>
      </c>
      <c r="O356" s="522">
        <v>230</v>
      </c>
      <c r="P356" s="520">
        <v>132480</v>
      </c>
      <c r="Q356" s="527" t="s">
        <v>1102</v>
      </c>
      <c r="R356" s="515" t="s">
        <v>1143</v>
      </c>
    </row>
    <row r="357" spans="2:18" ht="38.25">
      <c r="B357" s="505" t="e">
        <f>IF('Formulario PPGR3'!$G357="","",CONCATENATE('Formulario PPGR3'!$C357,".",'Formulario PPGR3'!$D357,".",'Formulario PPGR3'!$E357,".",'Formulario PPGR3'!$F357))</f>
        <v>#REF!</v>
      </c>
      <c r="C357" s="505" t="e">
        <f>IF('Formulario PPGR3'!$G357="","",'[3]Formulario PPGR1'!#REF!)</f>
        <v>#REF!</v>
      </c>
      <c r="D357" s="505" t="e">
        <f>IF('Formulario PPGR3'!$G357="","",'[3]Formulario PPGR1'!#REF!)</f>
        <v>#REF!</v>
      </c>
      <c r="E357" s="505" t="e">
        <f>IF('Formulario PPGR3'!$G357="","",'[3]Formulario PPGR1'!#REF!)</f>
        <v>#REF!</v>
      </c>
      <c r="F357" s="505" t="e">
        <f>IF('Formulario PPGR3'!$G357="","",'[3]Formulario PPGR1'!#REF!)</f>
        <v>#REF!</v>
      </c>
      <c r="G357" s="508" t="s">
        <v>730</v>
      </c>
      <c r="H357" s="507" t="s">
        <v>731</v>
      </c>
      <c r="I357" s="514">
        <v>2</v>
      </c>
      <c r="J357" s="515" t="s">
        <v>1077</v>
      </c>
      <c r="K357" s="505" t="s">
        <v>1099</v>
      </c>
      <c r="L357" s="516" t="s">
        <v>1100</v>
      </c>
      <c r="M357" s="505" t="s">
        <v>1101</v>
      </c>
      <c r="N357" s="521">
        <v>288</v>
      </c>
      <c r="O357" s="522">
        <v>251</v>
      </c>
      <c r="P357" s="520">
        <v>72288</v>
      </c>
      <c r="Q357" s="527" t="s">
        <v>1102</v>
      </c>
      <c r="R357" s="515"/>
    </row>
    <row r="358" spans="2:18" ht="89.25">
      <c r="B358" s="505" t="e">
        <f>IF('Formulario PPGR3'!$G358="","",CONCATENATE('Formulario PPGR3'!$C358,".",'Formulario PPGR3'!$D358,".",'Formulario PPGR3'!$E358,".",'Formulario PPGR3'!$F358))</f>
        <v>#REF!</v>
      </c>
      <c r="C358" s="505" t="e">
        <f>IF('Formulario PPGR3'!$G358="","",'[3]Formulario PPGR1'!#REF!)</f>
        <v>#REF!</v>
      </c>
      <c r="D358" s="505" t="e">
        <f>IF('Formulario PPGR3'!$G358="","",'[3]Formulario PPGR1'!#REF!)</f>
        <v>#REF!</v>
      </c>
      <c r="E358" s="505" t="e">
        <f>IF('Formulario PPGR3'!$G358="","",'[3]Formulario PPGR1'!#REF!)</f>
        <v>#REF!</v>
      </c>
      <c r="F358" s="505" t="e">
        <f>IF('Formulario PPGR3'!$G358="","",'[3]Formulario PPGR1'!#REF!)</f>
        <v>#REF!</v>
      </c>
      <c r="G358" s="508" t="s">
        <v>732</v>
      </c>
      <c r="H358" s="507" t="s">
        <v>733</v>
      </c>
      <c r="I358" s="514">
        <v>2</v>
      </c>
      <c r="J358" s="515" t="s">
        <v>1077</v>
      </c>
      <c r="K358" s="505" t="s">
        <v>1099</v>
      </c>
      <c r="L358" s="516" t="s">
        <v>1100</v>
      </c>
      <c r="M358" s="505" t="s">
        <v>1101</v>
      </c>
      <c r="N358" s="521">
        <v>288</v>
      </c>
      <c r="O358" s="522">
        <v>251</v>
      </c>
      <c r="P358" s="520">
        <v>72288</v>
      </c>
      <c r="Q358" s="527" t="s">
        <v>1102</v>
      </c>
      <c r="R358" s="515" t="s">
        <v>1143</v>
      </c>
    </row>
    <row r="359" spans="2:18" ht="76.5">
      <c r="B359" s="505" t="e">
        <f>IF('Formulario PPGR3'!$G359="","",CONCATENATE('Formulario PPGR3'!$C359,".",'Formulario PPGR3'!$D359,".",'Formulario PPGR3'!$E359,".",'Formulario PPGR3'!$F359))</f>
        <v>#REF!</v>
      </c>
      <c r="C359" s="505" t="e">
        <f>IF('Formulario PPGR3'!$G359="","",'[3]Formulario PPGR1'!#REF!)</f>
        <v>#REF!</v>
      </c>
      <c r="D359" s="505" t="e">
        <f>IF('Formulario PPGR3'!$G359="","",'[3]Formulario PPGR1'!#REF!)</f>
        <v>#REF!</v>
      </c>
      <c r="E359" s="505" t="e">
        <f>IF('Formulario PPGR3'!$G359="","",'[3]Formulario PPGR1'!#REF!)</f>
        <v>#REF!</v>
      </c>
      <c r="F359" s="505" t="e">
        <f>IF('Formulario PPGR3'!$G359="","",'[3]Formulario PPGR1'!#REF!)</f>
        <v>#REF!</v>
      </c>
      <c r="G359" s="508" t="s">
        <v>734</v>
      </c>
      <c r="H359" s="507" t="s">
        <v>735</v>
      </c>
      <c r="I359" s="514">
        <v>2</v>
      </c>
      <c r="J359" s="515" t="s">
        <v>1149</v>
      </c>
      <c r="K359" s="505" t="s">
        <v>1150</v>
      </c>
      <c r="L359" s="516" t="s">
        <v>1151</v>
      </c>
      <c r="M359" s="505" t="s">
        <v>1087</v>
      </c>
      <c r="N359" s="521">
        <v>296</v>
      </c>
      <c r="O359" s="522">
        <v>15163</v>
      </c>
      <c r="P359" s="520">
        <v>4488248</v>
      </c>
      <c r="Q359" s="527" t="s">
        <v>1152</v>
      </c>
      <c r="R359" s="515" t="s">
        <v>1143</v>
      </c>
    </row>
    <row r="360" spans="2:18" ht="76.5">
      <c r="B360" s="505" t="e">
        <f>IF('Formulario PPGR3'!$G360="","",CONCATENATE('Formulario PPGR3'!$C360,".",'Formulario PPGR3'!$D360,".",'Formulario PPGR3'!$E360,".",'Formulario PPGR3'!$F360))</f>
        <v>#REF!</v>
      </c>
      <c r="C360" s="505" t="e">
        <f>IF('Formulario PPGR3'!$G360="","",'[3]Formulario PPGR1'!#REF!)</f>
        <v>#REF!</v>
      </c>
      <c r="D360" s="505" t="e">
        <f>IF('Formulario PPGR3'!$G360="","",'[3]Formulario PPGR1'!#REF!)</f>
        <v>#REF!</v>
      </c>
      <c r="E360" s="505" t="e">
        <f>IF('Formulario PPGR3'!$G360="","",'[3]Formulario PPGR1'!#REF!)</f>
        <v>#REF!</v>
      </c>
      <c r="F360" s="505" t="e">
        <f>IF('Formulario PPGR3'!$G360="","",'[3]Formulario PPGR1'!#REF!)</f>
        <v>#REF!</v>
      </c>
      <c r="G360" s="508" t="s">
        <v>734</v>
      </c>
      <c r="H360" s="507" t="s">
        <v>735</v>
      </c>
      <c r="I360" s="514">
        <v>2</v>
      </c>
      <c r="J360" s="515" t="s">
        <v>1153</v>
      </c>
      <c r="K360" s="505" t="s">
        <v>1154</v>
      </c>
      <c r="L360" s="516" t="s">
        <v>1155</v>
      </c>
      <c r="M360" s="505" t="s">
        <v>1087</v>
      </c>
      <c r="N360" s="521">
        <v>145</v>
      </c>
      <c r="O360" s="522">
        <v>130</v>
      </c>
      <c r="P360" s="520">
        <v>18850</v>
      </c>
      <c r="Q360" s="527" t="s">
        <v>1156</v>
      </c>
      <c r="R360" s="515" t="s">
        <v>1143</v>
      </c>
    </row>
    <row r="361" spans="2:18" ht="76.5">
      <c r="B361" s="505" t="e">
        <f>IF('Formulario PPGR3'!$G361="","",CONCATENATE('Formulario PPGR3'!$C361,".",'Formulario PPGR3'!$D361,".",'Formulario PPGR3'!$E361,".",'Formulario PPGR3'!$F361))</f>
        <v>#REF!</v>
      </c>
      <c r="C361" s="505" t="e">
        <f>IF('Formulario PPGR3'!$G361="","",'[3]Formulario PPGR1'!#REF!)</f>
        <v>#REF!</v>
      </c>
      <c r="D361" s="505" t="e">
        <f>IF('Formulario PPGR3'!$G361="","",'[3]Formulario PPGR1'!#REF!)</f>
        <v>#REF!</v>
      </c>
      <c r="E361" s="505" t="e">
        <f>IF('Formulario PPGR3'!$G361="","",'[3]Formulario PPGR1'!#REF!)</f>
        <v>#REF!</v>
      </c>
      <c r="F361" s="505" t="e">
        <f>IF('Formulario PPGR3'!$G361="","",'[3]Formulario PPGR1'!#REF!)</f>
        <v>#REF!</v>
      </c>
      <c r="G361" s="508" t="s">
        <v>734</v>
      </c>
      <c r="H361" s="507" t="s">
        <v>735</v>
      </c>
      <c r="I361" s="514">
        <v>2</v>
      </c>
      <c r="J361" s="515" t="s">
        <v>1153</v>
      </c>
      <c r="K361" s="505" t="s">
        <v>1154</v>
      </c>
      <c r="L361" s="516" t="s">
        <v>1157</v>
      </c>
      <c r="M361" s="505" t="s">
        <v>1087</v>
      </c>
      <c r="N361" s="521">
        <v>870</v>
      </c>
      <c r="O361" s="522">
        <v>120</v>
      </c>
      <c r="P361" s="520">
        <v>104400</v>
      </c>
      <c r="Q361" s="527" t="s">
        <v>1156</v>
      </c>
      <c r="R361" s="515" t="s">
        <v>1143</v>
      </c>
    </row>
    <row r="362" spans="2:18" ht="76.5">
      <c r="B362" s="505" t="e">
        <f>IF('Formulario PPGR3'!$G362="","",CONCATENATE('Formulario PPGR3'!$C362,".",'Formulario PPGR3'!$D362,".",'Formulario PPGR3'!$E362,".",'Formulario PPGR3'!$F362))</f>
        <v>#REF!</v>
      </c>
      <c r="C362" s="505" t="e">
        <f>IF('Formulario PPGR3'!$G362="","",'[3]Formulario PPGR1'!#REF!)</f>
        <v>#REF!</v>
      </c>
      <c r="D362" s="505" t="e">
        <f>IF('Formulario PPGR3'!$G362="","",'[3]Formulario PPGR1'!#REF!)</f>
        <v>#REF!</v>
      </c>
      <c r="E362" s="505" t="e">
        <f>IF('Formulario PPGR3'!$G362="","",'[3]Formulario PPGR1'!#REF!)</f>
        <v>#REF!</v>
      </c>
      <c r="F362" s="505" t="e">
        <f>IF('Formulario PPGR3'!$G362="","",'[3]Formulario PPGR1'!#REF!)</f>
        <v>#REF!</v>
      </c>
      <c r="G362" s="508" t="s">
        <v>734</v>
      </c>
      <c r="H362" s="507" t="s">
        <v>735</v>
      </c>
      <c r="I362" s="514">
        <v>2</v>
      </c>
      <c r="J362" s="515" t="s">
        <v>1153</v>
      </c>
      <c r="K362" s="505" t="s">
        <v>1154</v>
      </c>
      <c r="L362" s="516" t="s">
        <v>1158</v>
      </c>
      <c r="M362" s="505" t="s">
        <v>1087</v>
      </c>
      <c r="N362" s="521">
        <v>870</v>
      </c>
      <c r="O362" s="522">
        <v>125</v>
      </c>
      <c r="P362" s="520">
        <v>108750</v>
      </c>
      <c r="Q362" s="527" t="s">
        <v>1156</v>
      </c>
      <c r="R362" s="515" t="s">
        <v>1143</v>
      </c>
    </row>
    <row r="363" spans="2:18" ht="76.5">
      <c r="B363" s="505" t="e">
        <f>IF('Formulario PPGR3'!$G363="","",CONCATENATE('Formulario PPGR3'!$C363,".",'Formulario PPGR3'!$D363,".",'Formulario PPGR3'!$E363,".",'Formulario PPGR3'!$F363))</f>
        <v>#REF!</v>
      </c>
      <c r="C363" s="505" t="e">
        <f>IF('Formulario PPGR3'!$G363="","",'[3]Formulario PPGR1'!#REF!)</f>
        <v>#REF!</v>
      </c>
      <c r="D363" s="505" t="e">
        <f>IF('Formulario PPGR3'!$G363="","",'[3]Formulario PPGR1'!#REF!)</f>
        <v>#REF!</v>
      </c>
      <c r="E363" s="505" t="e">
        <f>IF('Formulario PPGR3'!$G363="","",'[3]Formulario PPGR1'!#REF!)</f>
        <v>#REF!</v>
      </c>
      <c r="F363" s="505" t="e">
        <f>IF('Formulario PPGR3'!$G363="","",'[3]Formulario PPGR1'!#REF!)</f>
        <v>#REF!</v>
      </c>
      <c r="G363" s="508" t="s">
        <v>734</v>
      </c>
      <c r="H363" s="507" t="s">
        <v>735</v>
      </c>
      <c r="I363" s="514">
        <v>2</v>
      </c>
      <c r="J363" s="515" t="s">
        <v>1153</v>
      </c>
      <c r="K363" s="505" t="s">
        <v>1154</v>
      </c>
      <c r="L363" s="516" t="s">
        <v>1159</v>
      </c>
      <c r="M363" s="505" t="s">
        <v>1101</v>
      </c>
      <c r="N363" s="521">
        <v>2610</v>
      </c>
      <c r="O363" s="522">
        <v>57.784999999999997</v>
      </c>
      <c r="P363" s="520">
        <v>150818.85</v>
      </c>
      <c r="Q363" s="527" t="s">
        <v>1156</v>
      </c>
      <c r="R363" s="515" t="s">
        <v>1143</v>
      </c>
    </row>
    <row r="364" spans="2:18" ht="76.5">
      <c r="B364" s="505" t="e">
        <f>IF('Formulario PPGR3'!$G364="","",CONCATENATE('Formulario PPGR3'!$C364,".",'Formulario PPGR3'!$D364,".",'Formulario PPGR3'!$E364,".",'Formulario PPGR3'!$F364))</f>
        <v>#REF!</v>
      </c>
      <c r="C364" s="505" t="e">
        <f>IF('Formulario PPGR3'!$G364="","",'[3]Formulario PPGR1'!#REF!)</f>
        <v>#REF!</v>
      </c>
      <c r="D364" s="505" t="e">
        <f>IF('Formulario PPGR3'!$G364="","",'[3]Formulario PPGR1'!#REF!)</f>
        <v>#REF!</v>
      </c>
      <c r="E364" s="505" t="e">
        <f>IF('Formulario PPGR3'!$G364="","",'[3]Formulario PPGR1'!#REF!)</f>
        <v>#REF!</v>
      </c>
      <c r="F364" s="505" t="e">
        <f>IF('Formulario PPGR3'!$G364="","",'[3]Formulario PPGR1'!#REF!)</f>
        <v>#REF!</v>
      </c>
      <c r="G364" s="508" t="s">
        <v>734</v>
      </c>
      <c r="H364" s="507" t="s">
        <v>735</v>
      </c>
      <c r="I364" s="514">
        <v>2</v>
      </c>
      <c r="J364" s="515" t="s">
        <v>1153</v>
      </c>
      <c r="K364" s="505" t="s">
        <v>1154</v>
      </c>
      <c r="L364" s="516" t="s">
        <v>1160</v>
      </c>
      <c r="M364" s="505" t="s">
        <v>1101</v>
      </c>
      <c r="N364" s="521">
        <v>36</v>
      </c>
      <c r="O364" s="522">
        <v>118</v>
      </c>
      <c r="P364" s="520">
        <v>4248</v>
      </c>
      <c r="Q364" s="527" t="s">
        <v>1156</v>
      </c>
      <c r="R364" s="515" t="s">
        <v>1143</v>
      </c>
    </row>
    <row r="365" spans="2:18" ht="76.5">
      <c r="B365" s="505" t="e">
        <f>IF('Formulario PPGR3'!$G365="","",CONCATENATE('Formulario PPGR3'!$C365,".",'Formulario PPGR3'!$D365,".",'Formulario PPGR3'!$E365,".",'Formulario PPGR3'!$F365))</f>
        <v>#REF!</v>
      </c>
      <c r="C365" s="505" t="e">
        <f>IF('Formulario PPGR3'!$G365="","",'[3]Formulario PPGR1'!#REF!)</f>
        <v>#REF!</v>
      </c>
      <c r="D365" s="505" t="e">
        <f>IF('Formulario PPGR3'!$G365="","",'[3]Formulario PPGR1'!#REF!)</f>
        <v>#REF!</v>
      </c>
      <c r="E365" s="505" t="e">
        <f>IF('Formulario PPGR3'!$G365="","",'[3]Formulario PPGR1'!#REF!)</f>
        <v>#REF!</v>
      </c>
      <c r="F365" s="505" t="e">
        <f>IF('Formulario PPGR3'!$G365="","",'[3]Formulario PPGR1'!#REF!)</f>
        <v>#REF!</v>
      </c>
      <c r="G365" s="508" t="s">
        <v>734</v>
      </c>
      <c r="H365" s="507" t="s">
        <v>735</v>
      </c>
      <c r="I365" s="514">
        <v>2</v>
      </c>
      <c r="J365" s="515" t="s">
        <v>1153</v>
      </c>
      <c r="K365" s="505" t="s">
        <v>1154</v>
      </c>
      <c r="L365" s="516" t="s">
        <v>1161</v>
      </c>
      <c r="M365" s="505" t="s">
        <v>1101</v>
      </c>
      <c r="N365" s="521">
        <v>870</v>
      </c>
      <c r="O365" s="522">
        <v>138.06</v>
      </c>
      <c r="P365" s="520">
        <v>120112.2</v>
      </c>
      <c r="Q365" s="527" t="s">
        <v>1156</v>
      </c>
      <c r="R365" s="515" t="s">
        <v>1143</v>
      </c>
    </row>
    <row r="366" spans="2:18" ht="76.5">
      <c r="B366" s="505" t="e">
        <f>IF('Formulario PPGR3'!$G366="","",CONCATENATE('Formulario PPGR3'!$C366,".",'Formulario PPGR3'!$D366,".",'Formulario PPGR3'!$E366,".",'Formulario PPGR3'!$F366))</f>
        <v>#REF!</v>
      </c>
      <c r="C366" s="505" t="e">
        <f>IF('Formulario PPGR3'!$G366="","",'[3]Formulario PPGR1'!#REF!)</f>
        <v>#REF!</v>
      </c>
      <c r="D366" s="505" t="e">
        <f>IF('Formulario PPGR3'!$G366="","",'[3]Formulario PPGR1'!#REF!)</f>
        <v>#REF!</v>
      </c>
      <c r="E366" s="505" t="e">
        <f>IF('Formulario PPGR3'!$G366="","",'[3]Formulario PPGR1'!#REF!)</f>
        <v>#REF!</v>
      </c>
      <c r="F366" s="505" t="e">
        <f>IF('Formulario PPGR3'!$G366="","",'[3]Formulario PPGR1'!#REF!)</f>
        <v>#REF!</v>
      </c>
      <c r="G366" s="508" t="s">
        <v>734</v>
      </c>
      <c r="H366" s="507" t="s">
        <v>735</v>
      </c>
      <c r="I366" s="514">
        <v>2</v>
      </c>
      <c r="J366" s="515" t="s">
        <v>1153</v>
      </c>
      <c r="K366" s="505" t="s">
        <v>1154</v>
      </c>
      <c r="L366" s="516" t="s">
        <v>1162</v>
      </c>
      <c r="M366" s="505" t="s">
        <v>1101</v>
      </c>
      <c r="N366" s="521">
        <v>1740</v>
      </c>
      <c r="O366" s="522">
        <v>136.88</v>
      </c>
      <c r="P366" s="520">
        <v>238171.2</v>
      </c>
      <c r="Q366" s="527" t="s">
        <v>1156</v>
      </c>
      <c r="R366" s="515" t="s">
        <v>1143</v>
      </c>
    </row>
    <row r="367" spans="2:18" ht="76.5">
      <c r="B367" s="505" t="e">
        <f>IF('Formulario PPGR3'!$G367="","",CONCATENATE('Formulario PPGR3'!$C367,".",'Formulario PPGR3'!$D367,".",'Formulario PPGR3'!$E367,".",'Formulario PPGR3'!$F367))</f>
        <v>#REF!</v>
      </c>
      <c r="C367" s="505" t="e">
        <f>IF('Formulario PPGR3'!$G367="","",'[3]Formulario PPGR1'!#REF!)</f>
        <v>#REF!</v>
      </c>
      <c r="D367" s="505" t="e">
        <f>IF('Formulario PPGR3'!$G367="","",'[3]Formulario PPGR1'!#REF!)</f>
        <v>#REF!</v>
      </c>
      <c r="E367" s="505" t="e">
        <f>IF('Formulario PPGR3'!$G367="","",'[3]Formulario PPGR1'!#REF!)</f>
        <v>#REF!</v>
      </c>
      <c r="F367" s="505" t="e">
        <f>IF('Formulario PPGR3'!$G367="","",'[3]Formulario PPGR1'!#REF!)</f>
        <v>#REF!</v>
      </c>
      <c r="G367" s="508" t="s">
        <v>734</v>
      </c>
      <c r="H367" s="507" t="s">
        <v>735</v>
      </c>
      <c r="I367" s="514">
        <v>2</v>
      </c>
      <c r="J367" s="515" t="s">
        <v>1153</v>
      </c>
      <c r="K367" s="505" t="s">
        <v>1154</v>
      </c>
      <c r="L367" s="516" t="s">
        <v>1163</v>
      </c>
      <c r="M367" s="505" t="s">
        <v>1087</v>
      </c>
      <c r="N367" s="521">
        <v>870</v>
      </c>
      <c r="O367" s="522">
        <v>270</v>
      </c>
      <c r="P367" s="520">
        <v>234900</v>
      </c>
      <c r="Q367" s="527" t="s">
        <v>1156</v>
      </c>
      <c r="R367" s="515" t="s">
        <v>1143</v>
      </c>
    </row>
    <row r="368" spans="2:18" ht="76.5">
      <c r="B368" s="505" t="e">
        <f>IF('Formulario PPGR3'!$G368="","",CONCATENATE('Formulario PPGR3'!$C368,".",'Formulario PPGR3'!$D368,".",'Formulario PPGR3'!$E368,".",'Formulario PPGR3'!$F368))</f>
        <v>#REF!</v>
      </c>
      <c r="C368" s="505" t="e">
        <f>IF('Formulario PPGR3'!$G368="","",'[3]Formulario PPGR1'!#REF!)</f>
        <v>#REF!</v>
      </c>
      <c r="D368" s="505" t="e">
        <f>IF('Formulario PPGR3'!$G368="","",'[3]Formulario PPGR1'!#REF!)</f>
        <v>#REF!</v>
      </c>
      <c r="E368" s="505" t="e">
        <f>IF('Formulario PPGR3'!$G368="","",'[3]Formulario PPGR1'!#REF!)</f>
        <v>#REF!</v>
      </c>
      <c r="F368" s="505" t="e">
        <f>IF('Formulario PPGR3'!$G368="","",'[3]Formulario PPGR1'!#REF!)</f>
        <v>#REF!</v>
      </c>
      <c r="G368" s="508" t="s">
        <v>734</v>
      </c>
      <c r="H368" s="507" t="s">
        <v>735</v>
      </c>
      <c r="I368" s="514">
        <v>2</v>
      </c>
      <c r="J368" s="515" t="s">
        <v>1153</v>
      </c>
      <c r="K368" s="505" t="s">
        <v>1154</v>
      </c>
      <c r="L368" s="516" t="s">
        <v>1164</v>
      </c>
      <c r="M368" s="505" t="s">
        <v>1087</v>
      </c>
      <c r="N368" s="521">
        <v>145</v>
      </c>
      <c r="O368" s="522">
        <v>728.06</v>
      </c>
      <c r="P368" s="520">
        <v>105568.7</v>
      </c>
      <c r="Q368" s="527" t="s">
        <v>1156</v>
      </c>
      <c r="R368" s="515" t="s">
        <v>1143</v>
      </c>
    </row>
    <row r="369" spans="2:18" ht="76.5">
      <c r="B369" s="505" t="e">
        <f>IF('Formulario PPGR3'!$G369="","",CONCATENATE('Formulario PPGR3'!$C369,".",'Formulario PPGR3'!$D369,".",'Formulario PPGR3'!$E369,".",'Formulario PPGR3'!$F369))</f>
        <v>#REF!</v>
      </c>
      <c r="C369" s="505" t="e">
        <f>IF('Formulario PPGR3'!$G369="","",'[3]Formulario PPGR1'!#REF!)</f>
        <v>#REF!</v>
      </c>
      <c r="D369" s="505" t="e">
        <f>IF('Formulario PPGR3'!$G369="","",'[3]Formulario PPGR1'!#REF!)</f>
        <v>#REF!</v>
      </c>
      <c r="E369" s="505" t="e">
        <f>IF('Formulario PPGR3'!$G369="","",'[3]Formulario PPGR1'!#REF!)</f>
        <v>#REF!</v>
      </c>
      <c r="F369" s="505" t="e">
        <f>IF('Formulario PPGR3'!$G369="","",'[3]Formulario PPGR1'!#REF!)</f>
        <v>#REF!</v>
      </c>
      <c r="G369" s="508" t="s">
        <v>734</v>
      </c>
      <c r="H369" s="507" t="s">
        <v>735</v>
      </c>
      <c r="I369" s="514">
        <v>2</v>
      </c>
      <c r="J369" s="515" t="s">
        <v>1153</v>
      </c>
      <c r="K369" s="505" t="s">
        <v>1154</v>
      </c>
      <c r="L369" s="516" t="s">
        <v>1155</v>
      </c>
      <c r="M369" s="505" t="s">
        <v>1087</v>
      </c>
      <c r="N369" s="521">
        <v>580</v>
      </c>
      <c r="O369" s="522">
        <v>130</v>
      </c>
      <c r="P369" s="520">
        <v>75400</v>
      </c>
      <c r="Q369" s="527" t="s">
        <v>1156</v>
      </c>
      <c r="R369" s="515" t="s">
        <v>1143</v>
      </c>
    </row>
    <row r="370" spans="2:18" ht="76.5">
      <c r="B370" s="505" t="e">
        <f>IF('Formulario PPGR3'!$G370="","",CONCATENATE('Formulario PPGR3'!$C370,".",'Formulario PPGR3'!$D370,".",'Formulario PPGR3'!$E370,".",'Formulario PPGR3'!$F370))</f>
        <v>#REF!</v>
      </c>
      <c r="C370" s="505" t="e">
        <f>IF('Formulario PPGR3'!$G370="","",'[3]Formulario PPGR1'!#REF!)</f>
        <v>#REF!</v>
      </c>
      <c r="D370" s="505" t="e">
        <f>IF('Formulario PPGR3'!$G370="","",'[3]Formulario PPGR1'!#REF!)</f>
        <v>#REF!</v>
      </c>
      <c r="E370" s="505" t="e">
        <f>IF('Formulario PPGR3'!$G370="","",'[3]Formulario PPGR1'!#REF!)</f>
        <v>#REF!</v>
      </c>
      <c r="F370" s="505" t="e">
        <f>IF('Formulario PPGR3'!$G370="","",'[3]Formulario PPGR1'!#REF!)</f>
        <v>#REF!</v>
      </c>
      <c r="G370" s="508" t="s">
        <v>734</v>
      </c>
      <c r="H370" s="507" t="s">
        <v>735</v>
      </c>
      <c r="I370" s="514">
        <v>2</v>
      </c>
      <c r="J370" s="515" t="s">
        <v>1165</v>
      </c>
      <c r="K370" s="505" t="s">
        <v>1166</v>
      </c>
      <c r="L370" s="516" t="s">
        <v>1167</v>
      </c>
      <c r="M370" s="505" t="s">
        <v>1087</v>
      </c>
      <c r="N370" s="521">
        <v>100</v>
      </c>
      <c r="O370" s="522">
        <v>13570</v>
      </c>
      <c r="P370" s="520">
        <v>1357000</v>
      </c>
      <c r="Q370" s="527" t="s">
        <v>1168</v>
      </c>
      <c r="R370" s="515" t="s">
        <v>1143</v>
      </c>
    </row>
    <row r="371" spans="2:18" ht="76.5">
      <c r="B371" s="505" t="e">
        <f>IF('Formulario PPGR3'!$G371="","",CONCATENATE('Formulario PPGR3'!$C371,".",'Formulario PPGR3'!$D371,".",'Formulario PPGR3'!$E371,".",'Formulario PPGR3'!$F371))</f>
        <v>#REF!</v>
      </c>
      <c r="C371" s="505" t="e">
        <f>IF('Formulario PPGR3'!$G371="","",'[3]Formulario PPGR1'!#REF!)</f>
        <v>#REF!</v>
      </c>
      <c r="D371" s="505" t="e">
        <f>IF('Formulario PPGR3'!$G371="","",'[3]Formulario PPGR1'!#REF!)</f>
        <v>#REF!</v>
      </c>
      <c r="E371" s="505" t="e">
        <f>IF('Formulario PPGR3'!$G371="","",'[3]Formulario PPGR1'!#REF!)</f>
        <v>#REF!</v>
      </c>
      <c r="F371" s="505" t="e">
        <f>IF('Formulario PPGR3'!$G371="","",'[3]Formulario PPGR1'!#REF!)</f>
        <v>#REF!</v>
      </c>
      <c r="G371" s="508" t="s">
        <v>734</v>
      </c>
      <c r="H371" s="507" t="s">
        <v>735</v>
      </c>
      <c r="I371" s="514">
        <v>2</v>
      </c>
      <c r="J371" s="515" t="s">
        <v>1136</v>
      </c>
      <c r="K371" s="505" t="s">
        <v>1137</v>
      </c>
      <c r="L371" s="516" t="s">
        <v>1169</v>
      </c>
      <c r="M371" s="505" t="s">
        <v>1087</v>
      </c>
      <c r="N371" s="521">
        <v>300</v>
      </c>
      <c r="O371" s="522">
        <v>1303.9000000000001</v>
      </c>
      <c r="P371" s="520">
        <v>391170</v>
      </c>
      <c r="Q371" s="527" t="s">
        <v>1139</v>
      </c>
      <c r="R371" s="515" t="s">
        <v>1143</v>
      </c>
    </row>
    <row r="372" spans="2:18" ht="76.5">
      <c r="B372" s="505" t="e">
        <f>IF('Formulario PPGR3'!$G372="","",CONCATENATE('Formulario PPGR3'!$C372,".",'Formulario PPGR3'!$D372,".",'Formulario PPGR3'!$E372,".",'Formulario PPGR3'!$F372))</f>
        <v>#REF!</v>
      </c>
      <c r="C372" s="505" t="e">
        <f>IF('Formulario PPGR3'!$G372="","",'[3]Formulario PPGR1'!#REF!)</f>
        <v>#REF!</v>
      </c>
      <c r="D372" s="505" t="e">
        <f>IF('Formulario PPGR3'!$G372="","",'[3]Formulario PPGR1'!#REF!)</f>
        <v>#REF!</v>
      </c>
      <c r="E372" s="505" t="e">
        <f>IF('Formulario PPGR3'!$G372="","",'[3]Formulario PPGR1'!#REF!)</f>
        <v>#REF!</v>
      </c>
      <c r="F372" s="505" t="e">
        <f>IF('Formulario PPGR3'!$G372="","",'[3]Formulario PPGR1'!#REF!)</f>
        <v>#REF!</v>
      </c>
      <c r="G372" s="508" t="s">
        <v>734</v>
      </c>
      <c r="H372" s="507" t="s">
        <v>735</v>
      </c>
      <c r="I372" s="514">
        <v>2</v>
      </c>
      <c r="J372" s="515" t="s">
        <v>1136</v>
      </c>
      <c r="K372" s="505" t="s">
        <v>1137</v>
      </c>
      <c r="L372" s="516" t="s">
        <v>1138</v>
      </c>
      <c r="M372" s="505" t="s">
        <v>1087</v>
      </c>
      <c r="N372" s="521">
        <v>300</v>
      </c>
      <c r="O372" s="522">
        <v>9912</v>
      </c>
      <c r="P372" s="520">
        <v>2973600</v>
      </c>
      <c r="Q372" s="527" t="s">
        <v>1139</v>
      </c>
      <c r="R372" s="515" t="s">
        <v>1143</v>
      </c>
    </row>
    <row r="373" spans="2:18" ht="76.5">
      <c r="B373" s="505" t="e">
        <f>IF('Formulario PPGR3'!$G373="","",CONCATENATE('Formulario PPGR3'!$C373,".",'Formulario PPGR3'!$D373,".",'Formulario PPGR3'!$E373,".",'Formulario PPGR3'!$F373))</f>
        <v>#REF!</v>
      </c>
      <c r="C373" s="505" t="e">
        <f>IF('Formulario PPGR3'!$G373="","",'[3]Formulario PPGR1'!#REF!)</f>
        <v>#REF!</v>
      </c>
      <c r="D373" s="505" t="e">
        <f>IF('Formulario PPGR3'!$G373="","",'[3]Formulario PPGR1'!#REF!)</f>
        <v>#REF!</v>
      </c>
      <c r="E373" s="505" t="e">
        <f>IF('Formulario PPGR3'!$G373="","",'[3]Formulario PPGR1'!#REF!)</f>
        <v>#REF!</v>
      </c>
      <c r="F373" s="505" t="e">
        <f>IF('Formulario PPGR3'!$G373="","",'[3]Formulario PPGR1'!#REF!)</f>
        <v>#REF!</v>
      </c>
      <c r="G373" s="508" t="s">
        <v>734</v>
      </c>
      <c r="H373" s="507" t="s">
        <v>735</v>
      </c>
      <c r="I373" s="514">
        <v>2</v>
      </c>
      <c r="J373" s="515" t="s">
        <v>1170</v>
      </c>
      <c r="K373" s="505" t="s">
        <v>1171</v>
      </c>
      <c r="L373" s="516" t="s">
        <v>1172</v>
      </c>
      <c r="M373" s="505" t="s">
        <v>1087</v>
      </c>
      <c r="N373" s="521">
        <v>3840</v>
      </c>
      <c r="O373" s="522">
        <v>179.15</v>
      </c>
      <c r="P373" s="520">
        <v>687936</v>
      </c>
      <c r="Q373" s="527" t="s">
        <v>1173</v>
      </c>
      <c r="R373" s="515" t="s">
        <v>1143</v>
      </c>
    </row>
    <row r="374" spans="2:18" ht="51">
      <c r="B374" s="505" t="e">
        <f>IF('Formulario PPGR3'!$G374="","",CONCATENATE('Formulario PPGR3'!$C374,".",'Formulario PPGR3'!$D374,".",'Formulario PPGR3'!$E374,".",'Formulario PPGR3'!$F374))</f>
        <v>#REF!</v>
      </c>
      <c r="C374" s="505" t="e">
        <f>IF('Formulario PPGR3'!$G374="","",'[3]Formulario PPGR1'!#REF!)</f>
        <v>#REF!</v>
      </c>
      <c r="D374" s="505" t="e">
        <f>IF('Formulario PPGR3'!$G374="","",'[3]Formulario PPGR1'!#REF!)</f>
        <v>#REF!</v>
      </c>
      <c r="E374" s="505" t="e">
        <f>IF('Formulario PPGR3'!$G374="","",'[3]Formulario PPGR1'!#REF!)</f>
        <v>#REF!</v>
      </c>
      <c r="F374" s="505" t="e">
        <f>IF('Formulario PPGR3'!$G374="","",'[3]Formulario PPGR1'!#REF!)</f>
        <v>#REF!</v>
      </c>
      <c r="G374" s="508" t="s">
        <v>736</v>
      </c>
      <c r="H374" s="507" t="s">
        <v>737</v>
      </c>
      <c r="I374" s="514">
        <v>1</v>
      </c>
      <c r="J374" s="515" t="s">
        <v>1077</v>
      </c>
      <c r="K374" s="505" t="s">
        <v>1099</v>
      </c>
      <c r="L374" s="516" t="s">
        <v>1100</v>
      </c>
      <c r="M374" s="505" t="s">
        <v>1101</v>
      </c>
      <c r="N374" s="521">
        <v>20</v>
      </c>
      <c r="O374" s="522">
        <v>251</v>
      </c>
      <c r="P374" s="520">
        <v>5020</v>
      </c>
      <c r="Q374" s="527" t="s">
        <v>1102</v>
      </c>
      <c r="R374" s="515" t="s">
        <v>1143</v>
      </c>
    </row>
    <row r="375" spans="2:18" ht="25.5">
      <c r="B375" s="505" t="e">
        <f>IF('Formulario PPGR3'!$G375="","",CONCATENATE('Formulario PPGR3'!$C375,".",'Formulario PPGR3'!$D375,".",'Formulario PPGR3'!$E375,".",'Formulario PPGR3'!$F375))</f>
        <v>#REF!</v>
      </c>
      <c r="C375" s="505" t="e">
        <f>IF('Formulario PPGR3'!$G375="","",'[3]Formulario PPGR1'!#REF!)</f>
        <v>#REF!</v>
      </c>
      <c r="D375" s="505" t="e">
        <f>IF('Formulario PPGR3'!$G375="","",'[3]Formulario PPGR1'!#REF!)</f>
        <v>#REF!</v>
      </c>
      <c r="E375" s="505" t="e">
        <f>IF('Formulario PPGR3'!$G375="","",'[3]Formulario PPGR1'!#REF!)</f>
        <v>#REF!</v>
      </c>
      <c r="F375" s="505" t="e">
        <f>IF('Formulario PPGR3'!$G375="","",'[3]Formulario PPGR1'!#REF!)</f>
        <v>#REF!</v>
      </c>
      <c r="G375" s="508" t="s">
        <v>739</v>
      </c>
      <c r="H375" s="507" t="s">
        <v>740</v>
      </c>
      <c r="I375" s="514">
        <v>2</v>
      </c>
      <c r="J375" s="515" t="s">
        <v>1077</v>
      </c>
      <c r="K375" s="505" t="s">
        <v>1099</v>
      </c>
      <c r="L375" s="516" t="s">
        <v>1100</v>
      </c>
      <c r="M375" s="505" t="s">
        <v>1101</v>
      </c>
      <c r="N375" s="521">
        <v>30</v>
      </c>
      <c r="O375" s="522">
        <v>251</v>
      </c>
      <c r="P375" s="520">
        <v>7530</v>
      </c>
      <c r="Q375" s="527" t="s">
        <v>1102</v>
      </c>
      <c r="R375" s="515" t="s">
        <v>1143</v>
      </c>
    </row>
    <row r="376" spans="2:18" ht="51">
      <c r="B376" s="505" t="e">
        <f>IF('Formulario PPGR3'!$G376="","",CONCATENATE('Formulario PPGR3'!$C376,".",'Formulario PPGR3'!$D376,".",'Formulario PPGR3'!$E376,".",'Formulario PPGR3'!$F376))</f>
        <v>#REF!</v>
      </c>
      <c r="C376" s="505" t="e">
        <f>IF('Formulario PPGR3'!$G376="","",'[3]Formulario PPGR1'!#REF!)</f>
        <v>#REF!</v>
      </c>
      <c r="D376" s="505" t="e">
        <f>IF('Formulario PPGR3'!$G376="","",'[3]Formulario PPGR1'!#REF!)</f>
        <v>#REF!</v>
      </c>
      <c r="E376" s="505" t="e">
        <f>IF('Formulario PPGR3'!$G376="","",'[3]Formulario PPGR1'!#REF!)</f>
        <v>#REF!</v>
      </c>
      <c r="F376" s="505" t="e">
        <f>IF('Formulario PPGR3'!$G376="","",'[3]Formulario PPGR1'!#REF!)</f>
        <v>#REF!</v>
      </c>
      <c r="G376" s="508" t="s">
        <v>742</v>
      </c>
      <c r="H376" s="507" t="s">
        <v>743</v>
      </c>
      <c r="I376" s="514">
        <v>2</v>
      </c>
      <c r="J376" s="515" t="s">
        <v>1077</v>
      </c>
      <c r="K376" s="505" t="s">
        <v>1099</v>
      </c>
      <c r="L376" s="516" t="s">
        <v>1100</v>
      </c>
      <c r="M376" s="505" t="s">
        <v>1101</v>
      </c>
      <c r="N376" s="521">
        <v>30</v>
      </c>
      <c r="O376" s="522">
        <v>251</v>
      </c>
      <c r="P376" s="520">
        <v>7530</v>
      </c>
      <c r="Q376" s="527" t="s">
        <v>1102</v>
      </c>
      <c r="R376" s="515" t="s">
        <v>1143</v>
      </c>
    </row>
    <row r="377" spans="2:18" ht="38.25">
      <c r="B377" s="505" t="e">
        <f>IF('Formulario PPGR3'!$G377="","",CONCATENATE('Formulario PPGR3'!$C377,".",'Formulario PPGR3'!$D377,".",'Formulario PPGR3'!$E377,".",'Formulario PPGR3'!$F377))</f>
        <v>#REF!</v>
      </c>
      <c r="C377" s="505" t="e">
        <f>IF('Formulario PPGR3'!$G377="","",'[3]Formulario PPGR1'!#REF!)</f>
        <v>#REF!</v>
      </c>
      <c r="D377" s="505" t="e">
        <f>IF('Formulario PPGR3'!$G377="","",'[3]Formulario PPGR1'!#REF!)</f>
        <v>#REF!</v>
      </c>
      <c r="E377" s="505" t="e">
        <f>IF('Formulario PPGR3'!$G377="","",'[3]Formulario PPGR1'!#REF!)</f>
        <v>#REF!</v>
      </c>
      <c r="F377" s="505" t="e">
        <f>IF('Formulario PPGR3'!$G377="","",'[3]Formulario PPGR1'!#REF!)</f>
        <v>#REF!</v>
      </c>
      <c r="G377" s="508" t="s">
        <v>749</v>
      </c>
      <c r="H377" s="507" t="s">
        <v>1174</v>
      </c>
      <c r="I377" s="514">
        <v>2</v>
      </c>
      <c r="J377" s="515" t="s">
        <v>1077</v>
      </c>
      <c r="K377" s="505" t="s">
        <v>1099</v>
      </c>
      <c r="L377" s="516" t="s">
        <v>1142</v>
      </c>
      <c r="M377" s="505" t="s">
        <v>1101</v>
      </c>
      <c r="N377" s="521">
        <v>288</v>
      </c>
      <c r="O377" s="522">
        <v>230</v>
      </c>
      <c r="P377" s="520">
        <v>66240</v>
      </c>
      <c r="Q377" s="527" t="s">
        <v>1102</v>
      </c>
      <c r="R377" s="515" t="s">
        <v>1143</v>
      </c>
    </row>
    <row r="378" spans="2:18" ht="63.75">
      <c r="B378" s="505" t="e">
        <f>IF('Formulario PPGR3'!$G378="","",CONCATENATE('Formulario PPGR3'!$C378,".",'Formulario PPGR3'!$D378,".",'Formulario PPGR3'!$E378,".",'Formulario PPGR3'!$F378))</f>
        <v>#REF!</v>
      </c>
      <c r="C378" s="505" t="e">
        <f>IF('Formulario PPGR3'!$G378="","",'[3]Formulario PPGR1'!#REF!)</f>
        <v>#REF!</v>
      </c>
      <c r="D378" s="505" t="e">
        <f>IF('Formulario PPGR3'!$G378="","",'[3]Formulario PPGR1'!#REF!)</f>
        <v>#REF!</v>
      </c>
      <c r="E378" s="505" t="e">
        <f>IF('Formulario PPGR3'!$G378="","",'[3]Formulario PPGR1'!#REF!)</f>
        <v>#REF!</v>
      </c>
      <c r="F378" s="505" t="e">
        <f>IF('Formulario PPGR3'!$G378="","",'[3]Formulario PPGR1'!#REF!)</f>
        <v>#REF!</v>
      </c>
      <c r="G378" s="508" t="s">
        <v>753</v>
      </c>
      <c r="H378" s="507" t="s">
        <v>754</v>
      </c>
      <c r="I378" s="514">
        <v>2</v>
      </c>
      <c r="J378" s="515" t="s">
        <v>1077</v>
      </c>
      <c r="K378" s="505" t="s">
        <v>1099</v>
      </c>
      <c r="L378" s="516" t="s">
        <v>1142</v>
      </c>
      <c r="M378" s="505" t="s">
        <v>1101</v>
      </c>
      <c r="N378" s="521">
        <v>288</v>
      </c>
      <c r="O378" s="522">
        <v>230</v>
      </c>
      <c r="P378" s="520">
        <v>66240</v>
      </c>
      <c r="Q378" s="527" t="s">
        <v>1102</v>
      </c>
      <c r="R378" s="515" t="s">
        <v>1143</v>
      </c>
    </row>
    <row r="379" spans="2:18" ht="63.75">
      <c r="B379" s="505" t="e">
        <f>IF('Formulario PPGR3'!$G379="","",CONCATENATE('Formulario PPGR3'!$C379,".",'Formulario PPGR3'!$D379,".",'Formulario PPGR3'!$E379,".",'Formulario PPGR3'!$F379))</f>
        <v>#REF!</v>
      </c>
      <c r="C379" s="505" t="e">
        <f>IF('Formulario PPGR3'!$G379="","",'[3]Formulario PPGR1'!#REF!)</f>
        <v>#REF!</v>
      </c>
      <c r="D379" s="505" t="e">
        <f>IF('Formulario PPGR3'!$G379="","",'[3]Formulario PPGR1'!#REF!)</f>
        <v>#REF!</v>
      </c>
      <c r="E379" s="505" t="e">
        <f>IF('Formulario PPGR3'!$G379="","",'[3]Formulario PPGR1'!#REF!)</f>
        <v>#REF!</v>
      </c>
      <c r="F379" s="505" t="e">
        <f>IF('Formulario PPGR3'!$G379="","",'[3]Formulario PPGR1'!#REF!)</f>
        <v>#REF!</v>
      </c>
      <c r="G379" s="508" t="s">
        <v>755</v>
      </c>
      <c r="H379" s="507" t="s">
        <v>756</v>
      </c>
      <c r="I379" s="514">
        <v>3</v>
      </c>
      <c r="J379" s="515" t="s">
        <v>1077</v>
      </c>
      <c r="K379" s="505" t="s">
        <v>1099</v>
      </c>
      <c r="L379" s="516" t="s">
        <v>1142</v>
      </c>
      <c r="M379" s="505" t="s">
        <v>1101</v>
      </c>
      <c r="N379" s="521">
        <v>432</v>
      </c>
      <c r="O379" s="522">
        <v>230</v>
      </c>
      <c r="P379" s="520">
        <v>99360</v>
      </c>
      <c r="Q379" s="527" t="s">
        <v>1102</v>
      </c>
      <c r="R379" s="515" t="s">
        <v>1143</v>
      </c>
    </row>
    <row r="380" spans="2:18" ht="38.25">
      <c r="B380" s="505" t="e">
        <f>IF('Formulario PPGR3'!$G380="","",CONCATENATE('Formulario PPGR3'!$C380,".",'Formulario PPGR3'!$D380,".",'Formulario PPGR3'!$E380,".",'Formulario PPGR3'!$F380))</f>
        <v>#REF!</v>
      </c>
      <c r="C380" s="505" t="e">
        <f>IF('Formulario PPGR3'!$G380="","",'[3]Formulario PPGR1'!#REF!)</f>
        <v>#REF!</v>
      </c>
      <c r="D380" s="505" t="e">
        <f>IF('Formulario PPGR3'!$G380="","",'[3]Formulario PPGR1'!#REF!)</f>
        <v>#REF!</v>
      </c>
      <c r="E380" s="505" t="e">
        <f>IF('Formulario PPGR3'!$G380="","",'[3]Formulario PPGR1'!#REF!)</f>
        <v>#REF!</v>
      </c>
      <c r="F380" s="505" t="e">
        <f>IF('Formulario PPGR3'!$G380="","",'[3]Formulario PPGR1'!#REF!)</f>
        <v>#REF!</v>
      </c>
      <c r="G380" s="508" t="s">
        <v>937</v>
      </c>
      <c r="H380" s="507" t="s">
        <v>938</v>
      </c>
      <c r="I380" s="514">
        <v>4</v>
      </c>
      <c r="J380" s="515" t="s">
        <v>1077</v>
      </c>
      <c r="K380" s="505" t="s">
        <v>1099</v>
      </c>
      <c r="L380" s="516" t="s">
        <v>1142</v>
      </c>
      <c r="M380" s="505" t="s">
        <v>1101</v>
      </c>
      <c r="N380" s="521">
        <v>576</v>
      </c>
      <c r="O380" s="522">
        <v>230</v>
      </c>
      <c r="P380" s="520">
        <v>132480</v>
      </c>
      <c r="Q380" s="527" t="s">
        <v>1102</v>
      </c>
      <c r="R380" s="515" t="s">
        <v>1143</v>
      </c>
    </row>
    <row r="381" spans="2:18" ht="51">
      <c r="B381" s="505" t="e">
        <f>IF('Formulario PPGR3'!$G381="","",CONCATENATE('Formulario PPGR3'!$C381,".",'Formulario PPGR3'!$D381,".",'Formulario PPGR3'!$E381,".",'Formulario PPGR3'!$F381))</f>
        <v>#REF!</v>
      </c>
      <c r="C381" s="505" t="e">
        <f>IF('Formulario PPGR3'!$G381="","",'[3]Formulario PPGR1'!#REF!)</f>
        <v>#REF!</v>
      </c>
      <c r="D381" s="505" t="e">
        <f>IF('Formulario PPGR3'!$G381="","",'[3]Formulario PPGR1'!#REF!)</f>
        <v>#REF!</v>
      </c>
      <c r="E381" s="505" t="e">
        <f>IF('Formulario PPGR3'!$G381="","",'[3]Formulario PPGR1'!#REF!)</f>
        <v>#REF!</v>
      </c>
      <c r="F381" s="505" t="e">
        <f>IF('Formulario PPGR3'!$G381="","",'[3]Formulario PPGR1'!#REF!)</f>
        <v>#REF!</v>
      </c>
      <c r="G381" s="508" t="s">
        <v>940</v>
      </c>
      <c r="H381" s="507" t="s">
        <v>941</v>
      </c>
      <c r="I381" s="514">
        <v>1</v>
      </c>
      <c r="J381" s="515" t="s">
        <v>1070</v>
      </c>
      <c r="K381" s="505" t="s">
        <v>1086</v>
      </c>
      <c r="L381" s="516" t="s">
        <v>1124</v>
      </c>
      <c r="M381" s="505" t="s">
        <v>1087</v>
      </c>
      <c r="N381" s="521">
        <v>1</v>
      </c>
      <c r="O381" s="522">
        <v>27193.1</v>
      </c>
      <c r="P381" s="520">
        <v>27193.1</v>
      </c>
      <c r="Q381" s="527" t="s">
        <v>1088</v>
      </c>
      <c r="R381" s="515" t="s">
        <v>1143</v>
      </c>
    </row>
    <row r="382" spans="2:18" ht="51">
      <c r="B382" s="505" t="e">
        <f>IF('Formulario PPGR3'!$G382="","",CONCATENATE('Formulario PPGR3'!$C382,".",'Formulario PPGR3'!$D382,".",'Formulario PPGR3'!$E382,".",'Formulario PPGR3'!$F382))</f>
        <v>#REF!</v>
      </c>
      <c r="C382" s="505" t="e">
        <f>IF('Formulario PPGR3'!$G382="","",'[3]Formulario PPGR1'!#REF!)</f>
        <v>#REF!</v>
      </c>
      <c r="D382" s="505" t="e">
        <f>IF('Formulario PPGR3'!$G382="","",'[3]Formulario PPGR1'!#REF!)</f>
        <v>#REF!</v>
      </c>
      <c r="E382" s="505" t="e">
        <f>IF('Formulario PPGR3'!$G382="","",'[3]Formulario PPGR1'!#REF!)</f>
        <v>#REF!</v>
      </c>
      <c r="F382" s="505" t="e">
        <f>IF('Formulario PPGR3'!$G382="","",'[3]Formulario PPGR1'!#REF!)</f>
        <v>#REF!</v>
      </c>
      <c r="G382" s="508" t="s">
        <v>940</v>
      </c>
      <c r="H382" s="507" t="s">
        <v>941</v>
      </c>
      <c r="I382" s="514">
        <v>1</v>
      </c>
      <c r="J382" s="515" t="s">
        <v>1080</v>
      </c>
      <c r="K382" s="505" t="s">
        <v>1089</v>
      </c>
      <c r="L382" s="516" t="s">
        <v>1175</v>
      </c>
      <c r="M382" s="505" t="s">
        <v>1091</v>
      </c>
      <c r="N382" s="521">
        <v>1</v>
      </c>
      <c r="O382" s="522">
        <v>233.64</v>
      </c>
      <c r="P382" s="520">
        <v>233.64</v>
      </c>
      <c r="Q382" s="527" t="s">
        <v>1092</v>
      </c>
      <c r="R382" s="515" t="s">
        <v>1143</v>
      </c>
    </row>
    <row r="383" spans="2:18" ht="51">
      <c r="B383" s="505" t="e">
        <f>IF('Formulario PPGR3'!$G383="","",CONCATENATE('Formulario PPGR3'!$C383,".",'Formulario PPGR3'!$D383,".",'Formulario PPGR3'!$E383,".",'Formulario PPGR3'!$F383))</f>
        <v>#REF!</v>
      </c>
      <c r="C383" s="505" t="e">
        <f>IF('Formulario PPGR3'!$G383="","",'[3]Formulario PPGR1'!#REF!)</f>
        <v>#REF!</v>
      </c>
      <c r="D383" s="505" t="e">
        <f>IF('Formulario PPGR3'!$G383="","",'[3]Formulario PPGR1'!#REF!)</f>
        <v>#REF!</v>
      </c>
      <c r="E383" s="505" t="e">
        <f>IF('Formulario PPGR3'!$G383="","",'[3]Formulario PPGR1'!#REF!)</f>
        <v>#REF!</v>
      </c>
      <c r="F383" s="505" t="e">
        <f>IF('Formulario PPGR3'!$G383="","",'[3]Formulario PPGR1'!#REF!)</f>
        <v>#REF!</v>
      </c>
      <c r="G383" s="508" t="s">
        <v>940</v>
      </c>
      <c r="H383" s="507" t="s">
        <v>941</v>
      </c>
      <c r="I383" s="514">
        <v>1</v>
      </c>
      <c r="J383" s="515" t="s">
        <v>1080</v>
      </c>
      <c r="K383" s="505" t="s">
        <v>1089</v>
      </c>
      <c r="L383" s="516" t="s">
        <v>1081</v>
      </c>
      <c r="M383" s="505" t="s">
        <v>1093</v>
      </c>
      <c r="N383" s="521">
        <v>4</v>
      </c>
      <c r="O383" s="522">
        <v>139.24</v>
      </c>
      <c r="P383" s="520">
        <v>556.96</v>
      </c>
      <c r="Q383" s="527" t="s">
        <v>1094</v>
      </c>
      <c r="R383" s="515" t="s">
        <v>1143</v>
      </c>
    </row>
    <row r="384" spans="2:18" ht="51">
      <c r="B384" s="505" t="e">
        <f>IF('Formulario PPGR3'!$G384="","",CONCATENATE('Formulario PPGR3'!$C384,".",'Formulario PPGR3'!$D384,".",'Formulario PPGR3'!$E384,".",'Formulario PPGR3'!$F384))</f>
        <v>#REF!</v>
      </c>
      <c r="C384" s="505" t="e">
        <f>IF('Formulario PPGR3'!$G384="","",'[3]Formulario PPGR1'!#REF!)</f>
        <v>#REF!</v>
      </c>
      <c r="D384" s="505" t="e">
        <f>IF('Formulario PPGR3'!$G384="","",'[3]Formulario PPGR1'!#REF!)</f>
        <v>#REF!</v>
      </c>
      <c r="E384" s="505" t="e">
        <f>IF('Formulario PPGR3'!$G384="","",'[3]Formulario PPGR1'!#REF!)</f>
        <v>#REF!</v>
      </c>
      <c r="F384" s="505" t="e">
        <f>IF('Formulario PPGR3'!$G384="","",'[3]Formulario PPGR1'!#REF!)</f>
        <v>#REF!</v>
      </c>
      <c r="G384" s="508" t="s">
        <v>940</v>
      </c>
      <c r="H384" s="507" t="s">
        <v>941</v>
      </c>
      <c r="I384" s="514">
        <v>1</v>
      </c>
      <c r="J384" s="515" t="s">
        <v>1073</v>
      </c>
      <c r="K384" s="505" t="s">
        <v>1095</v>
      </c>
      <c r="L384" s="516" t="s">
        <v>1074</v>
      </c>
      <c r="M384" s="505" t="s">
        <v>1087</v>
      </c>
      <c r="N384" s="521">
        <v>3</v>
      </c>
      <c r="O384" s="522">
        <v>55</v>
      </c>
      <c r="P384" s="520">
        <v>165</v>
      </c>
      <c r="Q384" s="527" t="s">
        <v>1096</v>
      </c>
      <c r="R384" s="515" t="s">
        <v>1143</v>
      </c>
    </row>
    <row r="385" spans="2:18" ht="25.5">
      <c r="B385" s="505" t="e">
        <f>IF('Formulario PPGR3'!$G385="","",CONCATENATE('Formulario PPGR3'!$C385,".",'Formulario PPGR3'!$D385,".",'Formulario PPGR3'!$E385,".",'Formulario PPGR3'!$F385))</f>
        <v>#REF!</v>
      </c>
      <c r="C385" s="505" t="e">
        <f>IF('Formulario PPGR3'!$G385="","",'[3]Formulario PPGR1'!#REF!)</f>
        <v>#REF!</v>
      </c>
      <c r="D385" s="505" t="e">
        <f>IF('Formulario PPGR3'!$G385="","",'[3]Formulario PPGR1'!#REF!)</f>
        <v>#REF!</v>
      </c>
      <c r="E385" s="505" t="e">
        <f>IF('Formulario PPGR3'!$G385="","",'[3]Formulario PPGR1'!#REF!)</f>
        <v>#REF!</v>
      </c>
      <c r="F385" s="505" t="e">
        <f>IF('Formulario PPGR3'!$G385="","",'[3]Formulario PPGR1'!#REF!)</f>
        <v>#REF!</v>
      </c>
      <c r="G385" s="508" t="s">
        <v>1000</v>
      </c>
      <c r="H385" s="507" t="s">
        <v>1176</v>
      </c>
      <c r="I385" s="514">
        <v>4</v>
      </c>
      <c r="J385" s="515" t="s">
        <v>1077</v>
      </c>
      <c r="K385" s="505" t="s">
        <v>1099</v>
      </c>
      <c r="L385" s="516" t="s">
        <v>1100</v>
      </c>
      <c r="M385" s="505" t="s">
        <v>1101</v>
      </c>
      <c r="N385" s="521">
        <v>60</v>
      </c>
      <c r="O385" s="522">
        <v>251</v>
      </c>
      <c r="P385" s="520">
        <v>15060</v>
      </c>
      <c r="Q385" s="527" t="s">
        <v>1102</v>
      </c>
      <c r="R385" s="515" t="s">
        <v>1143</v>
      </c>
    </row>
    <row r="386" spans="2:18" ht="38.25">
      <c r="B386" s="505" t="e">
        <f>IF('Formulario PPGR3'!$G386="","",CONCATENATE('Formulario PPGR3'!$C386,".",'Formulario PPGR3'!$D386,".",'Formulario PPGR3'!$E386,".",'Formulario PPGR3'!$F386))</f>
        <v>#REF!</v>
      </c>
      <c r="C386" s="505" t="e">
        <f>IF('Formulario PPGR3'!$G386="","",'[3]Formulario PPGR1'!#REF!)</f>
        <v>#REF!</v>
      </c>
      <c r="D386" s="505" t="e">
        <f>IF('Formulario PPGR3'!$G386="","",'[3]Formulario PPGR1'!#REF!)</f>
        <v>#REF!</v>
      </c>
      <c r="E386" s="505" t="e">
        <f>IF('Formulario PPGR3'!$G386="","",'[3]Formulario PPGR1'!#REF!)</f>
        <v>#REF!</v>
      </c>
      <c r="F386" s="505" t="e">
        <f>IF('Formulario PPGR3'!$G386="","",'[3]Formulario PPGR1'!#REF!)</f>
        <v>#REF!</v>
      </c>
      <c r="G386" s="508" t="s">
        <v>1177</v>
      </c>
      <c r="H386" s="507" t="s">
        <v>1013</v>
      </c>
      <c r="I386" s="514">
        <v>4</v>
      </c>
      <c r="J386" s="515" t="s">
        <v>1077</v>
      </c>
      <c r="K386" s="505" t="s">
        <v>1099</v>
      </c>
      <c r="L386" s="516" t="s">
        <v>1142</v>
      </c>
      <c r="M386" s="505" t="s">
        <v>1101</v>
      </c>
      <c r="N386" s="521">
        <v>576</v>
      </c>
      <c r="O386" s="522">
        <v>230</v>
      </c>
      <c r="P386" s="520">
        <v>132480</v>
      </c>
      <c r="Q386" s="527" t="s">
        <v>1102</v>
      </c>
      <c r="R386" s="515" t="s">
        <v>1143</v>
      </c>
    </row>
    <row r="387" spans="2:18">
      <c r="B387" s="505" t="e">
        <f>IF('Formulario PPGR3'!$G387="","",CONCATENATE('Formulario PPGR3'!$C387,".",'Formulario PPGR3'!$D387,".",'Formulario PPGR3'!$E387,".",'Formulario PPGR3'!$F387))</f>
        <v>#REF!</v>
      </c>
      <c r="C387" s="505" t="e">
        <f>IF('Formulario PPGR3'!$G387="","",'[3]Formulario PPGR1'!#REF!)</f>
        <v>#REF!</v>
      </c>
      <c r="D387" s="505" t="e">
        <f>IF('Formulario PPGR3'!$G387="","",'[3]Formulario PPGR1'!#REF!)</f>
        <v>#REF!</v>
      </c>
      <c r="E387" s="505" t="e">
        <f>IF('Formulario PPGR3'!$G387="","",'[3]Formulario PPGR1'!#REF!)</f>
        <v>#REF!</v>
      </c>
      <c r="F387" s="505" t="e">
        <f>IF('Formulario PPGR3'!$G387="","",'[3]Formulario PPGR1'!#REF!)</f>
        <v>#REF!</v>
      </c>
      <c r="G387" s="508" t="s">
        <v>560</v>
      </c>
      <c r="H387" s="507" t="s">
        <v>1178</v>
      </c>
      <c r="I387" s="514">
        <v>4</v>
      </c>
      <c r="J387" s="515" t="s">
        <v>1077</v>
      </c>
      <c r="K387" s="505" t="s">
        <v>1099</v>
      </c>
      <c r="L387" s="516" t="s">
        <v>1078</v>
      </c>
      <c r="M387" s="505" t="s">
        <v>1101</v>
      </c>
      <c r="N387" s="521">
        <v>90</v>
      </c>
      <c r="O387" s="522">
        <v>197</v>
      </c>
      <c r="P387" s="520">
        <v>17730</v>
      </c>
      <c r="Q387" s="527" t="s">
        <v>1102</v>
      </c>
      <c r="R387" s="515" t="s">
        <v>1072</v>
      </c>
    </row>
    <row r="388" spans="2:18" ht="25.5">
      <c r="B388" s="505" t="e">
        <f>IF('Formulario PPGR3'!$G388="","",CONCATENATE('Formulario PPGR3'!$C388,".",'Formulario PPGR3'!$D388,".",'Formulario PPGR3'!$E388,".",'Formulario PPGR3'!$F388))</f>
        <v>#REF!</v>
      </c>
      <c r="C388" s="505" t="e">
        <f>IF('Formulario PPGR3'!$G388="","",'[3]Formulario PPGR1'!#REF!)</f>
        <v>#REF!</v>
      </c>
      <c r="D388" s="505" t="e">
        <f>IF('Formulario PPGR3'!$G388="","",'[3]Formulario PPGR1'!#REF!)</f>
        <v>#REF!</v>
      </c>
      <c r="E388" s="505" t="e">
        <f>IF('Formulario PPGR3'!$G388="","",'[3]Formulario PPGR1'!#REF!)</f>
        <v>#REF!</v>
      </c>
      <c r="F388" s="505" t="e">
        <f>IF('Formulario PPGR3'!$G388="","",'[3]Formulario PPGR1'!#REF!)</f>
        <v>#REF!</v>
      </c>
      <c r="G388" s="508" t="s">
        <v>563</v>
      </c>
      <c r="H388" s="507" t="s">
        <v>1179</v>
      </c>
      <c r="I388" s="514">
        <v>4</v>
      </c>
      <c r="J388" s="515" t="s">
        <v>1077</v>
      </c>
      <c r="K388" s="505" t="s">
        <v>1099</v>
      </c>
      <c r="L388" s="516" t="s">
        <v>1078</v>
      </c>
      <c r="M388" s="505" t="s">
        <v>1101</v>
      </c>
      <c r="N388" s="521">
        <v>90</v>
      </c>
      <c r="O388" s="522">
        <v>197</v>
      </c>
      <c r="P388" s="520">
        <v>17730</v>
      </c>
      <c r="Q388" s="527" t="s">
        <v>1102</v>
      </c>
      <c r="R388" s="515" t="s">
        <v>1072</v>
      </c>
    </row>
    <row r="389" spans="2:18" ht="25.5">
      <c r="B389" s="505" t="e">
        <f>IF('Formulario PPGR3'!$G389="","",CONCATENATE('Formulario PPGR3'!$C389,".",'Formulario PPGR3'!$D389,".",'Formulario PPGR3'!$E389,".",'Formulario PPGR3'!$F389))</f>
        <v>#REF!</v>
      </c>
      <c r="C389" s="505" t="e">
        <f>IF('Formulario PPGR3'!$G389="","",'[3]Formulario PPGR1'!#REF!)</f>
        <v>#REF!</v>
      </c>
      <c r="D389" s="505" t="e">
        <f>IF('Formulario PPGR3'!$G389="","",'[3]Formulario PPGR1'!#REF!)</f>
        <v>#REF!</v>
      </c>
      <c r="E389" s="505" t="e">
        <f>IF('Formulario PPGR3'!$G389="","",'[3]Formulario PPGR1'!#REF!)</f>
        <v>#REF!</v>
      </c>
      <c r="F389" s="505" t="e">
        <f>IF('Formulario PPGR3'!$G389="","",'[3]Formulario PPGR1'!#REF!)</f>
        <v>#REF!</v>
      </c>
      <c r="G389" s="508" t="s">
        <v>563</v>
      </c>
      <c r="H389" s="507" t="s">
        <v>1179</v>
      </c>
      <c r="I389" s="514">
        <v>4</v>
      </c>
      <c r="J389" s="515" t="s">
        <v>1080</v>
      </c>
      <c r="K389" s="505" t="s">
        <v>1089</v>
      </c>
      <c r="L389" s="516" t="s">
        <v>1081</v>
      </c>
      <c r="M389" s="505" t="s">
        <v>1093</v>
      </c>
      <c r="N389" s="521">
        <v>4</v>
      </c>
      <c r="O389" s="522">
        <v>139.24</v>
      </c>
      <c r="P389" s="520">
        <v>556.96</v>
      </c>
      <c r="Q389" s="527" t="s">
        <v>1094</v>
      </c>
      <c r="R389" s="515" t="s">
        <v>1072</v>
      </c>
    </row>
    <row r="390" spans="2:18" ht="25.5">
      <c r="B390" s="505" t="e">
        <f>IF('Formulario PPGR3'!$G390="","",CONCATENATE('Formulario PPGR3'!$C390,".",'Formulario PPGR3'!$D390,".",'Formulario PPGR3'!$E390,".",'Formulario PPGR3'!$F390))</f>
        <v>#REF!</v>
      </c>
      <c r="C390" s="505" t="e">
        <f>IF('Formulario PPGR3'!$G390="","",'[3]Formulario PPGR1'!#REF!)</f>
        <v>#REF!</v>
      </c>
      <c r="D390" s="505" t="e">
        <f>IF('Formulario PPGR3'!$G390="","",'[3]Formulario PPGR1'!#REF!)</f>
        <v>#REF!</v>
      </c>
      <c r="E390" s="505" t="e">
        <f>IF('Formulario PPGR3'!$G390="","",'[3]Formulario PPGR1'!#REF!)</f>
        <v>#REF!</v>
      </c>
      <c r="F390" s="505" t="e">
        <f>IF('Formulario PPGR3'!$G390="","",'[3]Formulario PPGR1'!#REF!)</f>
        <v>#REF!</v>
      </c>
      <c r="G390" s="508" t="s">
        <v>563</v>
      </c>
      <c r="H390" s="507" t="s">
        <v>1179</v>
      </c>
      <c r="I390" s="514">
        <v>4</v>
      </c>
      <c r="J390" s="515" t="s">
        <v>1073</v>
      </c>
      <c r="K390" s="505" t="s">
        <v>1095</v>
      </c>
      <c r="L390" s="516" t="s">
        <v>1180</v>
      </c>
      <c r="M390" s="505" t="s">
        <v>1087</v>
      </c>
      <c r="N390" s="521">
        <v>4</v>
      </c>
      <c r="O390" s="522">
        <v>1899.8</v>
      </c>
      <c r="P390" s="520">
        <v>7599.2</v>
      </c>
      <c r="Q390" s="527" t="s">
        <v>1096</v>
      </c>
      <c r="R390" s="515" t="s">
        <v>1072</v>
      </c>
    </row>
    <row r="391" spans="2:18" ht="25.5">
      <c r="B391" s="505" t="e">
        <f>IF('Formulario PPGR3'!$G391="","",CONCATENATE('Formulario PPGR3'!$C391,".",'Formulario PPGR3'!$D391,".",'Formulario PPGR3'!$E391,".",'Formulario PPGR3'!$F391))</f>
        <v>#REF!</v>
      </c>
      <c r="C391" s="505" t="e">
        <f>IF('Formulario PPGR3'!$G391="","",'[3]Formulario PPGR1'!#REF!)</f>
        <v>#REF!</v>
      </c>
      <c r="D391" s="505" t="e">
        <f>IF('Formulario PPGR3'!$G391="","",'[3]Formulario PPGR1'!#REF!)</f>
        <v>#REF!</v>
      </c>
      <c r="E391" s="505" t="e">
        <f>IF('Formulario PPGR3'!$G391="","",'[3]Formulario PPGR1'!#REF!)</f>
        <v>#REF!</v>
      </c>
      <c r="F391" s="505" t="e">
        <f>IF('Formulario PPGR3'!$G391="","",'[3]Formulario PPGR1'!#REF!)</f>
        <v>#REF!</v>
      </c>
      <c r="G391" s="508" t="s">
        <v>563</v>
      </c>
      <c r="H391" s="507" t="s">
        <v>1179</v>
      </c>
      <c r="I391" s="514">
        <v>4</v>
      </c>
      <c r="J391" s="515" t="s">
        <v>1073</v>
      </c>
      <c r="K391" s="505" t="s">
        <v>1095</v>
      </c>
      <c r="L391" s="516" t="s">
        <v>1083</v>
      </c>
      <c r="M391" s="505" t="s">
        <v>1091</v>
      </c>
      <c r="N391" s="521">
        <v>1</v>
      </c>
      <c r="O391" s="522">
        <v>71.98</v>
      </c>
      <c r="P391" s="520">
        <v>71.98</v>
      </c>
      <c r="Q391" s="527" t="s">
        <v>1096</v>
      </c>
      <c r="R391" s="515" t="s">
        <v>1072</v>
      </c>
    </row>
    <row r="392" spans="2:18" ht="25.5">
      <c r="B392" s="505" t="e">
        <f>IF('Formulario PPGR3'!$G392="","",CONCATENATE('Formulario PPGR3'!$C392,".",'Formulario PPGR3'!$D392,".",'Formulario PPGR3'!$E392,".",'Formulario PPGR3'!$F392))</f>
        <v>#REF!</v>
      </c>
      <c r="C392" s="505" t="e">
        <f>IF('Formulario PPGR3'!$G392="","",'[3]Formulario PPGR1'!#REF!)</f>
        <v>#REF!</v>
      </c>
      <c r="D392" s="505" t="e">
        <f>IF('Formulario PPGR3'!$G392="","",'[3]Formulario PPGR1'!#REF!)</f>
        <v>#REF!</v>
      </c>
      <c r="E392" s="505" t="e">
        <f>IF('Formulario PPGR3'!$G392="","",'[3]Formulario PPGR1'!#REF!)</f>
        <v>#REF!</v>
      </c>
      <c r="F392" s="505" t="e">
        <f>IF('Formulario PPGR3'!$G392="","",'[3]Formulario PPGR1'!#REF!)</f>
        <v>#REF!</v>
      </c>
      <c r="G392" s="508" t="s">
        <v>563</v>
      </c>
      <c r="H392" s="507" t="s">
        <v>1179</v>
      </c>
      <c r="I392" s="514">
        <v>4</v>
      </c>
      <c r="J392" s="515" t="s">
        <v>1073</v>
      </c>
      <c r="K392" s="505" t="s">
        <v>1095</v>
      </c>
      <c r="L392" s="516" t="s">
        <v>1123</v>
      </c>
      <c r="M392" s="505" t="s">
        <v>1087</v>
      </c>
      <c r="N392" s="521">
        <v>1</v>
      </c>
      <c r="O392" s="522">
        <v>144.9984</v>
      </c>
      <c r="P392" s="520">
        <v>144.9984</v>
      </c>
      <c r="Q392" s="527" t="s">
        <v>1096</v>
      </c>
      <c r="R392" s="515" t="s">
        <v>1072</v>
      </c>
    </row>
    <row r="393" spans="2:18" ht="25.5">
      <c r="B393" s="505" t="e">
        <f>IF('Formulario PPGR3'!$G393="","",CONCATENATE('Formulario PPGR3'!$C393,".",'Formulario PPGR3'!$D393,".",'Formulario PPGR3'!$E393,".",'Formulario PPGR3'!$F393))</f>
        <v>#REF!</v>
      </c>
      <c r="C393" s="505" t="e">
        <f>IF('Formulario PPGR3'!$G393="","",'[3]Formulario PPGR1'!#REF!)</f>
        <v>#REF!</v>
      </c>
      <c r="D393" s="505" t="e">
        <f>IF('Formulario PPGR3'!$G393="","",'[3]Formulario PPGR1'!#REF!)</f>
        <v>#REF!</v>
      </c>
      <c r="E393" s="505" t="e">
        <f>IF('Formulario PPGR3'!$G393="","",'[3]Formulario PPGR1'!#REF!)</f>
        <v>#REF!</v>
      </c>
      <c r="F393" s="505" t="e">
        <f>IF('Formulario PPGR3'!$G393="","",'[3]Formulario PPGR1'!#REF!)</f>
        <v>#REF!</v>
      </c>
      <c r="G393" s="508" t="s">
        <v>563</v>
      </c>
      <c r="H393" s="507" t="s">
        <v>1179</v>
      </c>
      <c r="I393" s="514">
        <v>4</v>
      </c>
      <c r="J393" s="515" t="s">
        <v>1073</v>
      </c>
      <c r="K393" s="505" t="s">
        <v>1095</v>
      </c>
      <c r="L393" s="516" t="s">
        <v>1125</v>
      </c>
      <c r="M393" s="505" t="s">
        <v>1126</v>
      </c>
      <c r="N393" s="521">
        <v>1</v>
      </c>
      <c r="O393" s="522">
        <v>206.5</v>
      </c>
      <c r="P393" s="520">
        <v>206.5</v>
      </c>
      <c r="Q393" s="527" t="s">
        <v>1096</v>
      </c>
      <c r="R393" s="515" t="s">
        <v>1072</v>
      </c>
    </row>
    <row r="394" spans="2:18">
      <c r="B394" s="505" t="str">
        <f>IF('Formulario PPGR3'!$G394="","",CONCATENATE('Formulario PPGR3'!$C394,".",'Formulario PPGR3'!$D394,".",'Formulario PPGR3'!$E394,".",'Formulario PPGR3'!$F394))</f>
        <v/>
      </c>
      <c r="C394" s="505" t="str">
        <f>IF('Formulario PPGR3'!$G394="","",'[3]Formulario PPGR1'!#REF!)</f>
        <v/>
      </c>
      <c r="D394" s="505" t="str">
        <f>IF('Formulario PPGR3'!$G394="","",'[3]Formulario PPGR1'!#REF!)</f>
        <v/>
      </c>
      <c r="E394" s="505" t="str">
        <f>IF('Formulario PPGR3'!$G394="","",'[3]Formulario PPGR1'!#REF!)</f>
        <v/>
      </c>
      <c r="F394" s="505" t="str">
        <f>IF('Formulario PPGR3'!$G394="","",'[3]Formulario PPGR1'!#REF!)</f>
        <v/>
      </c>
      <c r="G394" s="508"/>
      <c r="H394" s="507" t="s">
        <v>1085</v>
      </c>
      <c r="I394" s="514" t="s">
        <v>1085</v>
      </c>
      <c r="J394" s="515" t="s">
        <v>1073</v>
      </c>
      <c r="K394" s="505" t="s">
        <v>1095</v>
      </c>
      <c r="L394" s="516" t="s">
        <v>1104</v>
      </c>
      <c r="M394" s="505" t="s">
        <v>1087</v>
      </c>
      <c r="N394" s="521">
        <v>2</v>
      </c>
      <c r="O394" s="522">
        <v>254.99799999999999</v>
      </c>
      <c r="P394" s="520">
        <v>509.99599999999998</v>
      </c>
      <c r="Q394" s="527" t="s">
        <v>1096</v>
      </c>
      <c r="R394" s="515"/>
    </row>
    <row r="395" spans="2:18" ht="51">
      <c r="B395" s="505" t="e">
        <f>IF('Formulario PPGR3'!$G395="","",CONCATENATE('Formulario PPGR3'!$C395,".",'Formulario PPGR3'!$D395,".",'Formulario PPGR3'!$E395,".",'Formulario PPGR3'!$F395))</f>
        <v>#REF!</v>
      </c>
      <c r="C395" s="505" t="e">
        <f>IF('Formulario PPGR3'!$G395="","",'[3]Formulario PPGR1'!#REF!)</f>
        <v>#REF!</v>
      </c>
      <c r="D395" s="505" t="e">
        <f>IF('Formulario PPGR3'!$G395="","",'[3]Formulario PPGR1'!#REF!)</f>
        <v>#REF!</v>
      </c>
      <c r="E395" s="505" t="e">
        <f>IF('Formulario PPGR3'!$G395="","",'[3]Formulario PPGR1'!#REF!)</f>
        <v>#REF!</v>
      </c>
      <c r="F395" s="505" t="e">
        <f>IF('Formulario PPGR3'!$G395="","",'[3]Formulario PPGR1'!#REF!)</f>
        <v>#REF!</v>
      </c>
      <c r="G395" s="508" t="s">
        <v>522</v>
      </c>
      <c r="H395" s="507" t="s">
        <v>523</v>
      </c>
      <c r="I395" s="514">
        <v>11</v>
      </c>
      <c r="J395" s="515" t="s">
        <v>1077</v>
      </c>
      <c r="K395" s="505" t="s">
        <v>1099</v>
      </c>
      <c r="L395" s="516" t="s">
        <v>1078</v>
      </c>
      <c r="M395" s="505" t="s">
        <v>1101</v>
      </c>
      <c r="N395" s="521">
        <v>500</v>
      </c>
      <c r="O395" s="522">
        <v>197</v>
      </c>
      <c r="P395" s="520">
        <v>98500</v>
      </c>
      <c r="Q395" s="527" t="s">
        <v>1102</v>
      </c>
      <c r="R395" s="515" t="s">
        <v>1072</v>
      </c>
    </row>
    <row r="396" spans="2:18" ht="51">
      <c r="B396" s="505" t="e">
        <f>IF('Formulario PPGR3'!$G396="","",CONCATENATE('Formulario PPGR3'!$C396,".",'Formulario PPGR3'!$D396,".",'Formulario PPGR3'!$E396,".",'Formulario PPGR3'!$F396))</f>
        <v>#REF!</v>
      </c>
      <c r="C396" s="505" t="e">
        <f>IF('Formulario PPGR3'!$G396="","",'[3]Formulario PPGR1'!#REF!)</f>
        <v>#REF!</v>
      </c>
      <c r="D396" s="505" t="e">
        <f>IF('Formulario PPGR3'!$G396="","",'[3]Formulario PPGR1'!#REF!)</f>
        <v>#REF!</v>
      </c>
      <c r="E396" s="505" t="e">
        <f>IF('Formulario PPGR3'!$G396="","",'[3]Formulario PPGR1'!#REF!)</f>
        <v>#REF!</v>
      </c>
      <c r="F396" s="505" t="e">
        <f>IF('Formulario PPGR3'!$G396="","",'[3]Formulario PPGR1'!#REF!)</f>
        <v>#REF!</v>
      </c>
      <c r="G396" s="508" t="s">
        <v>522</v>
      </c>
      <c r="H396" s="507" t="s">
        <v>523</v>
      </c>
      <c r="I396" s="514">
        <v>11</v>
      </c>
      <c r="J396" s="515" t="s">
        <v>1080</v>
      </c>
      <c r="K396" s="505" t="s">
        <v>1089</v>
      </c>
      <c r="L396" s="516" t="s">
        <v>1081</v>
      </c>
      <c r="M396" s="505" t="s">
        <v>1093</v>
      </c>
      <c r="N396" s="521">
        <v>16</v>
      </c>
      <c r="O396" s="522">
        <v>139.24</v>
      </c>
      <c r="P396" s="520">
        <v>2227.84</v>
      </c>
      <c r="Q396" s="527" t="s">
        <v>1094</v>
      </c>
      <c r="R396" s="515" t="s">
        <v>1072</v>
      </c>
    </row>
    <row r="397" spans="2:18" ht="51">
      <c r="B397" s="505" t="e">
        <f>IF('Formulario PPGR3'!$G397="","",CONCATENATE('Formulario PPGR3'!$C397,".",'Formulario PPGR3'!$D397,".",'Formulario PPGR3'!$E397,".",'Formulario PPGR3'!$F397))</f>
        <v>#REF!</v>
      </c>
      <c r="C397" s="505" t="e">
        <f>IF('Formulario PPGR3'!$G397="","",'[3]Formulario PPGR1'!#REF!)</f>
        <v>#REF!</v>
      </c>
      <c r="D397" s="505" t="e">
        <f>IF('Formulario PPGR3'!$G397="","",'[3]Formulario PPGR1'!#REF!)</f>
        <v>#REF!</v>
      </c>
      <c r="E397" s="505" t="e">
        <f>IF('Formulario PPGR3'!$G397="","",'[3]Formulario PPGR1'!#REF!)</f>
        <v>#REF!</v>
      </c>
      <c r="F397" s="505" t="e">
        <f>IF('Formulario PPGR3'!$G397="","",'[3]Formulario PPGR1'!#REF!)</f>
        <v>#REF!</v>
      </c>
      <c r="G397" s="508" t="s">
        <v>522</v>
      </c>
      <c r="H397" s="507" t="s">
        <v>523</v>
      </c>
      <c r="I397" s="514">
        <v>11</v>
      </c>
      <c r="J397" s="515" t="s">
        <v>1070</v>
      </c>
      <c r="K397" s="505" t="s">
        <v>1086</v>
      </c>
      <c r="L397" s="516" t="s">
        <v>1079</v>
      </c>
      <c r="M397" s="505" t="s">
        <v>1087</v>
      </c>
      <c r="N397" s="521">
        <v>5</v>
      </c>
      <c r="O397" s="522">
        <v>5929.5</v>
      </c>
      <c r="P397" s="520">
        <v>29647.5</v>
      </c>
      <c r="Q397" s="527" t="s">
        <v>1088</v>
      </c>
      <c r="R397" s="515" t="s">
        <v>1072</v>
      </c>
    </row>
    <row r="398" spans="2:18" ht="51">
      <c r="B398" s="505" t="e">
        <f>IF('Formulario PPGR3'!$G398="","",CONCATENATE('Formulario PPGR3'!$C398,".",'Formulario PPGR3'!$D398,".",'Formulario PPGR3'!$E398,".",'Formulario PPGR3'!$F398))</f>
        <v>#REF!</v>
      </c>
      <c r="C398" s="505" t="e">
        <f>IF('Formulario PPGR3'!$G398="","",'[3]Formulario PPGR1'!#REF!)</f>
        <v>#REF!</v>
      </c>
      <c r="D398" s="505" t="e">
        <f>IF('Formulario PPGR3'!$G398="","",'[3]Formulario PPGR1'!#REF!)</f>
        <v>#REF!</v>
      </c>
      <c r="E398" s="505" t="e">
        <f>IF('Formulario PPGR3'!$G398="","",'[3]Formulario PPGR1'!#REF!)</f>
        <v>#REF!</v>
      </c>
      <c r="F398" s="505" t="e">
        <f>IF('Formulario PPGR3'!$G398="","",'[3]Formulario PPGR1'!#REF!)</f>
        <v>#REF!</v>
      </c>
      <c r="G398" s="508" t="s">
        <v>522</v>
      </c>
      <c r="H398" s="507" t="s">
        <v>523</v>
      </c>
      <c r="I398" s="514">
        <v>11</v>
      </c>
      <c r="J398" s="515" t="s">
        <v>1073</v>
      </c>
      <c r="K398" s="505" t="s">
        <v>1095</v>
      </c>
      <c r="L398" s="516" t="s">
        <v>1083</v>
      </c>
      <c r="M398" s="505" t="s">
        <v>1091</v>
      </c>
      <c r="N398" s="521">
        <v>16</v>
      </c>
      <c r="O398" s="522">
        <v>71.98</v>
      </c>
      <c r="P398" s="520">
        <v>1151.68</v>
      </c>
      <c r="Q398" s="527" t="s">
        <v>1096</v>
      </c>
      <c r="R398" s="515" t="s">
        <v>1072</v>
      </c>
    </row>
    <row r="399" spans="2:18" ht="51">
      <c r="B399" s="505" t="e">
        <f>IF('Formulario PPGR3'!$G399="","",CONCATENATE('Formulario PPGR3'!$C399,".",'Formulario PPGR3'!$D399,".",'Formulario PPGR3'!$E399,".",'Formulario PPGR3'!$F399))</f>
        <v>#REF!</v>
      </c>
      <c r="C399" s="505" t="e">
        <f>IF('Formulario PPGR3'!$G399="","",'[3]Formulario PPGR1'!#REF!)</f>
        <v>#REF!</v>
      </c>
      <c r="D399" s="505" t="e">
        <f>IF('Formulario PPGR3'!$G399="","",'[3]Formulario PPGR1'!#REF!)</f>
        <v>#REF!</v>
      </c>
      <c r="E399" s="505" t="e">
        <f>IF('Formulario PPGR3'!$G399="","",'[3]Formulario PPGR1'!#REF!)</f>
        <v>#REF!</v>
      </c>
      <c r="F399" s="505" t="e">
        <f>IF('Formulario PPGR3'!$G399="","",'[3]Formulario PPGR1'!#REF!)</f>
        <v>#REF!</v>
      </c>
      <c r="G399" s="508" t="s">
        <v>525</v>
      </c>
      <c r="H399" s="507" t="s">
        <v>526</v>
      </c>
      <c r="I399" s="514">
        <v>6</v>
      </c>
      <c r="J399" s="515" t="s">
        <v>1077</v>
      </c>
      <c r="K399" s="505" t="s">
        <v>1099</v>
      </c>
      <c r="L399" s="516" t="s">
        <v>1078</v>
      </c>
      <c r="M399" s="505" t="s">
        <v>1101</v>
      </c>
      <c r="N399" s="521">
        <v>30</v>
      </c>
      <c r="O399" s="522">
        <v>197</v>
      </c>
      <c r="P399" s="520">
        <v>5910</v>
      </c>
      <c r="Q399" s="527" t="s">
        <v>1102</v>
      </c>
      <c r="R399" s="515" t="s">
        <v>1072</v>
      </c>
    </row>
    <row r="400" spans="2:18" ht="51">
      <c r="B400" s="505" t="e">
        <f>IF('Formulario PPGR3'!$G400="","",CONCATENATE('Formulario PPGR3'!$C400,".",'Formulario PPGR3'!$D400,".",'Formulario PPGR3'!$E400,".",'Formulario PPGR3'!$F400))</f>
        <v>#REF!</v>
      </c>
      <c r="C400" s="505" t="e">
        <f>IF('Formulario PPGR3'!$G400="","",'[3]Formulario PPGR1'!#REF!)</f>
        <v>#REF!</v>
      </c>
      <c r="D400" s="505" t="e">
        <f>IF('Formulario PPGR3'!$G400="","",'[3]Formulario PPGR1'!#REF!)</f>
        <v>#REF!</v>
      </c>
      <c r="E400" s="505" t="e">
        <f>IF('Formulario PPGR3'!$G400="","",'[3]Formulario PPGR1'!#REF!)</f>
        <v>#REF!</v>
      </c>
      <c r="F400" s="505" t="e">
        <f>IF('Formulario PPGR3'!$G400="","",'[3]Formulario PPGR1'!#REF!)</f>
        <v>#REF!</v>
      </c>
      <c r="G400" s="508" t="s">
        <v>525</v>
      </c>
      <c r="H400" s="507" t="s">
        <v>526</v>
      </c>
      <c r="I400" s="514">
        <v>6</v>
      </c>
      <c r="J400" s="515" t="s">
        <v>1080</v>
      </c>
      <c r="K400" s="505" t="s">
        <v>1089</v>
      </c>
      <c r="L400" s="516" t="s">
        <v>1081</v>
      </c>
      <c r="M400" s="505" t="s">
        <v>1093</v>
      </c>
      <c r="N400" s="521">
        <v>12</v>
      </c>
      <c r="O400" s="522">
        <v>139.24</v>
      </c>
      <c r="P400" s="520">
        <v>1670.88</v>
      </c>
      <c r="Q400" s="527" t="s">
        <v>1094</v>
      </c>
      <c r="R400" s="515" t="s">
        <v>1072</v>
      </c>
    </row>
    <row r="401" spans="2:18" ht="63.75">
      <c r="B401" s="505" t="e">
        <f>IF('Formulario PPGR3'!$G401="","",CONCATENATE('Formulario PPGR3'!$C401,".",'Formulario PPGR3'!$D401,".",'Formulario PPGR3'!$E401,".",'Formulario PPGR3'!$F401))</f>
        <v>#REF!</v>
      </c>
      <c r="C401" s="505" t="e">
        <f>IF('Formulario PPGR3'!$G401="","",'[3]Formulario PPGR1'!#REF!)</f>
        <v>#REF!</v>
      </c>
      <c r="D401" s="505" t="e">
        <f>IF('Formulario PPGR3'!$G401="","",'[3]Formulario PPGR1'!#REF!)</f>
        <v>#REF!</v>
      </c>
      <c r="E401" s="505" t="e">
        <f>IF('Formulario PPGR3'!$G401="","",'[3]Formulario PPGR1'!#REF!)</f>
        <v>#REF!</v>
      </c>
      <c r="F401" s="505" t="e">
        <f>IF('Formulario PPGR3'!$G401="","",'[3]Formulario PPGR1'!#REF!)</f>
        <v>#REF!</v>
      </c>
      <c r="G401" s="508" t="s">
        <v>529</v>
      </c>
      <c r="H401" s="507" t="s">
        <v>530</v>
      </c>
      <c r="I401" s="514">
        <v>5</v>
      </c>
      <c r="J401" s="515" t="s">
        <v>1077</v>
      </c>
      <c r="K401" s="505" t="s">
        <v>1099</v>
      </c>
      <c r="L401" s="516" t="s">
        <v>1078</v>
      </c>
      <c r="M401" s="505" t="s">
        <v>1101</v>
      </c>
      <c r="N401" s="521">
        <v>110</v>
      </c>
      <c r="O401" s="522">
        <v>197</v>
      </c>
      <c r="P401" s="520">
        <v>21670</v>
      </c>
      <c r="Q401" s="527" t="s">
        <v>1102</v>
      </c>
      <c r="R401" s="515" t="s">
        <v>1072</v>
      </c>
    </row>
    <row r="402" spans="2:18" ht="63.75">
      <c r="B402" s="505" t="e">
        <f>IF('Formulario PPGR3'!$G402="","",CONCATENATE('Formulario PPGR3'!$C402,".",'Formulario PPGR3'!$D402,".",'Formulario PPGR3'!$E402,".",'Formulario PPGR3'!$F402))</f>
        <v>#REF!</v>
      </c>
      <c r="C402" s="505" t="e">
        <f>IF('Formulario PPGR3'!$G402="","",'[3]Formulario PPGR1'!#REF!)</f>
        <v>#REF!</v>
      </c>
      <c r="D402" s="505" t="e">
        <f>IF('Formulario PPGR3'!$G402="","",'[3]Formulario PPGR1'!#REF!)</f>
        <v>#REF!</v>
      </c>
      <c r="E402" s="505" t="e">
        <f>IF('Formulario PPGR3'!$G402="","",'[3]Formulario PPGR1'!#REF!)</f>
        <v>#REF!</v>
      </c>
      <c r="F402" s="505" t="e">
        <f>IF('Formulario PPGR3'!$G402="","",'[3]Formulario PPGR1'!#REF!)</f>
        <v>#REF!</v>
      </c>
      <c r="G402" s="508" t="s">
        <v>529</v>
      </c>
      <c r="H402" s="507" t="s">
        <v>530</v>
      </c>
      <c r="I402" s="514">
        <v>5</v>
      </c>
      <c r="J402" s="515" t="s">
        <v>1073</v>
      </c>
      <c r="K402" s="505" t="s">
        <v>1095</v>
      </c>
      <c r="L402" s="516" t="s">
        <v>1083</v>
      </c>
      <c r="M402" s="505" t="s">
        <v>1091</v>
      </c>
      <c r="N402" s="521">
        <v>12</v>
      </c>
      <c r="O402" s="522">
        <v>71.98</v>
      </c>
      <c r="P402" s="520">
        <v>863.76</v>
      </c>
      <c r="Q402" s="527" t="s">
        <v>1096</v>
      </c>
      <c r="R402" s="515" t="s">
        <v>1072</v>
      </c>
    </row>
    <row r="403" spans="2:18" ht="63.75">
      <c r="B403" s="505" t="e">
        <f>IF('Formulario PPGR3'!$G403="","",CONCATENATE('Formulario PPGR3'!$C403,".",'Formulario PPGR3'!$D403,".",'Formulario PPGR3'!$E403,".",'Formulario PPGR3'!$F403))</f>
        <v>#REF!</v>
      </c>
      <c r="C403" s="505" t="e">
        <f>IF('Formulario PPGR3'!$G403="","",'[3]Formulario PPGR1'!#REF!)</f>
        <v>#REF!</v>
      </c>
      <c r="D403" s="505" t="e">
        <f>IF('Formulario PPGR3'!$G403="","",'[3]Formulario PPGR1'!#REF!)</f>
        <v>#REF!</v>
      </c>
      <c r="E403" s="505" t="e">
        <f>IF('Formulario PPGR3'!$G403="","",'[3]Formulario PPGR1'!#REF!)</f>
        <v>#REF!</v>
      </c>
      <c r="F403" s="505" t="e">
        <f>IF('Formulario PPGR3'!$G403="","",'[3]Formulario PPGR1'!#REF!)</f>
        <v>#REF!</v>
      </c>
      <c r="G403" s="508" t="s">
        <v>529</v>
      </c>
      <c r="H403" s="507" t="s">
        <v>530</v>
      </c>
      <c r="I403" s="514">
        <v>5</v>
      </c>
      <c r="J403" s="515" t="s">
        <v>1080</v>
      </c>
      <c r="K403" s="505" t="s">
        <v>1089</v>
      </c>
      <c r="L403" s="516" t="s">
        <v>1081</v>
      </c>
      <c r="M403" s="505" t="s">
        <v>1093</v>
      </c>
      <c r="N403" s="521">
        <v>15</v>
      </c>
      <c r="O403" s="522">
        <v>139.24</v>
      </c>
      <c r="P403" s="520">
        <v>2088.6</v>
      </c>
      <c r="Q403" s="527" t="s">
        <v>1094</v>
      </c>
      <c r="R403" s="515" t="s">
        <v>1072</v>
      </c>
    </row>
    <row r="404" spans="2:18" ht="38.25">
      <c r="B404" s="505" t="e">
        <f>IF('Formulario PPGR3'!$G404="","",CONCATENATE('Formulario PPGR3'!$C404,".",'Formulario PPGR3'!$D404,".",'Formulario PPGR3'!$E404,".",'Formulario PPGR3'!$F404))</f>
        <v>#REF!</v>
      </c>
      <c r="C404" s="505" t="e">
        <f>IF('Formulario PPGR3'!$G404="","",'[3]Formulario PPGR1'!#REF!)</f>
        <v>#REF!</v>
      </c>
      <c r="D404" s="505" t="e">
        <f>IF('Formulario PPGR3'!$G404="","",'[3]Formulario PPGR1'!#REF!)</f>
        <v>#REF!</v>
      </c>
      <c r="E404" s="505" t="e">
        <f>IF('Formulario PPGR3'!$G404="","",'[3]Formulario PPGR1'!#REF!)</f>
        <v>#REF!</v>
      </c>
      <c r="F404" s="505" t="e">
        <f>IF('Formulario PPGR3'!$G404="","",'[3]Formulario PPGR1'!#REF!)</f>
        <v>#REF!</v>
      </c>
      <c r="G404" s="508" t="s">
        <v>1181</v>
      </c>
      <c r="H404" s="507" t="s">
        <v>1182</v>
      </c>
      <c r="I404" s="514">
        <v>4</v>
      </c>
      <c r="J404" s="515" t="s">
        <v>1070</v>
      </c>
      <c r="K404" s="505" t="s">
        <v>1086</v>
      </c>
      <c r="L404" s="516" t="s">
        <v>1079</v>
      </c>
      <c r="M404" s="505" t="s">
        <v>1087</v>
      </c>
      <c r="N404" s="521">
        <v>4</v>
      </c>
      <c r="O404" s="522">
        <v>5929.5</v>
      </c>
      <c r="P404" s="520">
        <v>23718</v>
      </c>
      <c r="Q404" s="527" t="s">
        <v>1088</v>
      </c>
      <c r="R404" s="515" t="s">
        <v>1072</v>
      </c>
    </row>
    <row r="405" spans="2:18" ht="38.25">
      <c r="B405" s="505" t="e">
        <f>IF('Formulario PPGR3'!$G405="","",CONCATENATE('Formulario PPGR3'!$C405,".",'Formulario PPGR3'!$D405,".",'Formulario PPGR3'!$E405,".",'Formulario PPGR3'!$F405))</f>
        <v>#REF!</v>
      </c>
      <c r="C405" s="505" t="e">
        <f>IF('Formulario PPGR3'!$G405="","",'[3]Formulario PPGR1'!#REF!)</f>
        <v>#REF!</v>
      </c>
      <c r="D405" s="505" t="e">
        <f>IF('Formulario PPGR3'!$G405="","",'[3]Formulario PPGR1'!#REF!)</f>
        <v>#REF!</v>
      </c>
      <c r="E405" s="505" t="e">
        <f>IF('Formulario PPGR3'!$G405="","",'[3]Formulario PPGR1'!#REF!)</f>
        <v>#REF!</v>
      </c>
      <c r="F405" s="505" t="e">
        <f>IF('Formulario PPGR3'!$G405="","",'[3]Formulario PPGR1'!#REF!)</f>
        <v>#REF!</v>
      </c>
      <c r="G405" s="508" t="s">
        <v>535</v>
      </c>
      <c r="H405" s="507" t="s">
        <v>536</v>
      </c>
      <c r="I405" s="514">
        <v>3</v>
      </c>
      <c r="J405" s="515" t="s">
        <v>1077</v>
      </c>
      <c r="K405" s="505" t="s">
        <v>1099</v>
      </c>
      <c r="L405" s="516" t="s">
        <v>1078</v>
      </c>
      <c r="M405" s="505" t="s">
        <v>1101</v>
      </c>
      <c r="N405" s="521">
        <v>60</v>
      </c>
      <c r="O405" s="522">
        <v>197</v>
      </c>
      <c r="P405" s="520">
        <v>11820</v>
      </c>
      <c r="Q405" s="527" t="s">
        <v>1102</v>
      </c>
      <c r="R405" s="515" t="s">
        <v>1072</v>
      </c>
    </row>
    <row r="406" spans="2:18" ht="38.25">
      <c r="B406" s="505" t="e">
        <f>IF('Formulario PPGR3'!$G406="","",CONCATENATE('Formulario PPGR3'!$C406,".",'Formulario PPGR3'!$D406,".",'Formulario PPGR3'!$E406,".",'Formulario PPGR3'!$F406))</f>
        <v>#REF!</v>
      </c>
      <c r="C406" s="505" t="e">
        <f>IF('Formulario PPGR3'!$G406="","",'[3]Formulario PPGR1'!#REF!)</f>
        <v>#REF!</v>
      </c>
      <c r="D406" s="505" t="e">
        <f>IF('Formulario PPGR3'!$G406="","",'[3]Formulario PPGR1'!#REF!)</f>
        <v>#REF!</v>
      </c>
      <c r="E406" s="505" t="e">
        <f>IF('Formulario PPGR3'!$G406="","",'[3]Formulario PPGR1'!#REF!)</f>
        <v>#REF!</v>
      </c>
      <c r="F406" s="505" t="e">
        <f>IF('Formulario PPGR3'!$G406="","",'[3]Formulario PPGR1'!#REF!)</f>
        <v>#REF!</v>
      </c>
      <c r="G406" s="508" t="s">
        <v>535</v>
      </c>
      <c r="H406" s="507" t="s">
        <v>536</v>
      </c>
      <c r="I406" s="514">
        <v>3</v>
      </c>
      <c r="J406" s="515" t="s">
        <v>1073</v>
      </c>
      <c r="K406" s="505" t="s">
        <v>1095</v>
      </c>
      <c r="L406" s="516" t="s">
        <v>1112</v>
      </c>
      <c r="M406" s="505" t="s">
        <v>1087</v>
      </c>
      <c r="N406" s="521">
        <v>2</v>
      </c>
      <c r="O406" s="522">
        <v>4979.6000000000004</v>
      </c>
      <c r="P406" s="520">
        <v>9959.2000000000007</v>
      </c>
      <c r="Q406" s="527" t="s">
        <v>1096</v>
      </c>
      <c r="R406" s="515" t="s">
        <v>1072</v>
      </c>
    </row>
    <row r="407" spans="2:18" ht="25.5">
      <c r="B407" s="505" t="e">
        <f>IF('Formulario PPGR3'!$G407="","",CONCATENATE('Formulario PPGR3'!$C407,".",'Formulario PPGR3'!$D407,".",'Formulario PPGR3'!$E407,".",'Formulario PPGR3'!$F407))</f>
        <v>#REF!</v>
      </c>
      <c r="C407" s="505" t="e">
        <f>IF('Formulario PPGR3'!$G407="","",'[3]Formulario PPGR1'!#REF!)</f>
        <v>#REF!</v>
      </c>
      <c r="D407" s="505" t="e">
        <f>IF('Formulario PPGR3'!$G407="","",'[3]Formulario PPGR1'!#REF!)</f>
        <v>#REF!</v>
      </c>
      <c r="E407" s="505" t="e">
        <f>IF('Formulario PPGR3'!$G407="","",'[3]Formulario PPGR1'!#REF!)</f>
        <v>#REF!</v>
      </c>
      <c r="F407" s="505" t="e">
        <f>IF('Formulario PPGR3'!$G407="","",'[3]Formulario PPGR1'!#REF!)</f>
        <v>#REF!</v>
      </c>
      <c r="G407" s="508" t="s">
        <v>538</v>
      </c>
      <c r="H407" s="507" t="s">
        <v>1183</v>
      </c>
      <c r="I407" s="514">
        <v>1</v>
      </c>
      <c r="J407" s="515" t="s">
        <v>1073</v>
      </c>
      <c r="K407" s="505" t="s">
        <v>1095</v>
      </c>
      <c r="L407" s="516" t="s">
        <v>1083</v>
      </c>
      <c r="M407" s="505" t="s">
        <v>1091</v>
      </c>
      <c r="N407" s="521">
        <v>8</v>
      </c>
      <c r="O407" s="522">
        <v>71.98</v>
      </c>
      <c r="P407" s="520">
        <v>575.84</v>
      </c>
      <c r="Q407" s="527" t="s">
        <v>1096</v>
      </c>
      <c r="R407" s="515" t="s">
        <v>1072</v>
      </c>
    </row>
    <row r="408" spans="2:18" ht="25.5">
      <c r="B408" s="505" t="e">
        <f>IF('Formulario PPGR3'!$G408="","",CONCATENATE('Formulario PPGR3'!$C408,".",'Formulario PPGR3'!$D408,".",'Formulario PPGR3'!$E408,".",'Formulario PPGR3'!$F408))</f>
        <v>#REF!</v>
      </c>
      <c r="C408" s="505" t="e">
        <f>IF('Formulario PPGR3'!$G408="","",'[3]Formulario PPGR1'!#REF!)</f>
        <v>#REF!</v>
      </c>
      <c r="D408" s="505" t="e">
        <f>IF('Formulario PPGR3'!$G408="","",'[3]Formulario PPGR1'!#REF!)</f>
        <v>#REF!</v>
      </c>
      <c r="E408" s="505" t="e">
        <f>IF('Formulario PPGR3'!$G408="","",'[3]Formulario PPGR1'!#REF!)</f>
        <v>#REF!</v>
      </c>
      <c r="F408" s="505" t="e">
        <f>IF('Formulario PPGR3'!$G408="","",'[3]Formulario PPGR1'!#REF!)</f>
        <v>#REF!</v>
      </c>
      <c r="G408" s="508" t="s">
        <v>538</v>
      </c>
      <c r="H408" s="507" t="s">
        <v>1183</v>
      </c>
      <c r="I408" s="514">
        <v>1</v>
      </c>
      <c r="J408" s="515" t="s">
        <v>1080</v>
      </c>
      <c r="K408" s="505" t="s">
        <v>1089</v>
      </c>
      <c r="L408" s="516" t="s">
        <v>1081</v>
      </c>
      <c r="M408" s="505" t="s">
        <v>1093</v>
      </c>
      <c r="N408" s="521">
        <v>8</v>
      </c>
      <c r="O408" s="522">
        <v>139.24</v>
      </c>
      <c r="P408" s="520">
        <v>1113.92</v>
      </c>
      <c r="Q408" s="527" t="s">
        <v>1094</v>
      </c>
      <c r="R408" s="515" t="s">
        <v>1072</v>
      </c>
    </row>
    <row r="409" spans="2:18" ht="25.5">
      <c r="B409" s="505" t="e">
        <f>IF('Formulario PPGR3'!$G409="","",CONCATENATE('Formulario PPGR3'!$C409,".",'Formulario PPGR3'!$D409,".",'Formulario PPGR3'!$E409,".",'Formulario PPGR3'!$F409))</f>
        <v>#REF!</v>
      </c>
      <c r="C409" s="505" t="e">
        <f>IF('Formulario PPGR3'!$G409="","",'[3]Formulario PPGR1'!#REF!)</f>
        <v>#REF!</v>
      </c>
      <c r="D409" s="505" t="e">
        <f>IF('Formulario PPGR3'!$G409="","",'[3]Formulario PPGR1'!#REF!)</f>
        <v>#REF!</v>
      </c>
      <c r="E409" s="505" t="e">
        <f>IF('Formulario PPGR3'!$G409="","",'[3]Formulario PPGR1'!#REF!)</f>
        <v>#REF!</v>
      </c>
      <c r="F409" s="505" t="e">
        <f>IF('Formulario PPGR3'!$G409="","",'[3]Formulario PPGR1'!#REF!)</f>
        <v>#REF!</v>
      </c>
      <c r="G409" s="508" t="s">
        <v>538</v>
      </c>
      <c r="H409" s="507" t="s">
        <v>1183</v>
      </c>
      <c r="I409" s="514">
        <v>1</v>
      </c>
      <c r="J409" s="515" t="s">
        <v>1077</v>
      </c>
      <c r="K409" s="505" t="s">
        <v>1099</v>
      </c>
      <c r="L409" s="516" t="s">
        <v>1078</v>
      </c>
      <c r="M409" s="505" t="s">
        <v>1101</v>
      </c>
      <c r="N409" s="521">
        <v>20</v>
      </c>
      <c r="O409" s="522">
        <v>197</v>
      </c>
      <c r="P409" s="520">
        <v>3940</v>
      </c>
      <c r="Q409" s="527" t="s">
        <v>1102</v>
      </c>
      <c r="R409" s="515" t="s">
        <v>1072</v>
      </c>
    </row>
    <row r="410" spans="2:18" ht="25.5">
      <c r="B410" s="505" t="e">
        <f>IF('Formulario PPGR3'!$G410="","",CONCATENATE('Formulario PPGR3'!$C410,".",'Formulario PPGR3'!$D410,".",'Formulario PPGR3'!$E410,".",'Formulario PPGR3'!$F410))</f>
        <v>#REF!</v>
      </c>
      <c r="C410" s="505" t="e">
        <f>IF('Formulario PPGR3'!$G410="","",'[3]Formulario PPGR1'!#REF!)</f>
        <v>#REF!</v>
      </c>
      <c r="D410" s="505" t="e">
        <f>IF('Formulario PPGR3'!$G410="","",'[3]Formulario PPGR1'!#REF!)</f>
        <v>#REF!</v>
      </c>
      <c r="E410" s="505" t="e">
        <f>IF('Formulario PPGR3'!$G410="","",'[3]Formulario PPGR1'!#REF!)</f>
        <v>#REF!</v>
      </c>
      <c r="F410" s="505" t="e">
        <f>IF('Formulario PPGR3'!$G410="","",'[3]Formulario PPGR1'!#REF!)</f>
        <v>#REF!</v>
      </c>
      <c r="G410" s="508" t="s">
        <v>538</v>
      </c>
      <c r="H410" s="507" t="s">
        <v>1183</v>
      </c>
      <c r="I410" s="514">
        <v>1</v>
      </c>
      <c r="J410" s="515" t="s">
        <v>1073</v>
      </c>
      <c r="K410" s="505" t="s">
        <v>1095</v>
      </c>
      <c r="L410" s="516" t="s">
        <v>1112</v>
      </c>
      <c r="M410" s="505" t="s">
        <v>1087</v>
      </c>
      <c r="N410" s="521">
        <v>2</v>
      </c>
      <c r="O410" s="522">
        <v>4979.6000000000004</v>
      </c>
      <c r="P410" s="520">
        <v>9959.2000000000007</v>
      </c>
      <c r="Q410" s="527" t="s">
        <v>1096</v>
      </c>
      <c r="R410" s="515" t="s">
        <v>1072</v>
      </c>
    </row>
    <row r="411" spans="2:18" ht="25.5">
      <c r="B411" s="505" t="e">
        <f>IF('Formulario PPGR3'!$G411="","",CONCATENATE('Formulario PPGR3'!$C411,".",'Formulario PPGR3'!$D411,".",'Formulario PPGR3'!$E411,".",'Formulario PPGR3'!$F411))</f>
        <v>#REF!</v>
      </c>
      <c r="C411" s="505" t="e">
        <f>IF('Formulario PPGR3'!$G411="","",'[3]Formulario PPGR1'!#REF!)</f>
        <v>#REF!</v>
      </c>
      <c r="D411" s="505" t="e">
        <f>IF('Formulario PPGR3'!$G411="","",'[3]Formulario PPGR1'!#REF!)</f>
        <v>#REF!</v>
      </c>
      <c r="E411" s="505" t="e">
        <f>IF('Formulario PPGR3'!$G411="","",'[3]Formulario PPGR1'!#REF!)</f>
        <v>#REF!</v>
      </c>
      <c r="F411" s="505" t="e">
        <f>IF('Formulario PPGR3'!$G411="","",'[3]Formulario PPGR1'!#REF!)</f>
        <v>#REF!</v>
      </c>
      <c r="G411" s="508" t="s">
        <v>538</v>
      </c>
      <c r="H411" s="507" t="s">
        <v>1183</v>
      </c>
      <c r="I411" s="514">
        <v>1</v>
      </c>
      <c r="J411" s="515" t="s">
        <v>1080</v>
      </c>
      <c r="K411" s="505" t="s">
        <v>1089</v>
      </c>
      <c r="L411" s="516" t="s">
        <v>1090</v>
      </c>
      <c r="M411" s="505" t="s">
        <v>1091</v>
      </c>
      <c r="N411" s="521">
        <v>3</v>
      </c>
      <c r="O411" s="522">
        <v>175.82</v>
      </c>
      <c r="P411" s="520">
        <v>527.46</v>
      </c>
      <c r="Q411" s="527" t="s">
        <v>1092</v>
      </c>
      <c r="R411" s="515" t="s">
        <v>1072</v>
      </c>
    </row>
    <row r="412" spans="2:18" ht="38.25">
      <c r="B412" s="505" t="e">
        <f>IF('Formulario PPGR3'!$G412="","",CONCATENATE('Formulario PPGR3'!$C412,".",'Formulario PPGR3'!$D412,".",'Formulario PPGR3'!$E412,".",'Formulario PPGR3'!$F412))</f>
        <v>#REF!</v>
      </c>
      <c r="C412" s="505" t="e">
        <f>IF('Formulario PPGR3'!$G412="","",'[3]Formulario PPGR1'!#REF!)</f>
        <v>#REF!</v>
      </c>
      <c r="D412" s="505" t="e">
        <f>IF('Formulario PPGR3'!$G412="","",'[3]Formulario PPGR1'!#REF!)</f>
        <v>#REF!</v>
      </c>
      <c r="E412" s="505" t="e">
        <f>IF('Formulario PPGR3'!$G412="","",'[3]Formulario PPGR1'!#REF!)</f>
        <v>#REF!</v>
      </c>
      <c r="F412" s="505" t="e">
        <f>IF('Formulario PPGR3'!$G412="","",'[3]Formulario PPGR1'!#REF!)</f>
        <v>#REF!</v>
      </c>
      <c r="G412" s="508" t="s">
        <v>538</v>
      </c>
      <c r="H412" s="507" t="s">
        <v>1183</v>
      </c>
      <c r="I412" s="514">
        <v>1</v>
      </c>
      <c r="J412" s="515" t="s">
        <v>1070</v>
      </c>
      <c r="K412" s="505" t="s">
        <v>1086</v>
      </c>
      <c r="L412" s="516" t="s">
        <v>1082</v>
      </c>
      <c r="M412" s="505" t="s">
        <v>1087</v>
      </c>
      <c r="N412" s="521">
        <v>1</v>
      </c>
      <c r="O412" s="522">
        <v>29393.8</v>
      </c>
      <c r="P412" s="520">
        <v>29393.8</v>
      </c>
      <c r="Q412" s="527" t="s">
        <v>1088</v>
      </c>
      <c r="R412" s="515" t="s">
        <v>1072</v>
      </c>
    </row>
    <row r="413" spans="2:18" ht="38.25">
      <c r="B413" s="505" t="e">
        <f>IF('Formulario PPGR3'!$G413="","",CONCATENATE('Formulario PPGR3'!$C413,".",'Formulario PPGR3'!$D413,".",'Formulario PPGR3'!$E413,".",'Formulario PPGR3'!$F413))</f>
        <v>#REF!</v>
      </c>
      <c r="C413" s="505" t="e">
        <f>IF('Formulario PPGR3'!$G413="","",'[3]Formulario PPGR1'!#REF!)</f>
        <v>#REF!</v>
      </c>
      <c r="D413" s="505" t="e">
        <f>IF('Formulario PPGR3'!$G413="","",'[3]Formulario PPGR1'!#REF!)</f>
        <v>#REF!</v>
      </c>
      <c r="E413" s="505" t="e">
        <f>IF('Formulario PPGR3'!$G413="","",'[3]Formulario PPGR1'!#REF!)</f>
        <v>#REF!</v>
      </c>
      <c r="F413" s="505" t="e">
        <f>IF('Formulario PPGR3'!$G413="","",'[3]Formulario PPGR1'!#REF!)</f>
        <v>#REF!</v>
      </c>
      <c r="G413" s="508" t="s">
        <v>538</v>
      </c>
      <c r="H413" s="507" t="s">
        <v>1183</v>
      </c>
      <c r="I413" s="514">
        <v>1</v>
      </c>
      <c r="J413" s="515" t="s">
        <v>1070</v>
      </c>
      <c r="K413" s="505" t="s">
        <v>1086</v>
      </c>
      <c r="L413" s="516" t="s">
        <v>1071</v>
      </c>
      <c r="M413" s="505" t="s">
        <v>1087</v>
      </c>
      <c r="N413" s="521">
        <v>1</v>
      </c>
      <c r="O413" s="522">
        <v>61419</v>
      </c>
      <c r="P413" s="520">
        <v>61419</v>
      </c>
      <c r="Q413" s="527" t="s">
        <v>1088</v>
      </c>
      <c r="R413" s="515" t="s">
        <v>1072</v>
      </c>
    </row>
    <row r="414" spans="2:18" ht="25.5">
      <c r="B414" s="505" t="e">
        <f>IF('Formulario PPGR3'!$G414="","",CONCATENATE('Formulario PPGR3'!$C414,".",'Formulario PPGR3'!$D414,".",'Formulario PPGR3'!$E414,".",'Formulario PPGR3'!$F414))</f>
        <v>#REF!</v>
      </c>
      <c r="C414" s="505" t="e">
        <f>IF('Formulario PPGR3'!$G414="","",'[3]Formulario PPGR1'!#REF!)</f>
        <v>#REF!</v>
      </c>
      <c r="D414" s="505" t="e">
        <f>IF('Formulario PPGR3'!$G414="","",'[3]Formulario PPGR1'!#REF!)</f>
        <v>#REF!</v>
      </c>
      <c r="E414" s="505" t="e">
        <f>IF('Formulario PPGR3'!$G414="","",'[3]Formulario PPGR1'!#REF!)</f>
        <v>#REF!</v>
      </c>
      <c r="F414" s="505" t="e">
        <f>IF('Formulario PPGR3'!$G414="","",'[3]Formulario PPGR1'!#REF!)</f>
        <v>#REF!</v>
      </c>
      <c r="G414" s="508" t="s">
        <v>538</v>
      </c>
      <c r="H414" s="507" t="s">
        <v>1183</v>
      </c>
      <c r="I414" s="514">
        <v>1</v>
      </c>
      <c r="J414" s="515" t="s">
        <v>1119</v>
      </c>
      <c r="K414" s="505" t="s">
        <v>1120</v>
      </c>
      <c r="L414" s="516" t="s">
        <v>1121</v>
      </c>
      <c r="M414" s="505" t="s">
        <v>1087</v>
      </c>
      <c r="N414" s="521">
        <v>1</v>
      </c>
      <c r="O414" s="522">
        <v>86568.53</v>
      </c>
      <c r="P414" s="520">
        <v>86568.53</v>
      </c>
      <c r="Q414" s="527" t="s">
        <v>1122</v>
      </c>
      <c r="R414" s="515" t="s">
        <v>1072</v>
      </c>
    </row>
    <row r="415" spans="2:18" ht="63.75">
      <c r="B415" s="505" t="e">
        <f>IF('Formulario PPGR3'!$G415="","",CONCATENATE('Formulario PPGR3'!$C415,".",'Formulario PPGR3'!$D415,".",'Formulario PPGR3'!$E415,".",'Formulario PPGR3'!$F415))</f>
        <v>#REF!</v>
      </c>
      <c r="C415" s="505" t="e">
        <f>IF('Formulario PPGR3'!$G415="","",'[3]Formulario PPGR1'!#REF!)</f>
        <v>#REF!</v>
      </c>
      <c r="D415" s="505" t="e">
        <f>IF('Formulario PPGR3'!$G415="","",'[3]Formulario PPGR1'!#REF!)</f>
        <v>#REF!</v>
      </c>
      <c r="E415" s="505" t="e">
        <f>IF('Formulario PPGR3'!$G415="","",'[3]Formulario PPGR1'!#REF!)</f>
        <v>#REF!</v>
      </c>
      <c r="F415" s="505" t="e">
        <f>IF('Formulario PPGR3'!$G415="","",'[3]Formulario PPGR1'!#REF!)</f>
        <v>#REF!</v>
      </c>
      <c r="G415" s="508" t="s">
        <v>540</v>
      </c>
      <c r="H415" s="507" t="s">
        <v>541</v>
      </c>
      <c r="I415" s="514">
        <v>3</v>
      </c>
      <c r="J415" s="515" t="s">
        <v>1119</v>
      </c>
      <c r="K415" s="505" t="s">
        <v>1120</v>
      </c>
      <c r="L415" s="516" t="s">
        <v>1121</v>
      </c>
      <c r="M415" s="505" t="s">
        <v>1087</v>
      </c>
      <c r="N415" s="521">
        <v>3</v>
      </c>
      <c r="O415" s="522">
        <v>86568.53</v>
      </c>
      <c r="P415" s="520">
        <v>259705.59</v>
      </c>
      <c r="Q415" s="527" t="s">
        <v>1122</v>
      </c>
      <c r="R415" s="515" t="s">
        <v>1072</v>
      </c>
    </row>
    <row r="416" spans="2:18" ht="63.75">
      <c r="B416" s="505" t="e">
        <f>IF('Formulario PPGR3'!$G416="","",CONCATENATE('Formulario PPGR3'!$C416,".",'Formulario PPGR3'!$D416,".",'Formulario PPGR3'!$E416,".",'Formulario PPGR3'!$F416))</f>
        <v>#REF!</v>
      </c>
      <c r="C416" s="505" t="e">
        <f>IF('Formulario PPGR3'!$G416="","",'[3]Formulario PPGR1'!#REF!)</f>
        <v>#REF!</v>
      </c>
      <c r="D416" s="505" t="e">
        <f>IF('Formulario PPGR3'!$G416="","",'[3]Formulario PPGR1'!#REF!)</f>
        <v>#REF!</v>
      </c>
      <c r="E416" s="505" t="e">
        <f>IF('Formulario PPGR3'!$G416="","",'[3]Formulario PPGR1'!#REF!)</f>
        <v>#REF!</v>
      </c>
      <c r="F416" s="505" t="e">
        <f>IF('Formulario PPGR3'!$G416="","",'[3]Formulario PPGR1'!#REF!)</f>
        <v>#REF!</v>
      </c>
      <c r="G416" s="508" t="s">
        <v>540</v>
      </c>
      <c r="H416" s="507" t="s">
        <v>541</v>
      </c>
      <c r="I416" s="514">
        <v>3</v>
      </c>
      <c r="J416" s="515" t="s">
        <v>1070</v>
      </c>
      <c r="K416" s="505" t="s">
        <v>1086</v>
      </c>
      <c r="L416" s="516" t="s">
        <v>1124</v>
      </c>
      <c r="M416" s="505" t="s">
        <v>1087</v>
      </c>
      <c r="N416" s="521">
        <v>5</v>
      </c>
      <c r="O416" s="522">
        <v>27193.1</v>
      </c>
      <c r="P416" s="520">
        <v>135965.5</v>
      </c>
      <c r="Q416" s="527" t="s">
        <v>1088</v>
      </c>
      <c r="R416" s="515" t="s">
        <v>1072</v>
      </c>
    </row>
    <row r="417" spans="2:18" ht="63.75">
      <c r="B417" s="505" t="e">
        <f>IF('Formulario PPGR3'!$G417="","",CONCATENATE('Formulario PPGR3'!$C417,".",'Formulario PPGR3'!$D417,".",'Formulario PPGR3'!$E417,".",'Formulario PPGR3'!$F417))</f>
        <v>#REF!</v>
      </c>
      <c r="C417" s="505" t="e">
        <f>IF('Formulario PPGR3'!$G417="","",'[3]Formulario PPGR1'!#REF!)</f>
        <v>#REF!</v>
      </c>
      <c r="D417" s="505" t="e">
        <f>IF('Formulario PPGR3'!$G417="","",'[3]Formulario PPGR1'!#REF!)</f>
        <v>#REF!</v>
      </c>
      <c r="E417" s="505" t="e">
        <f>IF('Formulario PPGR3'!$G417="","",'[3]Formulario PPGR1'!#REF!)</f>
        <v>#REF!</v>
      </c>
      <c r="F417" s="505" t="e">
        <f>IF('Formulario PPGR3'!$G417="","",'[3]Formulario PPGR1'!#REF!)</f>
        <v>#REF!</v>
      </c>
      <c r="G417" s="508" t="s">
        <v>540</v>
      </c>
      <c r="H417" s="507" t="s">
        <v>541</v>
      </c>
      <c r="I417" s="514">
        <v>3</v>
      </c>
      <c r="J417" s="515" t="s">
        <v>1070</v>
      </c>
      <c r="K417" s="505" t="s">
        <v>1086</v>
      </c>
      <c r="L417" s="516" t="s">
        <v>1071</v>
      </c>
      <c r="M417" s="505" t="s">
        <v>1087</v>
      </c>
      <c r="N417" s="521">
        <v>5</v>
      </c>
      <c r="O417" s="522">
        <v>61419</v>
      </c>
      <c r="P417" s="520">
        <v>307095</v>
      </c>
      <c r="Q417" s="527" t="s">
        <v>1088</v>
      </c>
      <c r="R417" s="515" t="s">
        <v>1072</v>
      </c>
    </row>
    <row r="418" spans="2:18" ht="63.75">
      <c r="B418" s="505" t="e">
        <f>IF('Formulario PPGR3'!$G418="","",CONCATENATE('Formulario PPGR3'!$C418,".",'Formulario PPGR3'!$D418,".",'Formulario PPGR3'!$E418,".",'Formulario PPGR3'!$F418))</f>
        <v>#REF!</v>
      </c>
      <c r="C418" s="505" t="e">
        <f>IF('Formulario PPGR3'!$G418="","",'[3]Formulario PPGR1'!#REF!)</f>
        <v>#REF!</v>
      </c>
      <c r="D418" s="505" t="e">
        <f>IF('Formulario PPGR3'!$G418="","",'[3]Formulario PPGR1'!#REF!)</f>
        <v>#REF!</v>
      </c>
      <c r="E418" s="505" t="e">
        <f>IF('Formulario PPGR3'!$G418="","",'[3]Formulario PPGR1'!#REF!)</f>
        <v>#REF!</v>
      </c>
      <c r="F418" s="505" t="e">
        <f>IF('Formulario PPGR3'!$G418="","",'[3]Formulario PPGR1'!#REF!)</f>
        <v>#REF!</v>
      </c>
      <c r="G418" s="508" t="s">
        <v>540</v>
      </c>
      <c r="H418" s="507" t="s">
        <v>541</v>
      </c>
      <c r="I418" s="514">
        <v>3</v>
      </c>
      <c r="J418" s="515" t="s">
        <v>1080</v>
      </c>
      <c r="K418" s="505" t="s">
        <v>1089</v>
      </c>
      <c r="L418" s="516" t="s">
        <v>1081</v>
      </c>
      <c r="M418" s="505" t="s">
        <v>1093</v>
      </c>
      <c r="N418" s="521">
        <v>12</v>
      </c>
      <c r="O418" s="522">
        <v>139.24</v>
      </c>
      <c r="P418" s="520">
        <v>1670.88</v>
      </c>
      <c r="Q418" s="527" t="s">
        <v>1094</v>
      </c>
      <c r="R418" s="515" t="s">
        <v>1072</v>
      </c>
    </row>
    <row r="419" spans="2:18" ht="63.75">
      <c r="B419" s="505" t="e">
        <f>IF('Formulario PPGR3'!$G419="","",CONCATENATE('Formulario PPGR3'!$C419,".",'Formulario PPGR3'!$D419,".",'Formulario PPGR3'!$E419,".",'Formulario PPGR3'!$F419))</f>
        <v>#REF!</v>
      </c>
      <c r="C419" s="505" t="e">
        <f>IF('Formulario PPGR3'!$G419="","",'[3]Formulario PPGR1'!#REF!)</f>
        <v>#REF!</v>
      </c>
      <c r="D419" s="505" t="e">
        <f>IF('Formulario PPGR3'!$G419="","",'[3]Formulario PPGR1'!#REF!)</f>
        <v>#REF!</v>
      </c>
      <c r="E419" s="505" t="e">
        <f>IF('Formulario PPGR3'!$G419="","",'[3]Formulario PPGR1'!#REF!)</f>
        <v>#REF!</v>
      </c>
      <c r="F419" s="505" t="e">
        <f>IF('Formulario PPGR3'!$G419="","",'[3]Formulario PPGR1'!#REF!)</f>
        <v>#REF!</v>
      </c>
      <c r="G419" s="508" t="s">
        <v>540</v>
      </c>
      <c r="H419" s="507" t="s">
        <v>541</v>
      </c>
      <c r="I419" s="514">
        <v>3</v>
      </c>
      <c r="J419" s="515" t="s">
        <v>1080</v>
      </c>
      <c r="K419" s="505" t="s">
        <v>1089</v>
      </c>
      <c r="L419" s="516" t="s">
        <v>1090</v>
      </c>
      <c r="M419" s="505" t="s">
        <v>1091</v>
      </c>
      <c r="N419" s="521">
        <v>12</v>
      </c>
      <c r="O419" s="522">
        <v>175.82</v>
      </c>
      <c r="P419" s="520">
        <v>2109.84</v>
      </c>
      <c r="Q419" s="527" t="s">
        <v>1092</v>
      </c>
      <c r="R419" s="515" t="s">
        <v>1072</v>
      </c>
    </row>
    <row r="420" spans="2:18" ht="63.75">
      <c r="B420" s="505" t="e">
        <f>IF('Formulario PPGR3'!$G420="","",CONCATENATE('Formulario PPGR3'!$C420,".",'Formulario PPGR3'!$D420,".",'Formulario PPGR3'!$E420,".",'Formulario PPGR3'!$F420))</f>
        <v>#REF!</v>
      </c>
      <c r="C420" s="505" t="e">
        <f>IF('Formulario PPGR3'!$G420="","",'[3]Formulario PPGR1'!#REF!)</f>
        <v>#REF!</v>
      </c>
      <c r="D420" s="505" t="e">
        <f>IF('Formulario PPGR3'!$G420="","",'[3]Formulario PPGR1'!#REF!)</f>
        <v>#REF!</v>
      </c>
      <c r="E420" s="505" t="e">
        <f>IF('Formulario PPGR3'!$G420="","",'[3]Formulario PPGR1'!#REF!)</f>
        <v>#REF!</v>
      </c>
      <c r="F420" s="505" t="e">
        <f>IF('Formulario PPGR3'!$G420="","",'[3]Formulario PPGR1'!#REF!)</f>
        <v>#REF!</v>
      </c>
      <c r="G420" s="508" t="s">
        <v>540</v>
      </c>
      <c r="H420" s="507" t="s">
        <v>541</v>
      </c>
      <c r="I420" s="514">
        <v>3</v>
      </c>
      <c r="J420" s="515" t="s">
        <v>1073</v>
      </c>
      <c r="K420" s="505" t="s">
        <v>1095</v>
      </c>
      <c r="L420" s="516" t="s">
        <v>1083</v>
      </c>
      <c r="M420" s="505" t="s">
        <v>1091</v>
      </c>
      <c r="N420" s="521">
        <v>30</v>
      </c>
      <c r="O420" s="522">
        <v>71.98</v>
      </c>
      <c r="P420" s="520">
        <v>2159.4</v>
      </c>
      <c r="Q420" s="527" t="s">
        <v>1096</v>
      </c>
      <c r="R420" s="515" t="s">
        <v>1072</v>
      </c>
    </row>
    <row r="421" spans="2:18" ht="63.75">
      <c r="B421" s="505" t="e">
        <f>IF('Formulario PPGR3'!$G421="","",CONCATENATE('Formulario PPGR3'!$C421,".",'Formulario PPGR3'!$D421,".",'Formulario PPGR3'!$E421,".",'Formulario PPGR3'!$F421))</f>
        <v>#REF!</v>
      </c>
      <c r="C421" s="505" t="e">
        <f>IF('Formulario PPGR3'!$G421="","",'[3]Formulario PPGR1'!#REF!)</f>
        <v>#REF!</v>
      </c>
      <c r="D421" s="505" t="e">
        <f>IF('Formulario PPGR3'!$G421="","",'[3]Formulario PPGR1'!#REF!)</f>
        <v>#REF!</v>
      </c>
      <c r="E421" s="505" t="e">
        <f>IF('Formulario PPGR3'!$G421="","",'[3]Formulario PPGR1'!#REF!)</f>
        <v>#REF!</v>
      </c>
      <c r="F421" s="505" t="e">
        <f>IF('Formulario PPGR3'!$G421="","",'[3]Formulario PPGR1'!#REF!)</f>
        <v>#REF!</v>
      </c>
      <c r="G421" s="508" t="s">
        <v>540</v>
      </c>
      <c r="H421" s="507" t="s">
        <v>541</v>
      </c>
      <c r="I421" s="514">
        <v>3</v>
      </c>
      <c r="J421" s="515" t="s">
        <v>1077</v>
      </c>
      <c r="K421" s="505" t="s">
        <v>1099</v>
      </c>
      <c r="L421" s="516" t="s">
        <v>1078</v>
      </c>
      <c r="M421" s="505" t="s">
        <v>1101</v>
      </c>
      <c r="N421" s="521">
        <v>15</v>
      </c>
      <c r="O421" s="522">
        <v>197</v>
      </c>
      <c r="P421" s="520">
        <v>2955</v>
      </c>
      <c r="Q421" s="527" t="s">
        <v>1102</v>
      </c>
      <c r="R421" s="515" t="s">
        <v>1072</v>
      </c>
    </row>
    <row r="422" spans="2:18" ht="63.75">
      <c r="B422" s="505" t="e">
        <f>IF('Formulario PPGR3'!$G422="","",CONCATENATE('Formulario PPGR3'!$C422,".",'Formulario PPGR3'!$D422,".",'Formulario PPGR3'!$E422,".",'Formulario PPGR3'!$F422))</f>
        <v>#REF!</v>
      </c>
      <c r="C422" s="505" t="e">
        <f>IF('Formulario PPGR3'!$G422="","",'[3]Formulario PPGR1'!#REF!)</f>
        <v>#REF!</v>
      </c>
      <c r="D422" s="505" t="e">
        <f>IF('Formulario PPGR3'!$G422="","",'[3]Formulario PPGR1'!#REF!)</f>
        <v>#REF!</v>
      </c>
      <c r="E422" s="505" t="e">
        <f>IF('Formulario PPGR3'!$G422="","",'[3]Formulario PPGR1'!#REF!)</f>
        <v>#REF!</v>
      </c>
      <c r="F422" s="505" t="e">
        <f>IF('Formulario PPGR3'!$G422="","",'[3]Formulario PPGR1'!#REF!)</f>
        <v>#REF!</v>
      </c>
      <c r="G422" s="508" t="s">
        <v>540</v>
      </c>
      <c r="H422" s="507" t="s">
        <v>541</v>
      </c>
      <c r="I422" s="514">
        <v>3</v>
      </c>
      <c r="J422" s="515" t="s">
        <v>1073</v>
      </c>
      <c r="K422" s="505" t="s">
        <v>1095</v>
      </c>
      <c r="L422" s="516" t="s">
        <v>1184</v>
      </c>
      <c r="M422" s="505" t="s">
        <v>1087</v>
      </c>
      <c r="N422" s="521">
        <v>2</v>
      </c>
      <c r="O422" s="522">
        <v>5039.8509999999997</v>
      </c>
      <c r="P422" s="520">
        <v>10079.701999999999</v>
      </c>
      <c r="Q422" s="527" t="s">
        <v>1096</v>
      </c>
      <c r="R422" s="515" t="s">
        <v>1072</v>
      </c>
    </row>
    <row r="423" spans="2:18" ht="63.75">
      <c r="B423" s="505" t="e">
        <f>IF('Formulario PPGR3'!$G423="","",CONCATENATE('Formulario PPGR3'!$C423,".",'Formulario PPGR3'!$D423,".",'Formulario PPGR3'!$E423,".",'Formulario PPGR3'!$F423))</f>
        <v>#REF!</v>
      </c>
      <c r="C423" s="505" t="e">
        <f>IF('Formulario PPGR3'!$G423="","",'[3]Formulario PPGR1'!#REF!)</f>
        <v>#REF!</v>
      </c>
      <c r="D423" s="505" t="e">
        <f>IF('Formulario PPGR3'!$G423="","",'[3]Formulario PPGR1'!#REF!)</f>
        <v>#REF!</v>
      </c>
      <c r="E423" s="505" t="e">
        <f>IF('Formulario PPGR3'!$G423="","",'[3]Formulario PPGR1'!#REF!)</f>
        <v>#REF!</v>
      </c>
      <c r="F423" s="505" t="e">
        <f>IF('Formulario PPGR3'!$G423="","",'[3]Formulario PPGR1'!#REF!)</f>
        <v>#REF!</v>
      </c>
      <c r="G423" s="508" t="s">
        <v>542</v>
      </c>
      <c r="H423" s="507" t="s">
        <v>543</v>
      </c>
      <c r="I423" s="514">
        <v>50</v>
      </c>
      <c r="J423" s="515" t="s">
        <v>1077</v>
      </c>
      <c r="K423" s="505" t="s">
        <v>1099</v>
      </c>
      <c r="L423" s="516" t="s">
        <v>1078</v>
      </c>
      <c r="M423" s="505" t="s">
        <v>1101</v>
      </c>
      <c r="N423" s="521">
        <v>500</v>
      </c>
      <c r="O423" s="522">
        <v>197</v>
      </c>
      <c r="P423" s="520">
        <v>98500</v>
      </c>
      <c r="Q423" s="527" t="s">
        <v>1102</v>
      </c>
      <c r="R423" s="515" t="s">
        <v>1072</v>
      </c>
    </row>
    <row r="424" spans="2:18" ht="63.75">
      <c r="B424" s="505" t="e">
        <f>IF('Formulario PPGR3'!$G424="","",CONCATENATE('Formulario PPGR3'!$C424,".",'Formulario PPGR3'!$D424,".",'Formulario PPGR3'!$E424,".",'Formulario PPGR3'!$F424))</f>
        <v>#REF!</v>
      </c>
      <c r="C424" s="505" t="e">
        <f>IF('Formulario PPGR3'!$G424="","",'[3]Formulario PPGR1'!#REF!)</f>
        <v>#REF!</v>
      </c>
      <c r="D424" s="505" t="e">
        <f>IF('Formulario PPGR3'!$G424="","",'[3]Formulario PPGR1'!#REF!)</f>
        <v>#REF!</v>
      </c>
      <c r="E424" s="505" t="e">
        <f>IF('Formulario PPGR3'!$G424="","",'[3]Formulario PPGR1'!#REF!)</f>
        <v>#REF!</v>
      </c>
      <c r="F424" s="505" t="e">
        <f>IF('Formulario PPGR3'!$G424="","",'[3]Formulario PPGR1'!#REF!)</f>
        <v>#REF!</v>
      </c>
      <c r="G424" s="508" t="s">
        <v>542</v>
      </c>
      <c r="H424" s="507" t="s">
        <v>543</v>
      </c>
      <c r="I424" s="514">
        <v>50</v>
      </c>
      <c r="J424" s="515" t="s">
        <v>1080</v>
      </c>
      <c r="K424" s="505" t="s">
        <v>1089</v>
      </c>
      <c r="L424" s="516" t="s">
        <v>1081</v>
      </c>
      <c r="M424" s="505" t="s">
        <v>1093</v>
      </c>
      <c r="N424" s="521">
        <v>38</v>
      </c>
      <c r="O424" s="522">
        <v>139.24</v>
      </c>
      <c r="P424" s="520">
        <v>5291.12</v>
      </c>
      <c r="Q424" s="527" t="s">
        <v>1094</v>
      </c>
      <c r="R424" s="515" t="s">
        <v>1072</v>
      </c>
    </row>
    <row r="425" spans="2:18" ht="63.75">
      <c r="B425" s="505" t="e">
        <f>IF('Formulario PPGR3'!$G425="","",CONCATENATE('Formulario PPGR3'!$C425,".",'Formulario PPGR3'!$D425,".",'Formulario PPGR3'!$E425,".",'Formulario PPGR3'!$F425))</f>
        <v>#REF!</v>
      </c>
      <c r="C425" s="505" t="e">
        <f>IF('Formulario PPGR3'!$G425="","",'[3]Formulario PPGR1'!#REF!)</f>
        <v>#REF!</v>
      </c>
      <c r="D425" s="505" t="e">
        <f>IF('Formulario PPGR3'!$G425="","",'[3]Formulario PPGR1'!#REF!)</f>
        <v>#REF!</v>
      </c>
      <c r="E425" s="505" t="e">
        <f>IF('Formulario PPGR3'!$G425="","",'[3]Formulario PPGR1'!#REF!)</f>
        <v>#REF!</v>
      </c>
      <c r="F425" s="505" t="e">
        <f>IF('Formulario PPGR3'!$G425="","",'[3]Formulario PPGR1'!#REF!)</f>
        <v>#REF!</v>
      </c>
      <c r="G425" s="508" t="s">
        <v>542</v>
      </c>
      <c r="H425" s="507" t="s">
        <v>543</v>
      </c>
      <c r="I425" s="514">
        <v>50</v>
      </c>
      <c r="J425" s="515" t="s">
        <v>1073</v>
      </c>
      <c r="K425" s="505" t="s">
        <v>1095</v>
      </c>
      <c r="L425" s="516" t="s">
        <v>1112</v>
      </c>
      <c r="M425" s="505" t="s">
        <v>1087</v>
      </c>
      <c r="N425" s="521">
        <v>2</v>
      </c>
      <c r="O425" s="522">
        <v>4979.6000000000004</v>
      </c>
      <c r="P425" s="520">
        <v>9959.2000000000007</v>
      </c>
      <c r="Q425" s="527" t="s">
        <v>1096</v>
      </c>
      <c r="R425" s="515" t="s">
        <v>1072</v>
      </c>
    </row>
    <row r="426" spans="2:18" ht="63.75">
      <c r="B426" s="505" t="e">
        <f>IF('Formulario PPGR3'!$G426="","",CONCATENATE('Formulario PPGR3'!$C426,".",'Formulario PPGR3'!$D426,".",'Formulario PPGR3'!$E426,".",'Formulario PPGR3'!$F426))</f>
        <v>#REF!</v>
      </c>
      <c r="C426" s="505" t="e">
        <f>IF('Formulario PPGR3'!$G426="","",'[3]Formulario PPGR1'!#REF!)</f>
        <v>#REF!</v>
      </c>
      <c r="D426" s="505" t="e">
        <f>IF('Formulario PPGR3'!$G426="","",'[3]Formulario PPGR1'!#REF!)</f>
        <v>#REF!</v>
      </c>
      <c r="E426" s="505" t="e">
        <f>IF('Formulario PPGR3'!$G426="","",'[3]Formulario PPGR1'!#REF!)</f>
        <v>#REF!</v>
      </c>
      <c r="F426" s="505" t="e">
        <f>IF('Formulario PPGR3'!$G426="","",'[3]Formulario PPGR1'!#REF!)</f>
        <v>#REF!</v>
      </c>
      <c r="G426" s="508" t="s">
        <v>542</v>
      </c>
      <c r="H426" s="507" t="s">
        <v>543</v>
      </c>
      <c r="I426" s="514">
        <v>50</v>
      </c>
      <c r="J426" s="515" t="s">
        <v>1073</v>
      </c>
      <c r="K426" s="505" t="s">
        <v>1095</v>
      </c>
      <c r="L426" s="516" t="s">
        <v>1115</v>
      </c>
      <c r="M426" s="505" t="s">
        <v>1091</v>
      </c>
      <c r="N426" s="521">
        <v>30</v>
      </c>
      <c r="O426" s="522">
        <v>36</v>
      </c>
      <c r="P426" s="520">
        <v>1080</v>
      </c>
      <c r="Q426" s="527" t="s">
        <v>1096</v>
      </c>
      <c r="R426" s="515" t="s">
        <v>1072</v>
      </c>
    </row>
    <row r="427" spans="2:18" ht="63.75">
      <c r="B427" s="505" t="e">
        <f>IF('Formulario PPGR3'!$G427="","",CONCATENATE('Formulario PPGR3'!$C427,".",'Formulario PPGR3'!$D427,".",'Formulario PPGR3'!$E427,".",'Formulario PPGR3'!$F427))</f>
        <v>#REF!</v>
      </c>
      <c r="C427" s="505" t="e">
        <f>IF('Formulario PPGR3'!$G427="","",'[3]Formulario PPGR1'!#REF!)</f>
        <v>#REF!</v>
      </c>
      <c r="D427" s="505" t="e">
        <f>IF('Formulario PPGR3'!$G427="","",'[3]Formulario PPGR1'!#REF!)</f>
        <v>#REF!</v>
      </c>
      <c r="E427" s="505" t="e">
        <f>IF('Formulario PPGR3'!$G427="","",'[3]Formulario PPGR1'!#REF!)</f>
        <v>#REF!</v>
      </c>
      <c r="F427" s="505" t="e">
        <f>IF('Formulario PPGR3'!$G427="","",'[3]Formulario PPGR1'!#REF!)</f>
        <v>#REF!</v>
      </c>
      <c r="G427" s="508" t="s">
        <v>542</v>
      </c>
      <c r="H427" s="507" t="s">
        <v>543</v>
      </c>
      <c r="I427" s="514">
        <v>50</v>
      </c>
      <c r="J427" s="515" t="s">
        <v>1073</v>
      </c>
      <c r="K427" s="505" t="s">
        <v>1095</v>
      </c>
      <c r="L427" s="516" t="s">
        <v>1117</v>
      </c>
      <c r="M427" s="505" t="s">
        <v>1087</v>
      </c>
      <c r="N427" s="521">
        <v>15</v>
      </c>
      <c r="O427" s="522">
        <v>121.54</v>
      </c>
      <c r="P427" s="520">
        <v>1823.1</v>
      </c>
      <c r="Q427" s="527" t="s">
        <v>1096</v>
      </c>
      <c r="R427" s="515" t="s">
        <v>1072</v>
      </c>
    </row>
    <row r="428" spans="2:18" ht="63.75">
      <c r="B428" s="505" t="e">
        <f>IF('Formulario PPGR3'!$G428="","",CONCATENATE('Formulario PPGR3'!$C428,".",'Formulario PPGR3'!$D428,".",'Formulario PPGR3'!$E428,".",'Formulario PPGR3'!$F428))</f>
        <v>#REF!</v>
      </c>
      <c r="C428" s="505" t="e">
        <f>IF('Formulario PPGR3'!$G428="","",'[3]Formulario PPGR1'!#REF!)</f>
        <v>#REF!</v>
      </c>
      <c r="D428" s="505" t="e">
        <f>IF('Formulario PPGR3'!$G428="","",'[3]Formulario PPGR1'!#REF!)</f>
        <v>#REF!</v>
      </c>
      <c r="E428" s="505" t="e">
        <f>IF('Formulario PPGR3'!$G428="","",'[3]Formulario PPGR1'!#REF!)</f>
        <v>#REF!</v>
      </c>
      <c r="F428" s="505" t="e">
        <f>IF('Formulario PPGR3'!$G428="","",'[3]Formulario PPGR1'!#REF!)</f>
        <v>#REF!</v>
      </c>
      <c r="G428" s="508" t="s">
        <v>542</v>
      </c>
      <c r="H428" s="507" t="s">
        <v>543</v>
      </c>
      <c r="I428" s="514">
        <v>50</v>
      </c>
      <c r="J428" s="515" t="s">
        <v>1073</v>
      </c>
      <c r="K428" s="505" t="s">
        <v>1095</v>
      </c>
      <c r="L428" s="516" t="s">
        <v>1123</v>
      </c>
      <c r="M428" s="505" t="s">
        <v>1087</v>
      </c>
      <c r="N428" s="521">
        <v>5</v>
      </c>
      <c r="O428" s="522">
        <v>144.9984</v>
      </c>
      <c r="P428" s="520">
        <v>724.99199999999996</v>
      </c>
      <c r="Q428" s="527" t="s">
        <v>1096</v>
      </c>
      <c r="R428" s="515" t="s">
        <v>1072</v>
      </c>
    </row>
    <row r="429" spans="2:18" ht="63.75">
      <c r="B429" s="505" t="e">
        <f>IF('Formulario PPGR3'!$G429="","",CONCATENATE('Formulario PPGR3'!$C429,".",'Formulario PPGR3'!$D429,".",'Formulario PPGR3'!$E429,".",'Formulario PPGR3'!$F429))</f>
        <v>#REF!</v>
      </c>
      <c r="C429" s="505" t="e">
        <f>IF('Formulario PPGR3'!$G429="","",'[3]Formulario PPGR1'!#REF!)</f>
        <v>#REF!</v>
      </c>
      <c r="D429" s="505" t="e">
        <f>IF('Formulario PPGR3'!$G429="","",'[3]Formulario PPGR1'!#REF!)</f>
        <v>#REF!</v>
      </c>
      <c r="E429" s="505" t="e">
        <f>IF('Formulario PPGR3'!$G429="","",'[3]Formulario PPGR1'!#REF!)</f>
        <v>#REF!</v>
      </c>
      <c r="F429" s="505" t="e">
        <f>IF('Formulario PPGR3'!$G429="","",'[3]Formulario PPGR1'!#REF!)</f>
        <v>#REF!</v>
      </c>
      <c r="G429" s="508" t="s">
        <v>542</v>
      </c>
      <c r="H429" s="507" t="s">
        <v>543</v>
      </c>
      <c r="I429" s="514">
        <v>50</v>
      </c>
      <c r="J429" s="515" t="s">
        <v>1073</v>
      </c>
      <c r="K429" s="505" t="s">
        <v>1095</v>
      </c>
      <c r="L429" s="516" t="s">
        <v>1185</v>
      </c>
      <c r="M429" s="505" t="s">
        <v>1087</v>
      </c>
      <c r="N429" s="521">
        <v>30</v>
      </c>
      <c r="O429" s="522">
        <v>21.771000000000001</v>
      </c>
      <c r="P429" s="520">
        <v>653.13</v>
      </c>
      <c r="Q429" s="527" t="s">
        <v>1096</v>
      </c>
      <c r="R429" s="515" t="s">
        <v>1072</v>
      </c>
    </row>
    <row r="430" spans="2:18" ht="63.75">
      <c r="B430" s="505" t="e">
        <f>IF('Formulario PPGR3'!$G430="","",CONCATENATE('Formulario PPGR3'!$C430,".",'Formulario PPGR3'!$D430,".",'Formulario PPGR3'!$E430,".",'Formulario PPGR3'!$F430))</f>
        <v>#REF!</v>
      </c>
      <c r="C430" s="505" t="e">
        <f>IF('Formulario PPGR3'!$G430="","",'[3]Formulario PPGR1'!#REF!)</f>
        <v>#REF!</v>
      </c>
      <c r="D430" s="505" t="e">
        <f>IF('Formulario PPGR3'!$G430="","",'[3]Formulario PPGR1'!#REF!)</f>
        <v>#REF!</v>
      </c>
      <c r="E430" s="505" t="e">
        <f>IF('Formulario PPGR3'!$G430="","",'[3]Formulario PPGR1'!#REF!)</f>
        <v>#REF!</v>
      </c>
      <c r="F430" s="505" t="e">
        <f>IF('Formulario PPGR3'!$G430="","",'[3]Formulario PPGR1'!#REF!)</f>
        <v>#REF!</v>
      </c>
      <c r="G430" s="508" t="s">
        <v>542</v>
      </c>
      <c r="H430" s="507" t="s">
        <v>543</v>
      </c>
      <c r="I430" s="514">
        <v>50</v>
      </c>
      <c r="J430" s="515" t="s">
        <v>1073</v>
      </c>
      <c r="K430" s="505" t="s">
        <v>1095</v>
      </c>
      <c r="L430" s="516" t="s">
        <v>1186</v>
      </c>
      <c r="M430" s="505" t="s">
        <v>1091</v>
      </c>
      <c r="N430" s="521">
        <v>150</v>
      </c>
      <c r="O430" s="522">
        <v>27.14</v>
      </c>
      <c r="P430" s="520">
        <v>4071</v>
      </c>
      <c r="Q430" s="527" t="s">
        <v>1096</v>
      </c>
      <c r="R430" s="515" t="s">
        <v>1072</v>
      </c>
    </row>
    <row r="431" spans="2:18" ht="63.75">
      <c r="B431" s="505" t="e">
        <f>IF('Formulario PPGR3'!$G431="","",CONCATENATE('Formulario PPGR3'!$C431,".",'Formulario PPGR3'!$D431,".",'Formulario PPGR3'!$E431,".",'Formulario PPGR3'!$F431))</f>
        <v>#REF!</v>
      </c>
      <c r="C431" s="505" t="e">
        <f>IF('Formulario PPGR3'!$G431="","",'[3]Formulario PPGR1'!#REF!)</f>
        <v>#REF!</v>
      </c>
      <c r="D431" s="505" t="e">
        <f>IF('Formulario PPGR3'!$G431="","",'[3]Formulario PPGR1'!#REF!)</f>
        <v>#REF!</v>
      </c>
      <c r="E431" s="505" t="e">
        <f>IF('Formulario PPGR3'!$G431="","",'[3]Formulario PPGR1'!#REF!)</f>
        <v>#REF!</v>
      </c>
      <c r="F431" s="505" t="e">
        <f>IF('Formulario PPGR3'!$G431="","",'[3]Formulario PPGR1'!#REF!)</f>
        <v>#REF!</v>
      </c>
      <c r="G431" s="508" t="s">
        <v>542</v>
      </c>
      <c r="H431" s="507" t="s">
        <v>543</v>
      </c>
      <c r="I431" s="514">
        <v>50</v>
      </c>
      <c r="J431" s="515" t="s">
        <v>1073</v>
      </c>
      <c r="K431" s="505" t="s">
        <v>1095</v>
      </c>
      <c r="L431" s="516" t="s">
        <v>1114</v>
      </c>
      <c r="M431" s="505" t="s">
        <v>1087</v>
      </c>
      <c r="N431" s="521">
        <v>100</v>
      </c>
      <c r="O431" s="522">
        <v>32.001600000000003</v>
      </c>
      <c r="P431" s="520">
        <v>3200.16</v>
      </c>
      <c r="Q431" s="527" t="s">
        <v>1096</v>
      </c>
      <c r="R431" s="515" t="s">
        <v>1072</v>
      </c>
    </row>
    <row r="432" spans="2:18" ht="63.75">
      <c r="B432" s="505" t="e">
        <f>IF('Formulario PPGR3'!$G432="","",CONCATENATE('Formulario PPGR3'!$C432,".",'Formulario PPGR3'!$D432,".",'Formulario PPGR3'!$E432,".",'Formulario PPGR3'!$F432))</f>
        <v>#REF!</v>
      </c>
      <c r="C432" s="505" t="e">
        <f>IF('Formulario PPGR3'!$G432="","",'[3]Formulario PPGR1'!#REF!)</f>
        <v>#REF!</v>
      </c>
      <c r="D432" s="505" t="e">
        <f>IF('Formulario PPGR3'!$G432="","",'[3]Formulario PPGR1'!#REF!)</f>
        <v>#REF!</v>
      </c>
      <c r="E432" s="505" t="e">
        <f>IF('Formulario PPGR3'!$G432="","",'[3]Formulario PPGR1'!#REF!)</f>
        <v>#REF!</v>
      </c>
      <c r="F432" s="505" t="e">
        <f>IF('Formulario PPGR3'!$G432="","",'[3]Formulario PPGR1'!#REF!)</f>
        <v>#REF!</v>
      </c>
      <c r="G432" s="508" t="s">
        <v>542</v>
      </c>
      <c r="H432" s="507" t="s">
        <v>543</v>
      </c>
      <c r="I432" s="514">
        <v>50</v>
      </c>
      <c r="J432" s="515" t="s">
        <v>1144</v>
      </c>
      <c r="K432" s="505" t="s">
        <v>1145</v>
      </c>
      <c r="L432" s="516" t="s">
        <v>1146</v>
      </c>
      <c r="M432" s="505" t="s">
        <v>1147</v>
      </c>
      <c r="N432" s="521">
        <v>200</v>
      </c>
      <c r="O432" s="522">
        <v>2100</v>
      </c>
      <c r="P432" s="520">
        <v>420000</v>
      </c>
      <c r="Q432" s="527" t="s">
        <v>1148</v>
      </c>
      <c r="R432" s="515" t="s">
        <v>1072</v>
      </c>
    </row>
    <row r="433" spans="2:18" ht="51">
      <c r="B433" s="505" t="e">
        <f>IF('Formulario PPGR3'!$G433="","",CONCATENATE('Formulario PPGR3'!$C433,".",'Formulario PPGR3'!$D433,".",'Formulario PPGR3'!$E433,".",'Formulario PPGR3'!$F433))</f>
        <v>#REF!</v>
      </c>
      <c r="C433" s="505" t="e">
        <f>IF('Formulario PPGR3'!$G433="","",'[3]Formulario PPGR1'!#REF!)</f>
        <v>#REF!</v>
      </c>
      <c r="D433" s="505" t="e">
        <f>IF('Formulario PPGR3'!$G433="","",'[3]Formulario PPGR1'!#REF!)</f>
        <v>#REF!</v>
      </c>
      <c r="E433" s="505" t="e">
        <f>IF('Formulario PPGR3'!$G433="","",'[3]Formulario PPGR1'!#REF!)</f>
        <v>#REF!</v>
      </c>
      <c r="F433" s="505" t="e">
        <f>IF('Formulario PPGR3'!$G433="","",'[3]Formulario PPGR1'!#REF!)</f>
        <v>#REF!</v>
      </c>
      <c r="G433" s="508" t="s">
        <v>522</v>
      </c>
      <c r="H433" s="507" t="s">
        <v>523</v>
      </c>
      <c r="I433" s="514">
        <v>11</v>
      </c>
      <c r="J433" s="515" t="s">
        <v>1073</v>
      </c>
      <c r="K433" s="505" t="s">
        <v>1095</v>
      </c>
      <c r="L433" s="516" t="s">
        <v>1114</v>
      </c>
      <c r="M433" s="505" t="s">
        <v>1087</v>
      </c>
      <c r="N433" s="521">
        <v>60</v>
      </c>
      <c r="O433" s="522">
        <v>32.001600000000003</v>
      </c>
      <c r="P433" s="520">
        <v>1920.096</v>
      </c>
      <c r="Q433" s="527" t="s">
        <v>1096</v>
      </c>
      <c r="R433" s="515" t="s">
        <v>1072</v>
      </c>
    </row>
    <row r="434" spans="2:18" ht="51">
      <c r="B434" s="505" t="e">
        <f>IF('Formulario PPGR3'!$G434="","",CONCATENATE('Formulario PPGR3'!$C434,".",'Formulario PPGR3'!$D434,".",'Formulario PPGR3'!$E434,".",'Formulario PPGR3'!$F434))</f>
        <v>#REF!</v>
      </c>
      <c r="C434" s="505" t="e">
        <f>IF('Formulario PPGR3'!$G434="","",'[3]Formulario PPGR1'!#REF!)</f>
        <v>#REF!</v>
      </c>
      <c r="D434" s="505" t="e">
        <f>IF('Formulario PPGR3'!$G434="","",'[3]Formulario PPGR1'!#REF!)</f>
        <v>#REF!</v>
      </c>
      <c r="E434" s="505" t="e">
        <f>IF('Formulario PPGR3'!$G434="","",'[3]Formulario PPGR1'!#REF!)</f>
        <v>#REF!</v>
      </c>
      <c r="F434" s="505" t="e">
        <f>IF('Formulario PPGR3'!$G434="","",'[3]Formulario PPGR1'!#REF!)</f>
        <v>#REF!</v>
      </c>
      <c r="G434" s="508" t="s">
        <v>522</v>
      </c>
      <c r="H434" s="507" t="s">
        <v>523</v>
      </c>
      <c r="I434" s="514">
        <v>11</v>
      </c>
      <c r="J434" s="515" t="s">
        <v>1073</v>
      </c>
      <c r="K434" s="505" t="s">
        <v>1095</v>
      </c>
      <c r="L434" s="516" t="s">
        <v>1186</v>
      </c>
      <c r="M434" s="505" t="s">
        <v>1091</v>
      </c>
      <c r="N434" s="521">
        <v>100</v>
      </c>
      <c r="O434" s="522">
        <v>27.14</v>
      </c>
      <c r="P434" s="520">
        <v>2714</v>
      </c>
      <c r="Q434" s="527" t="s">
        <v>1096</v>
      </c>
      <c r="R434" s="515" t="s">
        <v>1072</v>
      </c>
    </row>
    <row r="435" spans="2:18" ht="51">
      <c r="B435" s="505" t="e">
        <f>IF('Formulario PPGR3'!$G435="","",CONCATENATE('Formulario PPGR3'!$C435,".",'Formulario PPGR3'!$D435,".",'Formulario PPGR3'!$E435,".",'Formulario PPGR3'!$F435))</f>
        <v>#REF!</v>
      </c>
      <c r="C435" s="505" t="e">
        <f>IF('Formulario PPGR3'!$G435="","",'[3]Formulario PPGR1'!#REF!)</f>
        <v>#REF!</v>
      </c>
      <c r="D435" s="505" t="e">
        <f>IF('Formulario PPGR3'!$G435="","",'[3]Formulario PPGR1'!#REF!)</f>
        <v>#REF!</v>
      </c>
      <c r="E435" s="505" t="e">
        <f>IF('Formulario PPGR3'!$G435="","",'[3]Formulario PPGR1'!#REF!)</f>
        <v>#REF!</v>
      </c>
      <c r="F435" s="505" t="e">
        <f>IF('Formulario PPGR3'!$G435="","",'[3]Formulario PPGR1'!#REF!)</f>
        <v>#REF!</v>
      </c>
      <c r="G435" s="508" t="s">
        <v>522</v>
      </c>
      <c r="H435" s="507" t="s">
        <v>523</v>
      </c>
      <c r="I435" s="514">
        <v>11</v>
      </c>
      <c r="J435" s="515" t="s">
        <v>1073</v>
      </c>
      <c r="K435" s="505" t="s">
        <v>1095</v>
      </c>
      <c r="L435" s="516" t="s">
        <v>1187</v>
      </c>
      <c r="M435" s="505" t="s">
        <v>1087</v>
      </c>
      <c r="N435" s="521">
        <v>100</v>
      </c>
      <c r="O435" s="522">
        <v>34.81</v>
      </c>
      <c r="P435" s="520">
        <v>3481</v>
      </c>
      <c r="Q435" s="527" t="s">
        <v>1096</v>
      </c>
      <c r="R435" s="515" t="s">
        <v>1072</v>
      </c>
    </row>
    <row r="436" spans="2:18" ht="51">
      <c r="B436" s="505" t="e">
        <f>IF('Formulario PPGR3'!$G436="","",CONCATENATE('Formulario PPGR3'!$C436,".",'Formulario PPGR3'!$D436,".",'Formulario PPGR3'!$E436,".",'Formulario PPGR3'!$F436))</f>
        <v>#REF!</v>
      </c>
      <c r="C436" s="505" t="e">
        <f>IF('Formulario PPGR3'!$G436="","",'[3]Formulario PPGR1'!#REF!)</f>
        <v>#REF!</v>
      </c>
      <c r="D436" s="505" t="e">
        <f>IF('Formulario PPGR3'!$G436="","",'[3]Formulario PPGR1'!#REF!)</f>
        <v>#REF!</v>
      </c>
      <c r="E436" s="505" t="e">
        <f>IF('Formulario PPGR3'!$G436="","",'[3]Formulario PPGR1'!#REF!)</f>
        <v>#REF!</v>
      </c>
      <c r="F436" s="505" t="e">
        <f>IF('Formulario PPGR3'!$G436="","",'[3]Formulario PPGR1'!#REF!)</f>
        <v>#REF!</v>
      </c>
      <c r="G436" s="508" t="s">
        <v>525</v>
      </c>
      <c r="H436" s="507" t="s">
        <v>526</v>
      </c>
      <c r="I436" s="514">
        <v>6</v>
      </c>
      <c r="J436" s="515" t="s">
        <v>1073</v>
      </c>
      <c r="K436" s="505" t="s">
        <v>1095</v>
      </c>
      <c r="L436" s="516" t="s">
        <v>1114</v>
      </c>
      <c r="M436" s="505" t="s">
        <v>1087</v>
      </c>
      <c r="N436" s="521">
        <v>40</v>
      </c>
      <c r="O436" s="522">
        <v>32.001600000000003</v>
      </c>
      <c r="P436" s="520">
        <v>1280.0640000000001</v>
      </c>
      <c r="Q436" s="527" t="s">
        <v>1096</v>
      </c>
      <c r="R436" s="515" t="s">
        <v>1072</v>
      </c>
    </row>
    <row r="437" spans="2:18" ht="51">
      <c r="B437" s="505" t="e">
        <f>IF('Formulario PPGR3'!$G437="","",CONCATENATE('Formulario PPGR3'!$C437,".",'Formulario PPGR3'!$D437,".",'Formulario PPGR3'!$E437,".",'Formulario PPGR3'!$F437))</f>
        <v>#REF!</v>
      </c>
      <c r="C437" s="505" t="e">
        <f>IF('Formulario PPGR3'!$G437="","",'[3]Formulario PPGR1'!#REF!)</f>
        <v>#REF!</v>
      </c>
      <c r="D437" s="505" t="e">
        <f>IF('Formulario PPGR3'!$G437="","",'[3]Formulario PPGR1'!#REF!)</f>
        <v>#REF!</v>
      </c>
      <c r="E437" s="505" t="e">
        <f>IF('Formulario PPGR3'!$G437="","",'[3]Formulario PPGR1'!#REF!)</f>
        <v>#REF!</v>
      </c>
      <c r="F437" s="505" t="e">
        <f>IF('Formulario PPGR3'!$G437="","",'[3]Formulario PPGR1'!#REF!)</f>
        <v>#REF!</v>
      </c>
      <c r="G437" s="508" t="s">
        <v>525</v>
      </c>
      <c r="H437" s="507" t="s">
        <v>526</v>
      </c>
      <c r="I437" s="514">
        <v>6</v>
      </c>
      <c r="J437" s="515" t="s">
        <v>1073</v>
      </c>
      <c r="K437" s="505" t="s">
        <v>1095</v>
      </c>
      <c r="L437" s="516" t="s">
        <v>1186</v>
      </c>
      <c r="M437" s="505" t="s">
        <v>1091</v>
      </c>
      <c r="N437" s="521">
        <v>40</v>
      </c>
      <c r="O437" s="522">
        <v>27.14</v>
      </c>
      <c r="P437" s="520">
        <v>1085.5999999999999</v>
      </c>
      <c r="Q437" s="527" t="s">
        <v>1096</v>
      </c>
      <c r="R437" s="515" t="s">
        <v>1072</v>
      </c>
    </row>
    <row r="438" spans="2:18" ht="51">
      <c r="B438" s="505" t="e">
        <f>IF('Formulario PPGR3'!$G438="","",CONCATENATE('Formulario PPGR3'!$C438,".",'Formulario PPGR3'!$D438,".",'Formulario PPGR3'!$E438,".",'Formulario PPGR3'!$F438))</f>
        <v>#REF!</v>
      </c>
      <c r="C438" s="505" t="e">
        <f>IF('Formulario PPGR3'!$G438="","",'[3]Formulario PPGR1'!#REF!)</f>
        <v>#REF!</v>
      </c>
      <c r="D438" s="505" t="e">
        <f>IF('Formulario PPGR3'!$G438="","",'[3]Formulario PPGR1'!#REF!)</f>
        <v>#REF!</v>
      </c>
      <c r="E438" s="505" t="e">
        <f>IF('Formulario PPGR3'!$G438="","",'[3]Formulario PPGR1'!#REF!)</f>
        <v>#REF!</v>
      </c>
      <c r="F438" s="505" t="e">
        <f>IF('Formulario PPGR3'!$G438="","",'[3]Formulario PPGR1'!#REF!)</f>
        <v>#REF!</v>
      </c>
      <c r="G438" s="508" t="s">
        <v>525</v>
      </c>
      <c r="H438" s="507" t="s">
        <v>526</v>
      </c>
      <c r="I438" s="514">
        <v>6</v>
      </c>
      <c r="J438" s="515" t="s">
        <v>1073</v>
      </c>
      <c r="K438" s="505" t="s">
        <v>1095</v>
      </c>
      <c r="L438" s="516" t="s">
        <v>1185</v>
      </c>
      <c r="M438" s="505" t="s">
        <v>1087</v>
      </c>
      <c r="N438" s="521">
        <v>12</v>
      </c>
      <c r="O438" s="522">
        <v>21.771000000000001</v>
      </c>
      <c r="P438" s="520">
        <v>261.25200000000001</v>
      </c>
      <c r="Q438" s="527" t="s">
        <v>1096</v>
      </c>
      <c r="R438" s="515" t="s">
        <v>1072</v>
      </c>
    </row>
    <row r="439" spans="2:18" ht="38.25">
      <c r="B439" s="505" t="e">
        <f>IF('Formulario PPGR3'!$G439="","",CONCATENATE('Formulario PPGR3'!$C439,".",'Formulario PPGR3'!$D439,".",'Formulario PPGR3'!$E439,".",'Formulario PPGR3'!$F439))</f>
        <v>#REF!</v>
      </c>
      <c r="C439" s="505" t="e">
        <f>IF('Formulario PPGR3'!$G439="","",'[3]Formulario PPGR1'!#REF!)</f>
        <v>#REF!</v>
      </c>
      <c r="D439" s="505" t="e">
        <f>IF('Formulario PPGR3'!$G439="","",'[3]Formulario PPGR1'!#REF!)</f>
        <v>#REF!</v>
      </c>
      <c r="E439" s="505" t="e">
        <f>IF('Formulario PPGR3'!$G439="","",'[3]Formulario PPGR1'!#REF!)</f>
        <v>#REF!</v>
      </c>
      <c r="F439" s="505" t="e">
        <f>IF('Formulario PPGR3'!$G439="","",'[3]Formulario PPGR1'!#REF!)</f>
        <v>#REF!</v>
      </c>
      <c r="G439" s="508" t="s">
        <v>544</v>
      </c>
      <c r="H439" s="507" t="s">
        <v>545</v>
      </c>
      <c r="I439" s="514">
        <v>16</v>
      </c>
      <c r="J439" s="515" t="s">
        <v>1077</v>
      </c>
      <c r="K439" s="505" t="s">
        <v>1099</v>
      </c>
      <c r="L439" s="516" t="s">
        <v>1078</v>
      </c>
      <c r="M439" s="505" t="s">
        <v>1101</v>
      </c>
      <c r="N439" s="521">
        <v>150</v>
      </c>
      <c r="O439" s="522">
        <v>197</v>
      </c>
      <c r="P439" s="520">
        <v>29550</v>
      </c>
      <c r="Q439" s="527" t="s">
        <v>1102</v>
      </c>
      <c r="R439" s="515" t="s">
        <v>1072</v>
      </c>
    </row>
    <row r="440" spans="2:18" ht="38.25">
      <c r="B440" s="505" t="e">
        <f>IF('Formulario PPGR3'!$G440="","",CONCATENATE('Formulario PPGR3'!$C440,".",'Formulario PPGR3'!$D440,".",'Formulario PPGR3'!$E440,".",'Formulario PPGR3'!$F440))</f>
        <v>#REF!</v>
      </c>
      <c r="C440" s="505" t="e">
        <f>IF('Formulario PPGR3'!$G440="","",'[3]Formulario PPGR1'!#REF!)</f>
        <v>#REF!</v>
      </c>
      <c r="D440" s="505" t="e">
        <f>IF('Formulario PPGR3'!$G440="","",'[3]Formulario PPGR1'!#REF!)</f>
        <v>#REF!</v>
      </c>
      <c r="E440" s="505" t="e">
        <f>IF('Formulario PPGR3'!$G440="","",'[3]Formulario PPGR1'!#REF!)</f>
        <v>#REF!</v>
      </c>
      <c r="F440" s="505" t="e">
        <f>IF('Formulario PPGR3'!$G440="","",'[3]Formulario PPGR1'!#REF!)</f>
        <v>#REF!</v>
      </c>
      <c r="G440" s="508" t="s">
        <v>544</v>
      </c>
      <c r="H440" s="507" t="s">
        <v>545</v>
      </c>
      <c r="I440" s="514">
        <v>16</v>
      </c>
      <c r="J440" s="515" t="s">
        <v>1080</v>
      </c>
      <c r="K440" s="505" t="s">
        <v>1089</v>
      </c>
      <c r="L440" s="516" t="s">
        <v>1081</v>
      </c>
      <c r="M440" s="505" t="s">
        <v>1093</v>
      </c>
      <c r="N440" s="521">
        <v>12</v>
      </c>
      <c r="O440" s="522">
        <v>139.24</v>
      </c>
      <c r="P440" s="520">
        <v>1670.88</v>
      </c>
      <c r="Q440" s="527" t="s">
        <v>1094</v>
      </c>
      <c r="R440" s="515" t="s">
        <v>1072</v>
      </c>
    </row>
    <row r="441" spans="2:18" ht="38.25">
      <c r="B441" s="505" t="e">
        <f>IF('Formulario PPGR3'!$G441="","",CONCATENATE('Formulario PPGR3'!$C441,".",'Formulario PPGR3'!$D441,".",'Formulario PPGR3'!$E441,".",'Formulario PPGR3'!$F441))</f>
        <v>#REF!</v>
      </c>
      <c r="C441" s="505" t="e">
        <f>IF('Formulario PPGR3'!$G441="","",'[3]Formulario PPGR1'!#REF!)</f>
        <v>#REF!</v>
      </c>
      <c r="D441" s="505" t="e">
        <f>IF('Formulario PPGR3'!$G441="","",'[3]Formulario PPGR1'!#REF!)</f>
        <v>#REF!</v>
      </c>
      <c r="E441" s="505" t="e">
        <f>IF('Formulario PPGR3'!$G441="","",'[3]Formulario PPGR1'!#REF!)</f>
        <v>#REF!</v>
      </c>
      <c r="F441" s="505" t="e">
        <f>IF('Formulario PPGR3'!$G441="","",'[3]Formulario PPGR1'!#REF!)</f>
        <v>#REF!</v>
      </c>
      <c r="G441" s="508" t="s">
        <v>1188</v>
      </c>
      <c r="H441" s="507" t="s">
        <v>1189</v>
      </c>
      <c r="I441" s="514">
        <v>50</v>
      </c>
      <c r="J441" s="515" t="s">
        <v>1077</v>
      </c>
      <c r="K441" s="505" t="s">
        <v>1099</v>
      </c>
      <c r="L441" s="516" t="s">
        <v>1078</v>
      </c>
      <c r="M441" s="505" t="s">
        <v>1101</v>
      </c>
      <c r="N441" s="521">
        <v>1000</v>
      </c>
      <c r="O441" s="522">
        <v>197</v>
      </c>
      <c r="P441" s="520">
        <v>197000</v>
      </c>
      <c r="Q441" s="527" t="s">
        <v>1102</v>
      </c>
      <c r="R441" s="515" t="s">
        <v>1072</v>
      </c>
    </row>
    <row r="442" spans="2:18" ht="38.25">
      <c r="B442" s="505" t="e">
        <f>IF('Formulario PPGR3'!$G442="","",CONCATENATE('Formulario PPGR3'!$C442,".",'Formulario PPGR3'!$D442,".",'Formulario PPGR3'!$E442,".",'Formulario PPGR3'!$F442))</f>
        <v>#REF!</v>
      </c>
      <c r="C442" s="505" t="e">
        <f>IF('Formulario PPGR3'!$G442="","",'[3]Formulario PPGR1'!#REF!)</f>
        <v>#REF!</v>
      </c>
      <c r="D442" s="505" t="e">
        <f>IF('Formulario PPGR3'!$G442="","",'[3]Formulario PPGR1'!#REF!)</f>
        <v>#REF!</v>
      </c>
      <c r="E442" s="505" t="e">
        <f>IF('Formulario PPGR3'!$G442="","",'[3]Formulario PPGR1'!#REF!)</f>
        <v>#REF!</v>
      </c>
      <c r="F442" s="505" t="e">
        <f>IF('Formulario PPGR3'!$G442="","",'[3]Formulario PPGR1'!#REF!)</f>
        <v>#REF!</v>
      </c>
      <c r="G442" s="508" t="s">
        <v>1188</v>
      </c>
      <c r="H442" s="507" t="s">
        <v>1189</v>
      </c>
      <c r="I442" s="514">
        <v>50</v>
      </c>
      <c r="J442" s="515" t="s">
        <v>1080</v>
      </c>
      <c r="K442" s="505" t="s">
        <v>1089</v>
      </c>
      <c r="L442" s="516" t="s">
        <v>1081</v>
      </c>
      <c r="M442" s="505" t="s">
        <v>1093</v>
      </c>
      <c r="N442" s="521">
        <v>20</v>
      </c>
      <c r="O442" s="522">
        <v>139.24</v>
      </c>
      <c r="P442" s="520">
        <v>2784.8</v>
      </c>
      <c r="Q442" s="527" t="s">
        <v>1094</v>
      </c>
      <c r="R442" s="515" t="s">
        <v>1072</v>
      </c>
    </row>
    <row r="443" spans="2:18" ht="38.25">
      <c r="B443" s="505" t="e">
        <f>IF('Formulario PPGR3'!$G443="","",CONCATENATE('Formulario PPGR3'!$C443,".",'Formulario PPGR3'!$D443,".",'Formulario PPGR3'!$E443,".",'Formulario PPGR3'!$F443))</f>
        <v>#REF!</v>
      </c>
      <c r="C443" s="505" t="e">
        <f>IF('Formulario PPGR3'!$G443="","",'[3]Formulario PPGR1'!#REF!)</f>
        <v>#REF!</v>
      </c>
      <c r="D443" s="505" t="e">
        <f>IF('Formulario PPGR3'!$G443="","",'[3]Formulario PPGR1'!#REF!)</f>
        <v>#REF!</v>
      </c>
      <c r="E443" s="505" t="e">
        <f>IF('Formulario PPGR3'!$G443="","",'[3]Formulario PPGR1'!#REF!)</f>
        <v>#REF!</v>
      </c>
      <c r="F443" s="505" t="e">
        <f>IF('Formulario PPGR3'!$G443="","",'[3]Formulario PPGR1'!#REF!)</f>
        <v>#REF!</v>
      </c>
      <c r="G443" s="508" t="s">
        <v>1188</v>
      </c>
      <c r="H443" s="507" t="s">
        <v>1189</v>
      </c>
      <c r="I443" s="514">
        <v>50</v>
      </c>
      <c r="J443" s="515" t="s">
        <v>1073</v>
      </c>
      <c r="K443" s="505" t="s">
        <v>1095</v>
      </c>
      <c r="L443" s="516" t="s">
        <v>1186</v>
      </c>
      <c r="M443" s="505" t="s">
        <v>1091</v>
      </c>
      <c r="N443" s="521">
        <v>56</v>
      </c>
      <c r="O443" s="522">
        <v>27.14</v>
      </c>
      <c r="P443" s="520">
        <v>1519.84</v>
      </c>
      <c r="Q443" s="527" t="s">
        <v>1096</v>
      </c>
      <c r="R443" s="515" t="s">
        <v>1072</v>
      </c>
    </row>
    <row r="444" spans="2:18" ht="38.25">
      <c r="B444" s="505" t="e">
        <f>IF('Formulario PPGR3'!$G444="","",CONCATENATE('Formulario PPGR3'!$C444,".",'Formulario PPGR3'!$D444,".",'Formulario PPGR3'!$E444,".",'Formulario PPGR3'!$F444))</f>
        <v>#REF!</v>
      </c>
      <c r="C444" s="505" t="e">
        <f>IF('Formulario PPGR3'!$G444="","",'[3]Formulario PPGR1'!#REF!)</f>
        <v>#REF!</v>
      </c>
      <c r="D444" s="505" t="e">
        <f>IF('Formulario PPGR3'!$G444="","",'[3]Formulario PPGR1'!#REF!)</f>
        <v>#REF!</v>
      </c>
      <c r="E444" s="505" t="e">
        <f>IF('Formulario PPGR3'!$G444="","",'[3]Formulario PPGR1'!#REF!)</f>
        <v>#REF!</v>
      </c>
      <c r="F444" s="505" t="e">
        <f>IF('Formulario PPGR3'!$G444="","",'[3]Formulario PPGR1'!#REF!)</f>
        <v>#REF!</v>
      </c>
      <c r="G444" s="508" t="s">
        <v>1188</v>
      </c>
      <c r="H444" s="507" t="s">
        <v>1189</v>
      </c>
      <c r="I444" s="514">
        <v>50</v>
      </c>
      <c r="J444" s="515" t="s">
        <v>1073</v>
      </c>
      <c r="K444" s="505" t="s">
        <v>1095</v>
      </c>
      <c r="L444" s="516" t="s">
        <v>1112</v>
      </c>
      <c r="M444" s="505" t="s">
        <v>1087</v>
      </c>
      <c r="N444" s="521">
        <v>2</v>
      </c>
      <c r="O444" s="522">
        <v>4979.6000000000004</v>
      </c>
      <c r="P444" s="520">
        <v>9959.2000000000007</v>
      </c>
      <c r="Q444" s="527" t="s">
        <v>1096</v>
      </c>
      <c r="R444" s="515" t="s">
        <v>1072</v>
      </c>
    </row>
    <row r="445" spans="2:18" ht="38.25">
      <c r="B445" s="505" t="e">
        <f>IF('Formulario PPGR3'!$G445="","",CONCATENATE('Formulario PPGR3'!$C445,".",'Formulario PPGR3'!$D445,".",'Formulario PPGR3'!$E445,".",'Formulario PPGR3'!$F445))</f>
        <v>#REF!</v>
      </c>
      <c r="C445" s="505" t="e">
        <f>IF('Formulario PPGR3'!$G445="","",'[3]Formulario PPGR1'!#REF!)</f>
        <v>#REF!</v>
      </c>
      <c r="D445" s="505" t="e">
        <f>IF('Formulario PPGR3'!$G445="","",'[3]Formulario PPGR1'!#REF!)</f>
        <v>#REF!</v>
      </c>
      <c r="E445" s="505" t="e">
        <f>IF('Formulario PPGR3'!$G445="","",'[3]Formulario PPGR1'!#REF!)</f>
        <v>#REF!</v>
      </c>
      <c r="F445" s="505" t="e">
        <f>IF('Formulario PPGR3'!$G445="","",'[3]Formulario PPGR1'!#REF!)</f>
        <v>#REF!</v>
      </c>
      <c r="G445" s="508" t="s">
        <v>1188</v>
      </c>
      <c r="H445" s="507" t="s">
        <v>1189</v>
      </c>
      <c r="I445" s="514">
        <v>50</v>
      </c>
      <c r="J445" s="515" t="s">
        <v>1073</v>
      </c>
      <c r="K445" s="505" t="s">
        <v>1095</v>
      </c>
      <c r="L445" s="516" t="s">
        <v>1114</v>
      </c>
      <c r="M445" s="505" t="s">
        <v>1087</v>
      </c>
      <c r="N445" s="521">
        <v>100</v>
      </c>
      <c r="O445" s="522">
        <v>32.001600000000003</v>
      </c>
      <c r="P445" s="520">
        <v>3200.16</v>
      </c>
      <c r="Q445" s="527" t="s">
        <v>1096</v>
      </c>
      <c r="R445" s="515" t="s">
        <v>1072</v>
      </c>
    </row>
    <row r="446" spans="2:18" ht="38.25">
      <c r="B446" s="505" t="e">
        <f>IF('Formulario PPGR3'!$G446="","",CONCATENATE('Formulario PPGR3'!$C446,".",'Formulario PPGR3'!$D446,".",'Formulario PPGR3'!$E446,".",'Formulario PPGR3'!$F446))</f>
        <v>#REF!</v>
      </c>
      <c r="C446" s="505" t="e">
        <f>IF('Formulario PPGR3'!$G446="","",'[3]Formulario PPGR1'!#REF!)</f>
        <v>#REF!</v>
      </c>
      <c r="D446" s="505" t="e">
        <f>IF('Formulario PPGR3'!$G446="","",'[3]Formulario PPGR1'!#REF!)</f>
        <v>#REF!</v>
      </c>
      <c r="E446" s="505" t="e">
        <f>IF('Formulario PPGR3'!$G446="","",'[3]Formulario PPGR1'!#REF!)</f>
        <v>#REF!</v>
      </c>
      <c r="F446" s="505" t="e">
        <f>IF('Formulario PPGR3'!$G446="","",'[3]Formulario PPGR1'!#REF!)</f>
        <v>#REF!</v>
      </c>
      <c r="G446" s="508" t="s">
        <v>1188</v>
      </c>
      <c r="H446" s="507" t="s">
        <v>1189</v>
      </c>
      <c r="I446" s="514">
        <v>50</v>
      </c>
      <c r="J446" s="515" t="s">
        <v>1144</v>
      </c>
      <c r="K446" s="505" t="s">
        <v>1145</v>
      </c>
      <c r="L446" s="516" t="s">
        <v>1146</v>
      </c>
      <c r="M446" s="505" t="s">
        <v>1147</v>
      </c>
      <c r="N446" s="521">
        <v>500</v>
      </c>
      <c r="O446" s="522">
        <v>2100</v>
      </c>
      <c r="P446" s="520">
        <v>1050000</v>
      </c>
      <c r="Q446" s="527" t="s">
        <v>1148</v>
      </c>
      <c r="R446" s="515" t="s">
        <v>1072</v>
      </c>
    </row>
    <row r="447" spans="2:18" ht="38.25">
      <c r="B447" s="505" t="e">
        <f>IF('Formulario PPGR3'!$G447="","",CONCATENATE('Formulario PPGR3'!$C447,".",'Formulario PPGR3'!$D447,".",'Formulario PPGR3'!$E447,".",'Formulario PPGR3'!$F447))</f>
        <v>#REF!</v>
      </c>
      <c r="C447" s="505" t="e">
        <f>IF('Formulario PPGR3'!$G447="","",'[3]Formulario PPGR1'!#REF!)</f>
        <v>#REF!</v>
      </c>
      <c r="D447" s="505" t="e">
        <f>IF('Formulario PPGR3'!$G447="","",'[3]Formulario PPGR1'!#REF!)</f>
        <v>#REF!</v>
      </c>
      <c r="E447" s="505" t="e">
        <f>IF('Formulario PPGR3'!$G447="","",'[3]Formulario PPGR1'!#REF!)</f>
        <v>#REF!</v>
      </c>
      <c r="F447" s="505" t="e">
        <f>IF('Formulario PPGR3'!$G447="","",'[3]Formulario PPGR1'!#REF!)</f>
        <v>#REF!</v>
      </c>
      <c r="G447" s="508" t="s">
        <v>1188</v>
      </c>
      <c r="H447" s="507" t="s">
        <v>1189</v>
      </c>
      <c r="I447" s="514">
        <v>50</v>
      </c>
      <c r="J447" s="515" t="s">
        <v>1073</v>
      </c>
      <c r="K447" s="505" t="s">
        <v>1095</v>
      </c>
      <c r="L447" s="516" t="s">
        <v>1083</v>
      </c>
      <c r="M447" s="505" t="s">
        <v>1091</v>
      </c>
      <c r="N447" s="521">
        <v>25</v>
      </c>
      <c r="O447" s="522">
        <v>71.98</v>
      </c>
      <c r="P447" s="520">
        <v>1799.5</v>
      </c>
      <c r="Q447" s="527" t="s">
        <v>1096</v>
      </c>
      <c r="R447" s="515" t="s">
        <v>1072</v>
      </c>
    </row>
    <row r="448" spans="2:18" ht="63.75">
      <c r="B448" s="505" t="e">
        <f>IF('Formulario PPGR3'!$G448="","",CONCATENATE('Formulario PPGR3'!$C448,".",'Formulario PPGR3'!$D448,".",'Formulario PPGR3'!$E448,".",'Formulario PPGR3'!$F448))</f>
        <v>#REF!</v>
      </c>
      <c r="C448" s="505" t="e">
        <f>IF('Formulario PPGR3'!$G448="","",'[3]Formulario PPGR1'!#REF!)</f>
        <v>#REF!</v>
      </c>
      <c r="D448" s="505" t="e">
        <f>IF('Formulario PPGR3'!$G448="","",'[3]Formulario PPGR1'!#REF!)</f>
        <v>#REF!</v>
      </c>
      <c r="E448" s="505" t="e">
        <f>IF('Formulario PPGR3'!$G448="","",'[3]Formulario PPGR1'!#REF!)</f>
        <v>#REF!</v>
      </c>
      <c r="F448" s="505" t="e">
        <f>IF('Formulario PPGR3'!$G448="","",'[3]Formulario PPGR1'!#REF!)</f>
        <v>#REF!</v>
      </c>
      <c r="G448" s="508" t="s">
        <v>546</v>
      </c>
      <c r="H448" s="507" t="s">
        <v>547</v>
      </c>
      <c r="I448" s="514">
        <v>8</v>
      </c>
      <c r="J448" s="515" t="s">
        <v>1077</v>
      </c>
      <c r="K448" s="505" t="s">
        <v>1099</v>
      </c>
      <c r="L448" s="516" t="s">
        <v>1078</v>
      </c>
      <c r="M448" s="505" t="s">
        <v>1101</v>
      </c>
      <c r="N448" s="521">
        <v>150</v>
      </c>
      <c r="O448" s="522">
        <v>197</v>
      </c>
      <c r="P448" s="520">
        <v>29550</v>
      </c>
      <c r="Q448" s="527" t="s">
        <v>1102</v>
      </c>
      <c r="R448" s="515" t="s">
        <v>1072</v>
      </c>
    </row>
    <row r="449" spans="2:18" ht="63.75">
      <c r="B449" s="505" t="e">
        <f>IF('Formulario PPGR3'!$G449="","",CONCATENATE('Formulario PPGR3'!$C449,".",'Formulario PPGR3'!$D449,".",'Formulario PPGR3'!$E449,".",'Formulario PPGR3'!$F449))</f>
        <v>#REF!</v>
      </c>
      <c r="C449" s="505" t="e">
        <f>IF('Formulario PPGR3'!$G449="","",'[3]Formulario PPGR1'!#REF!)</f>
        <v>#REF!</v>
      </c>
      <c r="D449" s="505" t="e">
        <f>IF('Formulario PPGR3'!$G449="","",'[3]Formulario PPGR1'!#REF!)</f>
        <v>#REF!</v>
      </c>
      <c r="E449" s="505" t="e">
        <f>IF('Formulario PPGR3'!$G449="","",'[3]Formulario PPGR1'!#REF!)</f>
        <v>#REF!</v>
      </c>
      <c r="F449" s="505" t="e">
        <f>IF('Formulario PPGR3'!$G449="","",'[3]Formulario PPGR1'!#REF!)</f>
        <v>#REF!</v>
      </c>
      <c r="G449" s="508" t="s">
        <v>546</v>
      </c>
      <c r="H449" s="507" t="s">
        <v>547</v>
      </c>
      <c r="I449" s="514">
        <v>8</v>
      </c>
      <c r="J449" s="515" t="s">
        <v>1080</v>
      </c>
      <c r="K449" s="505" t="s">
        <v>1089</v>
      </c>
      <c r="L449" s="516" t="s">
        <v>1081</v>
      </c>
      <c r="M449" s="505" t="s">
        <v>1093</v>
      </c>
      <c r="N449" s="521">
        <v>4</v>
      </c>
      <c r="O449" s="522">
        <v>139.24</v>
      </c>
      <c r="P449" s="520">
        <v>556.96</v>
      </c>
      <c r="Q449" s="527" t="s">
        <v>1094</v>
      </c>
      <c r="R449" s="515" t="s">
        <v>1072</v>
      </c>
    </row>
    <row r="450" spans="2:18" ht="63.75">
      <c r="B450" s="505" t="e">
        <f>IF('Formulario PPGR3'!$G450="","",CONCATENATE('Formulario PPGR3'!$C450,".",'Formulario PPGR3'!$D450,".",'Formulario PPGR3'!$E450,".",'Formulario PPGR3'!$F450))</f>
        <v>#REF!</v>
      </c>
      <c r="C450" s="505" t="e">
        <f>IF('Formulario PPGR3'!$G450="","",'[3]Formulario PPGR1'!#REF!)</f>
        <v>#REF!</v>
      </c>
      <c r="D450" s="505" t="e">
        <f>IF('Formulario PPGR3'!$G450="","",'[3]Formulario PPGR1'!#REF!)</f>
        <v>#REF!</v>
      </c>
      <c r="E450" s="505" t="e">
        <f>IF('Formulario PPGR3'!$G450="","",'[3]Formulario PPGR1'!#REF!)</f>
        <v>#REF!</v>
      </c>
      <c r="F450" s="505" t="e">
        <f>IF('Formulario PPGR3'!$G450="","",'[3]Formulario PPGR1'!#REF!)</f>
        <v>#REF!</v>
      </c>
      <c r="G450" s="508" t="s">
        <v>546</v>
      </c>
      <c r="H450" s="507" t="s">
        <v>547</v>
      </c>
      <c r="I450" s="514">
        <v>8</v>
      </c>
      <c r="J450" s="515" t="s">
        <v>1070</v>
      </c>
      <c r="K450" s="505" t="s">
        <v>1086</v>
      </c>
      <c r="L450" s="516" t="s">
        <v>1079</v>
      </c>
      <c r="M450" s="505" t="s">
        <v>1087</v>
      </c>
      <c r="N450" s="521">
        <v>8</v>
      </c>
      <c r="O450" s="522">
        <v>5929.5</v>
      </c>
      <c r="P450" s="520">
        <v>47436</v>
      </c>
      <c r="Q450" s="527" t="s">
        <v>1088</v>
      </c>
      <c r="R450" s="515" t="s">
        <v>1072</v>
      </c>
    </row>
    <row r="451" spans="2:18" ht="63.75">
      <c r="B451" s="505" t="e">
        <f>IF('Formulario PPGR3'!$G451="","",CONCATENATE('Formulario PPGR3'!$C451,".",'Formulario PPGR3'!$D451,".",'Formulario PPGR3'!$E451,".",'Formulario PPGR3'!$F451))</f>
        <v>#REF!</v>
      </c>
      <c r="C451" s="505" t="e">
        <f>IF('Formulario PPGR3'!$G451="","",'[3]Formulario PPGR1'!#REF!)</f>
        <v>#REF!</v>
      </c>
      <c r="D451" s="505" t="e">
        <f>IF('Formulario PPGR3'!$G451="","",'[3]Formulario PPGR1'!#REF!)</f>
        <v>#REF!</v>
      </c>
      <c r="E451" s="505" t="e">
        <f>IF('Formulario PPGR3'!$G451="","",'[3]Formulario PPGR1'!#REF!)</f>
        <v>#REF!</v>
      </c>
      <c r="F451" s="505" t="e">
        <f>IF('Formulario PPGR3'!$G451="","",'[3]Formulario PPGR1'!#REF!)</f>
        <v>#REF!</v>
      </c>
      <c r="G451" s="508" t="s">
        <v>546</v>
      </c>
      <c r="H451" s="507" t="s">
        <v>547</v>
      </c>
      <c r="I451" s="514">
        <v>8</v>
      </c>
      <c r="J451" s="515" t="s">
        <v>1073</v>
      </c>
      <c r="K451" s="505" t="s">
        <v>1095</v>
      </c>
      <c r="L451" s="516" t="s">
        <v>1112</v>
      </c>
      <c r="M451" s="505" t="s">
        <v>1087</v>
      </c>
      <c r="N451" s="521">
        <v>1</v>
      </c>
      <c r="O451" s="522">
        <v>4979.6000000000004</v>
      </c>
      <c r="P451" s="520">
        <v>4979.6000000000004</v>
      </c>
      <c r="Q451" s="527" t="s">
        <v>1096</v>
      </c>
      <c r="R451" s="515" t="s">
        <v>1072</v>
      </c>
    </row>
    <row r="452" spans="2:18" ht="63.75">
      <c r="B452" s="505" t="e">
        <f>IF('Formulario PPGR3'!$G452="","",CONCATENATE('Formulario PPGR3'!$C452,".",'Formulario PPGR3'!$D452,".",'Formulario PPGR3'!$E452,".",'Formulario PPGR3'!$F452))</f>
        <v>#REF!</v>
      </c>
      <c r="C452" s="505" t="e">
        <f>IF('Formulario PPGR3'!$G452="","",'[3]Formulario PPGR1'!#REF!)</f>
        <v>#REF!</v>
      </c>
      <c r="D452" s="505" t="e">
        <f>IF('Formulario PPGR3'!$G452="","",'[3]Formulario PPGR1'!#REF!)</f>
        <v>#REF!</v>
      </c>
      <c r="E452" s="505" t="e">
        <f>IF('Formulario PPGR3'!$G452="","",'[3]Formulario PPGR1'!#REF!)</f>
        <v>#REF!</v>
      </c>
      <c r="F452" s="505" t="e">
        <f>IF('Formulario PPGR3'!$G452="","",'[3]Formulario PPGR1'!#REF!)</f>
        <v>#REF!</v>
      </c>
      <c r="G452" s="508" t="s">
        <v>549</v>
      </c>
      <c r="H452" s="507" t="s">
        <v>550</v>
      </c>
      <c r="I452" s="514">
        <v>10</v>
      </c>
      <c r="J452" s="515" t="s">
        <v>1077</v>
      </c>
      <c r="K452" s="505" t="s">
        <v>1099</v>
      </c>
      <c r="L452" s="516" t="s">
        <v>1078</v>
      </c>
      <c r="M452" s="505" t="s">
        <v>1101</v>
      </c>
      <c r="N452" s="521">
        <v>150</v>
      </c>
      <c r="O452" s="522">
        <v>197</v>
      </c>
      <c r="P452" s="520">
        <v>29550</v>
      </c>
      <c r="Q452" s="527" t="s">
        <v>1102</v>
      </c>
      <c r="R452" s="515" t="s">
        <v>1072</v>
      </c>
    </row>
    <row r="453" spans="2:18" ht="63.75">
      <c r="B453" s="505" t="e">
        <f>IF('Formulario PPGR3'!$G453="","",CONCATENATE('Formulario PPGR3'!$C453,".",'Formulario PPGR3'!$D453,".",'Formulario PPGR3'!$E453,".",'Formulario PPGR3'!$F453))</f>
        <v>#REF!</v>
      </c>
      <c r="C453" s="505" t="e">
        <f>IF('Formulario PPGR3'!$G453="","",'[3]Formulario PPGR1'!#REF!)</f>
        <v>#REF!</v>
      </c>
      <c r="D453" s="505" t="e">
        <f>IF('Formulario PPGR3'!$G453="","",'[3]Formulario PPGR1'!#REF!)</f>
        <v>#REF!</v>
      </c>
      <c r="E453" s="505" t="e">
        <f>IF('Formulario PPGR3'!$G453="","",'[3]Formulario PPGR1'!#REF!)</f>
        <v>#REF!</v>
      </c>
      <c r="F453" s="505" t="e">
        <f>IF('Formulario PPGR3'!$G453="","",'[3]Formulario PPGR1'!#REF!)</f>
        <v>#REF!</v>
      </c>
      <c r="G453" s="508" t="s">
        <v>549</v>
      </c>
      <c r="H453" s="507" t="s">
        <v>550</v>
      </c>
      <c r="I453" s="514">
        <v>10</v>
      </c>
      <c r="J453" s="515" t="s">
        <v>1080</v>
      </c>
      <c r="K453" s="505" t="s">
        <v>1089</v>
      </c>
      <c r="L453" s="516" t="s">
        <v>1081</v>
      </c>
      <c r="M453" s="505" t="s">
        <v>1093</v>
      </c>
      <c r="N453" s="521">
        <v>4</v>
      </c>
      <c r="O453" s="522">
        <v>139.24</v>
      </c>
      <c r="P453" s="520">
        <v>556.96</v>
      </c>
      <c r="Q453" s="527" t="s">
        <v>1094</v>
      </c>
      <c r="R453" s="515" t="s">
        <v>1072</v>
      </c>
    </row>
    <row r="454" spans="2:18" ht="63.75">
      <c r="B454" s="505" t="e">
        <f>IF('Formulario PPGR3'!$G454="","",CONCATENATE('Formulario PPGR3'!$C454,".",'Formulario PPGR3'!$D454,".",'Formulario PPGR3'!$E454,".",'Formulario PPGR3'!$F454))</f>
        <v>#REF!</v>
      </c>
      <c r="C454" s="505" t="e">
        <f>IF('Formulario PPGR3'!$G454="","",'[3]Formulario PPGR1'!#REF!)</f>
        <v>#REF!</v>
      </c>
      <c r="D454" s="505" t="e">
        <f>IF('Formulario PPGR3'!$G454="","",'[3]Formulario PPGR1'!#REF!)</f>
        <v>#REF!</v>
      </c>
      <c r="E454" s="505" t="e">
        <f>IF('Formulario PPGR3'!$G454="","",'[3]Formulario PPGR1'!#REF!)</f>
        <v>#REF!</v>
      </c>
      <c r="F454" s="505" t="e">
        <f>IF('Formulario PPGR3'!$G454="","",'[3]Formulario PPGR1'!#REF!)</f>
        <v>#REF!</v>
      </c>
      <c r="G454" s="508" t="s">
        <v>549</v>
      </c>
      <c r="H454" s="507" t="s">
        <v>550</v>
      </c>
      <c r="I454" s="514">
        <v>10</v>
      </c>
      <c r="J454" s="515" t="s">
        <v>1080</v>
      </c>
      <c r="K454" s="505" t="s">
        <v>1089</v>
      </c>
      <c r="L454" s="516" t="s">
        <v>1090</v>
      </c>
      <c r="M454" s="505" t="s">
        <v>1091</v>
      </c>
      <c r="N454" s="521">
        <v>4</v>
      </c>
      <c r="O454" s="522">
        <v>175.82</v>
      </c>
      <c r="P454" s="520">
        <v>703.28</v>
      </c>
      <c r="Q454" s="527" t="s">
        <v>1092</v>
      </c>
      <c r="R454" s="515" t="s">
        <v>1072</v>
      </c>
    </row>
    <row r="455" spans="2:18" ht="63.75">
      <c r="B455" s="505" t="e">
        <f>IF('Formulario PPGR3'!$G455="","",CONCATENATE('Formulario PPGR3'!$C455,".",'Formulario PPGR3'!$D455,".",'Formulario PPGR3'!$E455,".",'Formulario PPGR3'!$F455))</f>
        <v>#REF!</v>
      </c>
      <c r="C455" s="505" t="e">
        <f>IF('Formulario PPGR3'!$G455="","",'[3]Formulario PPGR1'!#REF!)</f>
        <v>#REF!</v>
      </c>
      <c r="D455" s="505" t="e">
        <f>IF('Formulario PPGR3'!$G455="","",'[3]Formulario PPGR1'!#REF!)</f>
        <v>#REF!</v>
      </c>
      <c r="E455" s="505" t="e">
        <f>IF('Formulario PPGR3'!$G455="","",'[3]Formulario PPGR1'!#REF!)</f>
        <v>#REF!</v>
      </c>
      <c r="F455" s="505" t="e">
        <f>IF('Formulario PPGR3'!$G455="","",'[3]Formulario PPGR1'!#REF!)</f>
        <v>#REF!</v>
      </c>
      <c r="G455" s="508" t="s">
        <v>549</v>
      </c>
      <c r="H455" s="507" t="s">
        <v>550</v>
      </c>
      <c r="I455" s="514">
        <v>10</v>
      </c>
      <c r="J455" s="515" t="s">
        <v>1070</v>
      </c>
      <c r="K455" s="505" t="s">
        <v>1086</v>
      </c>
      <c r="L455" s="516" t="s">
        <v>1079</v>
      </c>
      <c r="M455" s="505" t="s">
        <v>1087</v>
      </c>
      <c r="N455" s="521">
        <v>15</v>
      </c>
      <c r="O455" s="522">
        <v>5929.5</v>
      </c>
      <c r="P455" s="520">
        <v>88942.5</v>
      </c>
      <c r="Q455" s="527" t="s">
        <v>1088</v>
      </c>
      <c r="R455" s="515" t="s">
        <v>1072</v>
      </c>
    </row>
    <row r="456" spans="2:18" ht="63.75">
      <c r="B456" s="505" t="e">
        <f>IF('Formulario PPGR3'!$G456="","",CONCATENATE('Formulario PPGR3'!$C456,".",'Formulario PPGR3'!$D456,".",'Formulario PPGR3'!$E456,".",'Formulario PPGR3'!$F456))</f>
        <v>#REF!</v>
      </c>
      <c r="C456" s="505" t="e">
        <f>IF('Formulario PPGR3'!$G456="","",'[3]Formulario PPGR1'!#REF!)</f>
        <v>#REF!</v>
      </c>
      <c r="D456" s="505" t="e">
        <f>IF('Formulario PPGR3'!$G456="","",'[3]Formulario PPGR1'!#REF!)</f>
        <v>#REF!</v>
      </c>
      <c r="E456" s="505" t="e">
        <f>IF('Formulario PPGR3'!$G456="","",'[3]Formulario PPGR1'!#REF!)</f>
        <v>#REF!</v>
      </c>
      <c r="F456" s="505" t="e">
        <f>IF('Formulario PPGR3'!$G456="","",'[3]Formulario PPGR1'!#REF!)</f>
        <v>#REF!</v>
      </c>
      <c r="G456" s="508" t="s">
        <v>549</v>
      </c>
      <c r="H456" s="507" t="s">
        <v>550</v>
      </c>
      <c r="I456" s="514">
        <v>10</v>
      </c>
      <c r="J456" s="515" t="s">
        <v>1073</v>
      </c>
      <c r="K456" s="505" t="s">
        <v>1095</v>
      </c>
      <c r="L456" s="516" t="s">
        <v>1097</v>
      </c>
      <c r="M456" s="505" t="s">
        <v>1087</v>
      </c>
      <c r="N456" s="521">
        <v>20</v>
      </c>
      <c r="O456" s="522">
        <v>50</v>
      </c>
      <c r="P456" s="520">
        <v>1000</v>
      </c>
      <c r="Q456" s="527" t="s">
        <v>1096</v>
      </c>
      <c r="R456" s="515" t="s">
        <v>1072</v>
      </c>
    </row>
    <row r="457" spans="2:18" ht="63.75">
      <c r="B457" s="505" t="e">
        <f>IF('Formulario PPGR3'!$G457="","",CONCATENATE('Formulario PPGR3'!$C457,".",'Formulario PPGR3'!$D457,".",'Formulario PPGR3'!$E457,".",'Formulario PPGR3'!$F457))</f>
        <v>#REF!</v>
      </c>
      <c r="C457" s="505" t="e">
        <f>IF('Formulario PPGR3'!$G457="","",'[3]Formulario PPGR1'!#REF!)</f>
        <v>#REF!</v>
      </c>
      <c r="D457" s="505" t="e">
        <f>IF('Formulario PPGR3'!$G457="","",'[3]Formulario PPGR1'!#REF!)</f>
        <v>#REF!</v>
      </c>
      <c r="E457" s="505" t="e">
        <f>IF('Formulario PPGR3'!$G457="","",'[3]Formulario PPGR1'!#REF!)</f>
        <v>#REF!</v>
      </c>
      <c r="F457" s="505" t="e">
        <f>IF('Formulario PPGR3'!$G457="","",'[3]Formulario PPGR1'!#REF!)</f>
        <v>#REF!</v>
      </c>
      <c r="G457" s="508" t="s">
        <v>549</v>
      </c>
      <c r="H457" s="507" t="s">
        <v>550</v>
      </c>
      <c r="I457" s="514">
        <v>10</v>
      </c>
      <c r="J457" s="515" t="s">
        <v>1073</v>
      </c>
      <c r="K457" s="505" t="s">
        <v>1095</v>
      </c>
      <c r="L457" s="516" t="s">
        <v>1190</v>
      </c>
      <c r="M457" s="505" t="s">
        <v>1087</v>
      </c>
      <c r="N457" s="521">
        <v>3</v>
      </c>
      <c r="O457" s="522">
        <v>49.607300000000002</v>
      </c>
      <c r="P457" s="520">
        <v>148.8219</v>
      </c>
      <c r="Q457" s="527" t="s">
        <v>1096</v>
      </c>
      <c r="R457" s="515" t="s">
        <v>1072</v>
      </c>
    </row>
    <row r="458" spans="2:18" ht="63.75">
      <c r="B458" s="505" t="e">
        <f>IF('Formulario PPGR3'!$G458="","",CONCATENATE('Formulario PPGR3'!$C458,".",'Formulario PPGR3'!$D458,".",'Formulario PPGR3'!$E458,".",'Formulario PPGR3'!$F458))</f>
        <v>#REF!</v>
      </c>
      <c r="C458" s="505" t="e">
        <f>IF('Formulario PPGR3'!$G458="","",'[3]Formulario PPGR1'!#REF!)</f>
        <v>#REF!</v>
      </c>
      <c r="D458" s="505" t="e">
        <f>IF('Formulario PPGR3'!$G458="","",'[3]Formulario PPGR1'!#REF!)</f>
        <v>#REF!</v>
      </c>
      <c r="E458" s="505" t="e">
        <f>IF('Formulario PPGR3'!$G458="","",'[3]Formulario PPGR1'!#REF!)</f>
        <v>#REF!</v>
      </c>
      <c r="F458" s="505" t="e">
        <f>IF('Formulario PPGR3'!$G458="","",'[3]Formulario PPGR1'!#REF!)</f>
        <v>#REF!</v>
      </c>
      <c r="G458" s="508" t="s">
        <v>549</v>
      </c>
      <c r="H458" s="507" t="s">
        <v>550</v>
      </c>
      <c r="I458" s="514">
        <v>10</v>
      </c>
      <c r="J458" s="515" t="s">
        <v>1073</v>
      </c>
      <c r="K458" s="505" t="s">
        <v>1095</v>
      </c>
      <c r="L458" s="516" t="s">
        <v>1191</v>
      </c>
      <c r="M458" s="505" t="s">
        <v>1087</v>
      </c>
      <c r="N458" s="521">
        <v>10</v>
      </c>
      <c r="O458" s="522">
        <v>77.88</v>
      </c>
      <c r="P458" s="520">
        <v>778.8</v>
      </c>
      <c r="Q458" s="527" t="s">
        <v>1096</v>
      </c>
      <c r="R458" s="515" t="s">
        <v>1072</v>
      </c>
    </row>
    <row r="459" spans="2:18" ht="63.75">
      <c r="B459" s="505" t="e">
        <f>IF('Formulario PPGR3'!$G459="","",CONCATENATE('Formulario PPGR3'!$C459,".",'Formulario PPGR3'!$D459,".",'Formulario PPGR3'!$E459,".",'Formulario PPGR3'!$F459))</f>
        <v>#REF!</v>
      </c>
      <c r="C459" s="505" t="e">
        <f>IF('Formulario PPGR3'!$G459="","",'[3]Formulario PPGR1'!#REF!)</f>
        <v>#REF!</v>
      </c>
      <c r="D459" s="505" t="e">
        <f>IF('Formulario PPGR3'!$G459="","",'[3]Formulario PPGR1'!#REF!)</f>
        <v>#REF!</v>
      </c>
      <c r="E459" s="505" t="e">
        <f>IF('Formulario PPGR3'!$G459="","",'[3]Formulario PPGR1'!#REF!)</f>
        <v>#REF!</v>
      </c>
      <c r="F459" s="505" t="e">
        <f>IF('Formulario PPGR3'!$G459="","",'[3]Formulario PPGR1'!#REF!)</f>
        <v>#REF!</v>
      </c>
      <c r="G459" s="508" t="s">
        <v>549</v>
      </c>
      <c r="H459" s="507" t="s">
        <v>550</v>
      </c>
      <c r="I459" s="514">
        <v>10</v>
      </c>
      <c r="J459" s="515" t="s">
        <v>1119</v>
      </c>
      <c r="K459" s="505" t="s">
        <v>1120</v>
      </c>
      <c r="L459" s="516" t="s">
        <v>1121</v>
      </c>
      <c r="M459" s="505" t="s">
        <v>1087</v>
      </c>
      <c r="N459" s="521">
        <v>1</v>
      </c>
      <c r="O459" s="522">
        <v>86568.53</v>
      </c>
      <c r="P459" s="520">
        <v>86568.53</v>
      </c>
      <c r="Q459" s="527" t="s">
        <v>1122</v>
      </c>
      <c r="R459" s="515" t="s">
        <v>1072</v>
      </c>
    </row>
    <row r="460" spans="2:18" ht="63.75">
      <c r="B460" s="505" t="e">
        <f>IF('Formulario PPGR3'!$G460="","",CONCATENATE('Formulario PPGR3'!$C460,".",'Formulario PPGR3'!$D460,".",'Formulario PPGR3'!$E460,".",'Formulario PPGR3'!$F460))</f>
        <v>#REF!</v>
      </c>
      <c r="C460" s="505" t="e">
        <f>IF('Formulario PPGR3'!$G460="","",'[3]Formulario PPGR1'!#REF!)</f>
        <v>#REF!</v>
      </c>
      <c r="D460" s="505" t="e">
        <f>IF('Formulario PPGR3'!$G460="","",'[3]Formulario PPGR1'!#REF!)</f>
        <v>#REF!</v>
      </c>
      <c r="E460" s="505" t="e">
        <f>IF('Formulario PPGR3'!$G460="","",'[3]Formulario PPGR1'!#REF!)</f>
        <v>#REF!</v>
      </c>
      <c r="F460" s="505" t="e">
        <f>IF('Formulario PPGR3'!$G460="","",'[3]Formulario PPGR1'!#REF!)</f>
        <v>#REF!</v>
      </c>
      <c r="G460" s="508" t="s">
        <v>549</v>
      </c>
      <c r="H460" s="507" t="s">
        <v>550</v>
      </c>
      <c r="I460" s="514">
        <v>10</v>
      </c>
      <c r="J460" s="515" t="s">
        <v>1073</v>
      </c>
      <c r="K460" s="505" t="s">
        <v>1095</v>
      </c>
      <c r="L460" s="516" t="s">
        <v>1186</v>
      </c>
      <c r="M460" s="505" t="s">
        <v>1091</v>
      </c>
      <c r="N460" s="521">
        <v>12</v>
      </c>
      <c r="O460" s="522">
        <v>27.14</v>
      </c>
      <c r="P460" s="520">
        <v>325.68</v>
      </c>
      <c r="Q460" s="527" t="s">
        <v>1096</v>
      </c>
      <c r="R460" s="515" t="s">
        <v>1072</v>
      </c>
    </row>
    <row r="461" spans="2:18" ht="63.75">
      <c r="B461" s="505" t="e">
        <f>IF('Formulario PPGR3'!$G461="","",CONCATENATE('Formulario PPGR3'!$C461,".",'Formulario PPGR3'!$D461,".",'Formulario PPGR3'!$E461,".",'Formulario PPGR3'!$F461))</f>
        <v>#REF!</v>
      </c>
      <c r="C461" s="505" t="e">
        <f>IF('Formulario PPGR3'!$G461="","",'[3]Formulario PPGR1'!#REF!)</f>
        <v>#REF!</v>
      </c>
      <c r="D461" s="505" t="e">
        <f>IF('Formulario PPGR3'!$G461="","",'[3]Formulario PPGR1'!#REF!)</f>
        <v>#REF!</v>
      </c>
      <c r="E461" s="505" t="e">
        <f>IF('Formulario PPGR3'!$G461="","",'[3]Formulario PPGR1'!#REF!)</f>
        <v>#REF!</v>
      </c>
      <c r="F461" s="505" t="e">
        <f>IF('Formulario PPGR3'!$G461="","",'[3]Formulario PPGR1'!#REF!)</f>
        <v>#REF!</v>
      </c>
      <c r="G461" s="508" t="s">
        <v>549</v>
      </c>
      <c r="H461" s="507" t="s">
        <v>550</v>
      </c>
      <c r="I461" s="514">
        <v>10</v>
      </c>
      <c r="J461" s="515" t="s">
        <v>1073</v>
      </c>
      <c r="K461" s="505" t="s">
        <v>1095</v>
      </c>
      <c r="L461" s="516" t="s">
        <v>1114</v>
      </c>
      <c r="M461" s="505" t="s">
        <v>1087</v>
      </c>
      <c r="N461" s="521">
        <v>35</v>
      </c>
      <c r="O461" s="522">
        <v>32.001600000000003</v>
      </c>
      <c r="P461" s="520">
        <v>1120.056</v>
      </c>
      <c r="Q461" s="527" t="s">
        <v>1096</v>
      </c>
      <c r="R461" s="515" t="s">
        <v>1072</v>
      </c>
    </row>
    <row r="462" spans="2:18" ht="51">
      <c r="B462" s="505" t="e">
        <f>IF('Formulario PPGR3'!$G462="","",CONCATENATE('Formulario PPGR3'!$C462,".",'Formulario PPGR3'!$D462,".",'Formulario PPGR3'!$E462,".",'Formulario PPGR3'!$F462))</f>
        <v>#REF!</v>
      </c>
      <c r="C462" s="505" t="e">
        <f>IF('Formulario PPGR3'!$G462="","",'[3]Formulario PPGR1'!#REF!)</f>
        <v>#REF!</v>
      </c>
      <c r="D462" s="505" t="e">
        <f>IF('Formulario PPGR3'!$G462="","",'[3]Formulario PPGR1'!#REF!)</f>
        <v>#REF!</v>
      </c>
      <c r="E462" s="505" t="e">
        <f>IF('Formulario PPGR3'!$G462="","",'[3]Formulario PPGR1'!#REF!)</f>
        <v>#REF!</v>
      </c>
      <c r="F462" s="505" t="e">
        <f>IF('Formulario PPGR3'!$G462="","",'[3]Formulario PPGR1'!#REF!)</f>
        <v>#REF!</v>
      </c>
      <c r="G462" s="508" t="s">
        <v>551</v>
      </c>
      <c r="H462" s="507" t="s">
        <v>552</v>
      </c>
      <c r="I462" s="514">
        <v>3</v>
      </c>
      <c r="J462" s="515" t="s">
        <v>1080</v>
      </c>
      <c r="K462" s="505" t="s">
        <v>1089</v>
      </c>
      <c r="L462" s="516" t="s">
        <v>1081</v>
      </c>
      <c r="M462" s="505" t="s">
        <v>1093</v>
      </c>
      <c r="N462" s="521">
        <v>4</v>
      </c>
      <c r="O462" s="522">
        <v>139.24</v>
      </c>
      <c r="P462" s="520">
        <v>556.96</v>
      </c>
      <c r="Q462" s="527" t="s">
        <v>1094</v>
      </c>
      <c r="R462" s="515" t="s">
        <v>1072</v>
      </c>
    </row>
    <row r="463" spans="2:18" ht="38.25">
      <c r="B463" s="505" t="e">
        <f>IF('Formulario PPGR3'!$G463="","",CONCATENATE('Formulario PPGR3'!$C463,".",'Formulario PPGR3'!$D463,".",'Formulario PPGR3'!$E463,".",'Formulario PPGR3'!$F463))</f>
        <v>#REF!</v>
      </c>
      <c r="C463" s="505" t="e">
        <f>IF('Formulario PPGR3'!$G463="","",'[3]Formulario PPGR1'!#REF!)</f>
        <v>#REF!</v>
      </c>
      <c r="D463" s="505" t="e">
        <f>IF('Formulario PPGR3'!$G463="","",'[3]Formulario PPGR1'!#REF!)</f>
        <v>#REF!</v>
      </c>
      <c r="E463" s="505" t="e">
        <f>IF('Formulario PPGR3'!$G463="","",'[3]Formulario PPGR1'!#REF!)</f>
        <v>#REF!</v>
      </c>
      <c r="F463" s="505" t="e">
        <f>IF('Formulario PPGR3'!$G463="","",'[3]Formulario PPGR1'!#REF!)</f>
        <v>#REF!</v>
      </c>
      <c r="G463" s="508" t="s">
        <v>553</v>
      </c>
      <c r="H463" s="507" t="s">
        <v>554</v>
      </c>
      <c r="I463" s="514">
        <v>2</v>
      </c>
      <c r="J463" s="515" t="s">
        <v>1070</v>
      </c>
      <c r="K463" s="505" t="s">
        <v>1086</v>
      </c>
      <c r="L463" s="516" t="s">
        <v>1079</v>
      </c>
      <c r="M463" s="505" t="s">
        <v>1087</v>
      </c>
      <c r="N463" s="521">
        <v>2</v>
      </c>
      <c r="O463" s="522">
        <v>5929.5</v>
      </c>
      <c r="P463" s="520">
        <v>11859</v>
      </c>
      <c r="Q463" s="527" t="s">
        <v>1088</v>
      </c>
      <c r="R463" s="515" t="s">
        <v>1072</v>
      </c>
    </row>
    <row r="464" spans="2:18" ht="38.25">
      <c r="B464" s="505" t="e">
        <f>IF('Formulario PPGR3'!$G464="","",CONCATENATE('Formulario PPGR3'!$C464,".",'Formulario PPGR3'!$D464,".",'Formulario PPGR3'!$E464,".",'Formulario PPGR3'!$F464))</f>
        <v>#REF!</v>
      </c>
      <c r="C464" s="505" t="e">
        <f>IF('Formulario PPGR3'!$G464="","",'[3]Formulario PPGR1'!#REF!)</f>
        <v>#REF!</v>
      </c>
      <c r="D464" s="505" t="e">
        <f>IF('Formulario PPGR3'!$G464="","",'[3]Formulario PPGR1'!#REF!)</f>
        <v>#REF!</v>
      </c>
      <c r="E464" s="505" t="e">
        <f>IF('Formulario PPGR3'!$G464="","",'[3]Formulario PPGR1'!#REF!)</f>
        <v>#REF!</v>
      </c>
      <c r="F464" s="505" t="e">
        <f>IF('Formulario PPGR3'!$G464="","",'[3]Formulario PPGR1'!#REF!)</f>
        <v>#REF!</v>
      </c>
      <c r="G464" s="508" t="s">
        <v>553</v>
      </c>
      <c r="H464" s="507" t="s">
        <v>554</v>
      </c>
      <c r="I464" s="514">
        <v>2</v>
      </c>
      <c r="J464" s="515" t="s">
        <v>1080</v>
      </c>
      <c r="K464" s="505" t="s">
        <v>1089</v>
      </c>
      <c r="L464" s="516" t="s">
        <v>1081</v>
      </c>
      <c r="M464" s="505" t="s">
        <v>1093</v>
      </c>
      <c r="N464" s="521">
        <v>4</v>
      </c>
      <c r="O464" s="522">
        <v>139.24</v>
      </c>
      <c r="P464" s="520">
        <v>556.96</v>
      </c>
      <c r="Q464" s="527" t="s">
        <v>1094</v>
      </c>
      <c r="R464" s="515" t="s">
        <v>1072</v>
      </c>
    </row>
    <row r="465" spans="2:18" ht="38.25">
      <c r="B465" s="505" t="e">
        <f>IF('Formulario PPGR3'!$G465="","",CONCATENATE('Formulario PPGR3'!$C465,".",'Formulario PPGR3'!$D465,".",'Formulario PPGR3'!$E465,".",'Formulario PPGR3'!$F465))</f>
        <v>#REF!</v>
      </c>
      <c r="C465" s="505" t="e">
        <f>IF('Formulario PPGR3'!$G465="","",'[3]Formulario PPGR1'!#REF!)</f>
        <v>#REF!</v>
      </c>
      <c r="D465" s="505" t="e">
        <f>IF('Formulario PPGR3'!$G465="","",'[3]Formulario PPGR1'!#REF!)</f>
        <v>#REF!</v>
      </c>
      <c r="E465" s="505" t="e">
        <f>IF('Formulario PPGR3'!$G465="","",'[3]Formulario PPGR1'!#REF!)</f>
        <v>#REF!</v>
      </c>
      <c r="F465" s="505" t="e">
        <f>IF('Formulario PPGR3'!$G465="","",'[3]Formulario PPGR1'!#REF!)</f>
        <v>#REF!</v>
      </c>
      <c r="G465" s="508" t="s">
        <v>553</v>
      </c>
      <c r="H465" s="507" t="s">
        <v>554</v>
      </c>
      <c r="I465" s="514">
        <v>2</v>
      </c>
      <c r="J465" s="515" t="s">
        <v>1073</v>
      </c>
      <c r="K465" s="505" t="s">
        <v>1095</v>
      </c>
      <c r="L465" s="516" t="s">
        <v>1097</v>
      </c>
      <c r="M465" s="505" t="s">
        <v>1087</v>
      </c>
      <c r="N465" s="521">
        <v>6</v>
      </c>
      <c r="O465" s="522">
        <v>50</v>
      </c>
      <c r="P465" s="520">
        <v>300</v>
      </c>
      <c r="Q465" s="527" t="s">
        <v>1096</v>
      </c>
      <c r="R465" s="515" t="s">
        <v>1072</v>
      </c>
    </row>
    <row r="466" spans="2:18" ht="51">
      <c r="B466" s="505" t="e">
        <f>IF('Formulario PPGR3'!$G466="","",CONCATENATE('Formulario PPGR3'!$C466,".",'Formulario PPGR3'!$D466,".",'Formulario PPGR3'!$E466,".",'Formulario PPGR3'!$F466))</f>
        <v>#REF!</v>
      </c>
      <c r="C466" s="505" t="e">
        <f>IF('Formulario PPGR3'!$G466="","",'[3]Formulario PPGR1'!#REF!)</f>
        <v>#REF!</v>
      </c>
      <c r="D466" s="505" t="e">
        <f>IF('Formulario PPGR3'!$G466="","",'[3]Formulario PPGR1'!#REF!)</f>
        <v>#REF!</v>
      </c>
      <c r="E466" s="505" t="e">
        <f>IF('Formulario PPGR3'!$G466="","",'[3]Formulario PPGR1'!#REF!)</f>
        <v>#REF!</v>
      </c>
      <c r="F466" s="505" t="e">
        <f>IF('Formulario PPGR3'!$G466="","",'[3]Formulario PPGR1'!#REF!)</f>
        <v>#REF!</v>
      </c>
      <c r="G466" s="508" t="s">
        <v>588</v>
      </c>
      <c r="H466" s="507" t="s">
        <v>589</v>
      </c>
      <c r="I466" s="514">
        <v>1</v>
      </c>
      <c r="J466" s="515" t="s">
        <v>1077</v>
      </c>
      <c r="K466" s="505" t="s">
        <v>1099</v>
      </c>
      <c r="L466" s="516" t="s">
        <v>1078</v>
      </c>
      <c r="M466" s="505" t="s">
        <v>1101</v>
      </c>
      <c r="N466" s="521">
        <v>150</v>
      </c>
      <c r="O466" s="522">
        <v>197</v>
      </c>
      <c r="P466" s="520">
        <v>29550</v>
      </c>
      <c r="Q466" s="527" t="s">
        <v>1102</v>
      </c>
      <c r="R466" s="515" t="s">
        <v>1072</v>
      </c>
    </row>
    <row r="467" spans="2:18" ht="51">
      <c r="B467" s="505" t="e">
        <f>IF('Formulario PPGR3'!$G467="","",CONCATENATE('Formulario PPGR3'!$C467,".",'Formulario PPGR3'!$D467,".",'Formulario PPGR3'!$E467,".",'Formulario PPGR3'!$F467))</f>
        <v>#REF!</v>
      </c>
      <c r="C467" s="505" t="e">
        <f>IF('Formulario PPGR3'!$G467="","",'[3]Formulario PPGR1'!#REF!)</f>
        <v>#REF!</v>
      </c>
      <c r="D467" s="505" t="e">
        <f>IF('Formulario PPGR3'!$G467="","",'[3]Formulario PPGR1'!#REF!)</f>
        <v>#REF!</v>
      </c>
      <c r="E467" s="505" t="e">
        <f>IF('Formulario PPGR3'!$G467="","",'[3]Formulario PPGR1'!#REF!)</f>
        <v>#REF!</v>
      </c>
      <c r="F467" s="505" t="e">
        <f>IF('Formulario PPGR3'!$G467="","",'[3]Formulario PPGR1'!#REF!)</f>
        <v>#REF!</v>
      </c>
      <c r="G467" s="508" t="s">
        <v>591</v>
      </c>
      <c r="H467" s="507" t="s">
        <v>592</v>
      </c>
      <c r="I467" s="514">
        <v>3</v>
      </c>
      <c r="J467" s="515" t="s">
        <v>1077</v>
      </c>
      <c r="K467" s="505" t="s">
        <v>1099</v>
      </c>
      <c r="L467" s="516" t="s">
        <v>1078</v>
      </c>
      <c r="M467" s="505" t="s">
        <v>1101</v>
      </c>
      <c r="N467" s="521">
        <v>150</v>
      </c>
      <c r="O467" s="522">
        <v>197</v>
      </c>
      <c r="P467" s="520">
        <v>29550</v>
      </c>
      <c r="Q467" s="527" t="s">
        <v>1102</v>
      </c>
      <c r="R467" s="515" t="s">
        <v>1072</v>
      </c>
    </row>
    <row r="468" spans="2:18" ht="51">
      <c r="B468" s="505" t="e">
        <f>IF('Formulario PPGR3'!$G468="","",CONCATENATE('Formulario PPGR3'!$C468,".",'Formulario PPGR3'!$D468,".",'Formulario PPGR3'!$E468,".",'Formulario PPGR3'!$F468))</f>
        <v>#REF!</v>
      </c>
      <c r="C468" s="505" t="e">
        <f>IF('Formulario PPGR3'!$G468="","",'[3]Formulario PPGR1'!#REF!)</f>
        <v>#REF!</v>
      </c>
      <c r="D468" s="505" t="e">
        <f>IF('Formulario PPGR3'!$G468="","",'[3]Formulario PPGR1'!#REF!)</f>
        <v>#REF!</v>
      </c>
      <c r="E468" s="505" t="e">
        <f>IF('Formulario PPGR3'!$G468="","",'[3]Formulario PPGR1'!#REF!)</f>
        <v>#REF!</v>
      </c>
      <c r="F468" s="505" t="e">
        <f>IF('Formulario PPGR3'!$G468="","",'[3]Formulario PPGR1'!#REF!)</f>
        <v>#REF!</v>
      </c>
      <c r="G468" s="508" t="s">
        <v>591</v>
      </c>
      <c r="H468" s="507" t="s">
        <v>592</v>
      </c>
      <c r="I468" s="514">
        <v>3</v>
      </c>
      <c r="J468" s="515" t="s">
        <v>1080</v>
      </c>
      <c r="K468" s="505" t="s">
        <v>1089</v>
      </c>
      <c r="L468" s="516" t="s">
        <v>1081</v>
      </c>
      <c r="M468" s="505" t="s">
        <v>1093</v>
      </c>
      <c r="N468" s="521">
        <v>8</v>
      </c>
      <c r="O468" s="522">
        <v>139.24</v>
      </c>
      <c r="P468" s="520">
        <v>1113.92</v>
      </c>
      <c r="Q468" s="527" t="s">
        <v>1094</v>
      </c>
      <c r="R468" s="515" t="s">
        <v>1072</v>
      </c>
    </row>
    <row r="469" spans="2:18" ht="76.5">
      <c r="B469" s="505" t="e">
        <f>IF('Formulario PPGR3'!$G469="","",CONCATENATE('Formulario PPGR3'!$C469,".",'Formulario PPGR3'!$D469,".",'Formulario PPGR3'!$E469,".",'Formulario PPGR3'!$F469))</f>
        <v>#REF!</v>
      </c>
      <c r="C469" s="505" t="e">
        <f>IF('Formulario PPGR3'!$G469="","",'[3]Formulario PPGR1'!#REF!)</f>
        <v>#REF!</v>
      </c>
      <c r="D469" s="505" t="e">
        <f>IF('Formulario PPGR3'!$G469="","",'[3]Formulario PPGR1'!#REF!)</f>
        <v>#REF!</v>
      </c>
      <c r="E469" s="505" t="e">
        <f>IF('Formulario PPGR3'!$G469="","",'[3]Formulario PPGR1'!#REF!)</f>
        <v>#REF!</v>
      </c>
      <c r="F469" s="505" t="e">
        <f>IF('Formulario PPGR3'!$G469="","",'[3]Formulario PPGR1'!#REF!)</f>
        <v>#REF!</v>
      </c>
      <c r="G469" s="508" t="s">
        <v>744</v>
      </c>
      <c r="H469" s="507" t="s">
        <v>745</v>
      </c>
      <c r="I469" s="514">
        <v>2</v>
      </c>
      <c r="J469" s="515" t="s">
        <v>1077</v>
      </c>
      <c r="K469" s="505" t="s">
        <v>1099</v>
      </c>
      <c r="L469" s="516" t="s">
        <v>1078</v>
      </c>
      <c r="M469" s="505" t="s">
        <v>1101</v>
      </c>
      <c r="N469" s="521">
        <v>50</v>
      </c>
      <c r="O469" s="522">
        <v>197</v>
      </c>
      <c r="P469" s="520">
        <v>9850</v>
      </c>
      <c r="Q469" s="527" t="s">
        <v>1102</v>
      </c>
      <c r="R469" s="515" t="s">
        <v>1072</v>
      </c>
    </row>
    <row r="470" spans="2:18" ht="76.5">
      <c r="B470" s="505" t="e">
        <f>IF('Formulario PPGR3'!$G470="","",CONCATENATE('Formulario PPGR3'!$C470,".",'Formulario PPGR3'!$D470,".",'Formulario PPGR3'!$E470,".",'Formulario PPGR3'!$F470))</f>
        <v>#REF!</v>
      </c>
      <c r="C470" s="505" t="e">
        <f>IF('Formulario PPGR3'!$G470="","",'[3]Formulario PPGR1'!#REF!)</f>
        <v>#REF!</v>
      </c>
      <c r="D470" s="505" t="e">
        <f>IF('Formulario PPGR3'!$G470="","",'[3]Formulario PPGR1'!#REF!)</f>
        <v>#REF!</v>
      </c>
      <c r="E470" s="505" t="e">
        <f>IF('Formulario PPGR3'!$G470="","",'[3]Formulario PPGR1'!#REF!)</f>
        <v>#REF!</v>
      </c>
      <c r="F470" s="505" t="e">
        <f>IF('Formulario PPGR3'!$G470="","",'[3]Formulario PPGR1'!#REF!)</f>
        <v>#REF!</v>
      </c>
      <c r="G470" s="508" t="s">
        <v>744</v>
      </c>
      <c r="H470" s="507" t="s">
        <v>745</v>
      </c>
      <c r="I470" s="514">
        <v>2</v>
      </c>
      <c r="J470" s="515" t="s">
        <v>1080</v>
      </c>
      <c r="K470" s="505" t="s">
        <v>1089</v>
      </c>
      <c r="L470" s="516" t="s">
        <v>1081</v>
      </c>
      <c r="M470" s="505" t="s">
        <v>1093</v>
      </c>
      <c r="N470" s="521">
        <v>4</v>
      </c>
      <c r="O470" s="522">
        <v>139.24</v>
      </c>
      <c r="P470" s="520">
        <v>556.96</v>
      </c>
      <c r="Q470" s="527" t="s">
        <v>1094</v>
      </c>
      <c r="R470" s="515" t="s">
        <v>1072</v>
      </c>
    </row>
    <row r="471" spans="2:18" ht="76.5">
      <c r="B471" s="505" t="e">
        <f>IF('Formulario PPGR3'!$G471="","",CONCATENATE('Formulario PPGR3'!$C471,".",'Formulario PPGR3'!$D471,".",'Formulario PPGR3'!$E471,".",'Formulario PPGR3'!$F471))</f>
        <v>#REF!</v>
      </c>
      <c r="C471" s="505" t="e">
        <f>IF('Formulario PPGR3'!$G471="","",'[3]Formulario PPGR1'!#REF!)</f>
        <v>#REF!</v>
      </c>
      <c r="D471" s="505" t="e">
        <f>IF('Formulario PPGR3'!$G471="","",'[3]Formulario PPGR1'!#REF!)</f>
        <v>#REF!</v>
      </c>
      <c r="E471" s="505" t="e">
        <f>IF('Formulario PPGR3'!$G471="","",'[3]Formulario PPGR1'!#REF!)</f>
        <v>#REF!</v>
      </c>
      <c r="F471" s="505" t="e">
        <f>IF('Formulario PPGR3'!$G471="","",'[3]Formulario PPGR1'!#REF!)</f>
        <v>#REF!</v>
      </c>
      <c r="G471" s="508" t="s">
        <v>744</v>
      </c>
      <c r="H471" s="507" t="s">
        <v>745</v>
      </c>
      <c r="I471" s="514">
        <v>2</v>
      </c>
      <c r="J471" s="515" t="s">
        <v>1070</v>
      </c>
      <c r="K471" s="505" t="s">
        <v>1086</v>
      </c>
      <c r="L471" s="516" t="s">
        <v>1079</v>
      </c>
      <c r="M471" s="505" t="s">
        <v>1087</v>
      </c>
      <c r="N471" s="521">
        <v>2</v>
      </c>
      <c r="O471" s="522">
        <v>5929.5</v>
      </c>
      <c r="P471" s="520">
        <v>11859</v>
      </c>
      <c r="Q471" s="527" t="s">
        <v>1088</v>
      </c>
      <c r="R471" s="515" t="s">
        <v>1072</v>
      </c>
    </row>
    <row r="472" spans="2:18" ht="76.5">
      <c r="B472" s="505" t="e">
        <f>IF('Formulario PPGR3'!$G472="","",CONCATENATE('Formulario PPGR3'!$C472,".",'Formulario PPGR3'!$D472,".",'Formulario PPGR3'!$E472,".",'Formulario PPGR3'!$F472))</f>
        <v>#REF!</v>
      </c>
      <c r="C472" s="505" t="e">
        <f>IF('Formulario PPGR3'!$G472="","",'[3]Formulario PPGR1'!#REF!)</f>
        <v>#REF!</v>
      </c>
      <c r="D472" s="505" t="e">
        <f>IF('Formulario PPGR3'!$G472="","",'[3]Formulario PPGR1'!#REF!)</f>
        <v>#REF!</v>
      </c>
      <c r="E472" s="505" t="e">
        <f>IF('Formulario PPGR3'!$G472="","",'[3]Formulario PPGR1'!#REF!)</f>
        <v>#REF!</v>
      </c>
      <c r="F472" s="505" t="e">
        <f>IF('Formulario PPGR3'!$G472="","",'[3]Formulario PPGR1'!#REF!)</f>
        <v>#REF!</v>
      </c>
      <c r="G472" s="508" t="s">
        <v>744</v>
      </c>
      <c r="H472" s="507" t="s">
        <v>745</v>
      </c>
      <c r="I472" s="514">
        <v>2</v>
      </c>
      <c r="J472" s="515" t="s">
        <v>1073</v>
      </c>
      <c r="K472" s="505" t="s">
        <v>1095</v>
      </c>
      <c r="L472" s="516" t="s">
        <v>1184</v>
      </c>
      <c r="M472" s="505" t="s">
        <v>1087</v>
      </c>
      <c r="N472" s="521">
        <v>1</v>
      </c>
      <c r="O472" s="522">
        <v>5039.8509999999997</v>
      </c>
      <c r="P472" s="520">
        <v>5039.8509999999997</v>
      </c>
      <c r="Q472" s="527" t="s">
        <v>1096</v>
      </c>
      <c r="R472" s="515" t="s">
        <v>1072</v>
      </c>
    </row>
    <row r="473" spans="2:18" ht="76.5">
      <c r="B473" s="505" t="e">
        <f>IF('Formulario PPGR3'!$G473="","",CONCATENATE('Formulario PPGR3'!$C473,".",'Formulario PPGR3'!$D473,".",'Formulario PPGR3'!$E473,".",'Formulario PPGR3'!$F473))</f>
        <v>#REF!</v>
      </c>
      <c r="C473" s="505" t="e">
        <f>IF('Formulario PPGR3'!$G473="","",'[3]Formulario PPGR1'!#REF!)</f>
        <v>#REF!</v>
      </c>
      <c r="D473" s="505" t="e">
        <f>IF('Formulario PPGR3'!$G473="","",'[3]Formulario PPGR1'!#REF!)</f>
        <v>#REF!</v>
      </c>
      <c r="E473" s="505" t="e">
        <f>IF('Formulario PPGR3'!$G473="","",'[3]Formulario PPGR1'!#REF!)</f>
        <v>#REF!</v>
      </c>
      <c r="F473" s="505" t="e">
        <f>IF('Formulario PPGR3'!$G473="","",'[3]Formulario PPGR1'!#REF!)</f>
        <v>#REF!</v>
      </c>
      <c r="G473" s="508" t="s">
        <v>744</v>
      </c>
      <c r="H473" s="507" t="s">
        <v>745</v>
      </c>
      <c r="I473" s="514">
        <v>2</v>
      </c>
      <c r="J473" s="515" t="s">
        <v>1073</v>
      </c>
      <c r="K473" s="505" t="s">
        <v>1095</v>
      </c>
      <c r="L473" s="516" t="s">
        <v>1083</v>
      </c>
      <c r="M473" s="505" t="s">
        <v>1091</v>
      </c>
      <c r="N473" s="521">
        <v>8</v>
      </c>
      <c r="O473" s="522">
        <v>71.98</v>
      </c>
      <c r="P473" s="520">
        <v>575.84</v>
      </c>
      <c r="Q473" s="527" t="s">
        <v>1096</v>
      </c>
      <c r="R473" s="515" t="s">
        <v>1072</v>
      </c>
    </row>
    <row r="474" spans="2:18" ht="76.5">
      <c r="B474" s="505" t="e">
        <f>IF('Formulario PPGR3'!$G474="","",CONCATENATE('Formulario PPGR3'!$C474,".",'Formulario PPGR3'!$D474,".",'Formulario PPGR3'!$E474,".",'Formulario PPGR3'!$F474))</f>
        <v>#REF!</v>
      </c>
      <c r="C474" s="505" t="e">
        <f>IF('Formulario PPGR3'!$G474="","",'[3]Formulario PPGR1'!#REF!)</f>
        <v>#REF!</v>
      </c>
      <c r="D474" s="505" t="e">
        <f>IF('Formulario PPGR3'!$G474="","",'[3]Formulario PPGR1'!#REF!)</f>
        <v>#REF!</v>
      </c>
      <c r="E474" s="505" t="e">
        <f>IF('Formulario PPGR3'!$G474="","",'[3]Formulario PPGR1'!#REF!)</f>
        <v>#REF!</v>
      </c>
      <c r="F474" s="505" t="e">
        <f>IF('Formulario PPGR3'!$G474="","",'[3]Formulario PPGR1'!#REF!)</f>
        <v>#REF!</v>
      </c>
      <c r="G474" s="508" t="s">
        <v>744</v>
      </c>
      <c r="H474" s="507" t="s">
        <v>745</v>
      </c>
      <c r="I474" s="514">
        <v>2</v>
      </c>
      <c r="J474" s="515" t="s">
        <v>1080</v>
      </c>
      <c r="K474" s="505" t="s">
        <v>1089</v>
      </c>
      <c r="L474" s="516" t="s">
        <v>1103</v>
      </c>
      <c r="M474" s="505" t="s">
        <v>1087</v>
      </c>
      <c r="N474" s="521">
        <v>8</v>
      </c>
      <c r="O474" s="522">
        <v>132.75</v>
      </c>
      <c r="P474" s="520">
        <v>1062</v>
      </c>
      <c r="Q474" s="527" t="s">
        <v>1092</v>
      </c>
      <c r="R474" s="515" t="s">
        <v>1072</v>
      </c>
    </row>
    <row r="475" spans="2:18" ht="63.75">
      <c r="B475" s="505" t="e">
        <f>IF('Formulario PPGR3'!$G475="","",CONCATENATE('Formulario PPGR3'!$C475,".",'Formulario PPGR3'!$D475,".",'Formulario PPGR3'!$E475,".",'Formulario PPGR3'!$F475))</f>
        <v>#REF!</v>
      </c>
      <c r="C475" s="505" t="e">
        <f>IF('Formulario PPGR3'!$G475="","",'[3]Formulario PPGR1'!#REF!)</f>
        <v>#REF!</v>
      </c>
      <c r="D475" s="505" t="e">
        <f>IF('Formulario PPGR3'!$G475="","",'[3]Formulario PPGR1'!#REF!)</f>
        <v>#REF!</v>
      </c>
      <c r="E475" s="505" t="e">
        <f>IF('Formulario PPGR3'!$G475="","",'[3]Formulario PPGR1'!#REF!)</f>
        <v>#REF!</v>
      </c>
      <c r="F475" s="505" t="e">
        <f>IF('Formulario PPGR3'!$G475="","",'[3]Formulario PPGR1'!#REF!)</f>
        <v>#REF!</v>
      </c>
      <c r="G475" s="508" t="s">
        <v>542</v>
      </c>
      <c r="H475" s="507" t="s">
        <v>543</v>
      </c>
      <c r="I475" s="514">
        <v>50</v>
      </c>
      <c r="J475" s="515" t="s">
        <v>1073</v>
      </c>
      <c r="K475" s="505" t="s">
        <v>1095</v>
      </c>
      <c r="L475" s="516" t="s">
        <v>1192</v>
      </c>
      <c r="M475" s="505" t="s">
        <v>1126</v>
      </c>
      <c r="N475" s="521">
        <v>15</v>
      </c>
      <c r="O475" s="522">
        <v>72.5</v>
      </c>
      <c r="P475" s="520">
        <v>1087.5</v>
      </c>
      <c r="Q475" s="527" t="s">
        <v>1096</v>
      </c>
      <c r="R475" s="515" t="s">
        <v>1072</v>
      </c>
    </row>
    <row r="476" spans="2:18" ht="38.25">
      <c r="B476" s="505" t="e">
        <f>IF('Formulario PPGR3'!$G476="","",CONCATENATE('Formulario PPGR3'!$C476,".",'Formulario PPGR3'!$D476,".",'Formulario PPGR3'!$E476,".",'Formulario PPGR3'!$F476))</f>
        <v>#REF!</v>
      </c>
      <c r="C476" s="505" t="e">
        <f>IF('Formulario PPGR3'!$G476="","",'[3]Formulario PPGR1'!#REF!)</f>
        <v>#REF!</v>
      </c>
      <c r="D476" s="505" t="e">
        <f>IF('Formulario PPGR3'!$G476="","",'[3]Formulario PPGR1'!#REF!)</f>
        <v>#REF!</v>
      </c>
      <c r="E476" s="505" t="e">
        <f>IF('Formulario PPGR3'!$G476="","",'[3]Formulario PPGR1'!#REF!)</f>
        <v>#REF!</v>
      </c>
      <c r="F476" s="505" t="e">
        <f>IF('Formulario PPGR3'!$G476="","",'[3]Formulario PPGR1'!#REF!)</f>
        <v>#REF!</v>
      </c>
      <c r="G476" s="508" t="s">
        <v>1181</v>
      </c>
      <c r="H476" s="507" t="s">
        <v>1182</v>
      </c>
      <c r="I476" s="514">
        <v>4</v>
      </c>
      <c r="J476" s="515" t="s">
        <v>1080</v>
      </c>
      <c r="K476" s="505" t="s">
        <v>1089</v>
      </c>
      <c r="L476" s="516" t="s">
        <v>1081</v>
      </c>
      <c r="M476" s="505" t="s">
        <v>1093</v>
      </c>
      <c r="N476" s="521">
        <v>4</v>
      </c>
      <c r="O476" s="522">
        <v>139.24</v>
      </c>
      <c r="P476" s="520">
        <v>556.96</v>
      </c>
      <c r="Q476" s="527" t="s">
        <v>1094</v>
      </c>
      <c r="R476" s="515" t="s">
        <v>1072</v>
      </c>
    </row>
    <row r="477" spans="2:18" ht="38.25">
      <c r="B477" s="505" t="e">
        <f>IF('Formulario PPGR3'!$G477="","",CONCATENATE('Formulario PPGR3'!$C477,".",'Formulario PPGR3'!$D477,".",'Formulario PPGR3'!$E477,".",'Formulario PPGR3'!$F477))</f>
        <v>#REF!</v>
      </c>
      <c r="C477" s="505" t="e">
        <f>IF('Formulario PPGR3'!$G477="","",'[3]Formulario PPGR1'!#REF!)</f>
        <v>#REF!</v>
      </c>
      <c r="D477" s="505" t="e">
        <f>IF('Formulario PPGR3'!$G477="","",'[3]Formulario PPGR1'!#REF!)</f>
        <v>#REF!</v>
      </c>
      <c r="E477" s="505" t="e">
        <f>IF('Formulario PPGR3'!$G477="","",'[3]Formulario PPGR1'!#REF!)</f>
        <v>#REF!</v>
      </c>
      <c r="F477" s="505" t="e">
        <f>IF('Formulario PPGR3'!$G477="","",'[3]Formulario PPGR1'!#REF!)</f>
        <v>#REF!</v>
      </c>
      <c r="G477" s="508" t="s">
        <v>535</v>
      </c>
      <c r="H477" s="507" t="s">
        <v>536</v>
      </c>
      <c r="I477" s="514">
        <v>3</v>
      </c>
      <c r="J477" s="515" t="s">
        <v>1080</v>
      </c>
      <c r="K477" s="505" t="s">
        <v>1089</v>
      </c>
      <c r="L477" s="516" t="s">
        <v>1081</v>
      </c>
      <c r="M477" s="505" t="s">
        <v>1093</v>
      </c>
      <c r="N477" s="521">
        <v>4</v>
      </c>
      <c r="O477" s="522">
        <v>139.24</v>
      </c>
      <c r="P477" s="520">
        <v>556.96</v>
      </c>
      <c r="Q477" s="527" t="s">
        <v>1094</v>
      </c>
      <c r="R477" s="515" t="s">
        <v>1072</v>
      </c>
    </row>
    <row r="478" spans="2:18" ht="38.25">
      <c r="B478" s="505" t="e">
        <f>IF('Formulario PPGR3'!$G478="","",CONCATENATE('Formulario PPGR3'!$C478,".",'Formulario PPGR3'!$D478,".",'Formulario PPGR3'!$E478,".",'Formulario PPGR3'!$F478))</f>
        <v>#REF!</v>
      </c>
      <c r="C478" s="505" t="e">
        <f>IF('Formulario PPGR3'!$G478="","",'[3]Formulario PPGR1'!#REF!)</f>
        <v>#REF!</v>
      </c>
      <c r="D478" s="505" t="e">
        <f>IF('Formulario PPGR3'!$G478="","",'[3]Formulario PPGR1'!#REF!)</f>
        <v>#REF!</v>
      </c>
      <c r="E478" s="505" t="e">
        <f>IF('Formulario PPGR3'!$G478="","",'[3]Formulario PPGR1'!#REF!)</f>
        <v>#REF!</v>
      </c>
      <c r="F478" s="505" t="e">
        <f>IF('Formulario PPGR3'!$G478="","",'[3]Formulario PPGR1'!#REF!)</f>
        <v>#REF!</v>
      </c>
      <c r="G478" s="508" t="s">
        <v>557</v>
      </c>
      <c r="H478" s="507" t="s">
        <v>1193</v>
      </c>
      <c r="I478" s="514">
        <v>3</v>
      </c>
      <c r="J478" s="515" t="s">
        <v>1070</v>
      </c>
      <c r="K478" s="505" t="s">
        <v>1086</v>
      </c>
      <c r="L478" s="516" t="s">
        <v>1079</v>
      </c>
      <c r="M478" s="505" t="s">
        <v>1087</v>
      </c>
      <c r="N478" s="521">
        <v>3</v>
      </c>
      <c r="O478" s="522">
        <v>5929.5</v>
      </c>
      <c r="P478" s="520">
        <v>17788.5</v>
      </c>
      <c r="Q478" s="527" t="s">
        <v>1088</v>
      </c>
      <c r="R478" s="515" t="s">
        <v>1072</v>
      </c>
    </row>
    <row r="479" spans="2:18" ht="38.25">
      <c r="B479" s="505" t="e">
        <f>IF('Formulario PPGR3'!$G479="","",CONCATENATE('Formulario PPGR3'!$C479,".",'Formulario PPGR3'!$D479,".",'Formulario PPGR3'!$E479,".",'Formulario PPGR3'!$F479))</f>
        <v>#REF!</v>
      </c>
      <c r="C479" s="505" t="e">
        <f>IF('Formulario PPGR3'!$G479="","",'[3]Formulario PPGR1'!#REF!)</f>
        <v>#REF!</v>
      </c>
      <c r="D479" s="505" t="e">
        <f>IF('Formulario PPGR3'!$G479="","",'[3]Formulario PPGR1'!#REF!)</f>
        <v>#REF!</v>
      </c>
      <c r="E479" s="505" t="e">
        <f>IF('Formulario PPGR3'!$G479="","",'[3]Formulario PPGR1'!#REF!)</f>
        <v>#REF!</v>
      </c>
      <c r="F479" s="505" t="e">
        <f>IF('Formulario PPGR3'!$G479="","",'[3]Formulario PPGR1'!#REF!)</f>
        <v>#REF!</v>
      </c>
      <c r="G479" s="508" t="s">
        <v>557</v>
      </c>
      <c r="H479" s="507" t="s">
        <v>1193</v>
      </c>
      <c r="I479" s="514">
        <v>3</v>
      </c>
      <c r="J479" s="515" t="s">
        <v>1119</v>
      </c>
      <c r="K479" s="505" t="s">
        <v>1120</v>
      </c>
      <c r="L479" s="516" t="s">
        <v>1121</v>
      </c>
      <c r="M479" s="505" t="s">
        <v>1087</v>
      </c>
      <c r="N479" s="521">
        <v>1</v>
      </c>
      <c r="O479" s="522">
        <v>86568.53</v>
      </c>
      <c r="P479" s="520">
        <v>86568.53</v>
      </c>
      <c r="Q479" s="527" t="s">
        <v>1122</v>
      </c>
      <c r="R479" s="515" t="s">
        <v>1072</v>
      </c>
    </row>
    <row r="480" spans="2:18" ht="38.25">
      <c r="B480" s="505" t="e">
        <f>IF('Formulario PPGR3'!$G480="","",CONCATENATE('Formulario PPGR3'!$C480,".",'Formulario PPGR3'!$D480,".",'Formulario PPGR3'!$E480,".",'Formulario PPGR3'!$F480))</f>
        <v>#REF!</v>
      </c>
      <c r="C480" s="505" t="e">
        <f>IF('Formulario PPGR3'!$G480="","",'[3]Formulario PPGR1'!#REF!)</f>
        <v>#REF!</v>
      </c>
      <c r="D480" s="505" t="e">
        <f>IF('Formulario PPGR3'!$G480="","",'[3]Formulario PPGR1'!#REF!)</f>
        <v>#REF!</v>
      </c>
      <c r="E480" s="505" t="e">
        <f>IF('Formulario PPGR3'!$G480="","",'[3]Formulario PPGR1'!#REF!)</f>
        <v>#REF!</v>
      </c>
      <c r="F480" s="505" t="e">
        <f>IF('Formulario PPGR3'!$G480="","",'[3]Formulario PPGR1'!#REF!)</f>
        <v>#REF!</v>
      </c>
      <c r="G480" s="508" t="s">
        <v>557</v>
      </c>
      <c r="H480" s="507" t="s">
        <v>1193</v>
      </c>
      <c r="I480" s="514">
        <v>3</v>
      </c>
      <c r="J480" s="515" t="s">
        <v>1080</v>
      </c>
      <c r="K480" s="505" t="s">
        <v>1089</v>
      </c>
      <c r="L480" s="516" t="s">
        <v>1081</v>
      </c>
      <c r="M480" s="505" t="s">
        <v>1093</v>
      </c>
      <c r="N480" s="521">
        <v>4</v>
      </c>
      <c r="O480" s="522">
        <v>139.24</v>
      </c>
      <c r="P480" s="520">
        <v>556.96</v>
      </c>
      <c r="Q480" s="527" t="s">
        <v>1094</v>
      </c>
      <c r="R480" s="515" t="s">
        <v>1072</v>
      </c>
    </row>
    <row r="481" spans="2:18" ht="38.25">
      <c r="B481" s="505" t="e">
        <f>IF('Formulario PPGR3'!$G481="","",CONCATENATE('Formulario PPGR3'!$C481,".",'Formulario PPGR3'!$D481,".",'Formulario PPGR3'!$E481,".",'Formulario PPGR3'!$F481))</f>
        <v>#REF!</v>
      </c>
      <c r="C481" s="505" t="e">
        <f>IF('Formulario PPGR3'!$G481="","",'[3]Formulario PPGR1'!#REF!)</f>
        <v>#REF!</v>
      </c>
      <c r="D481" s="505" t="e">
        <f>IF('Formulario PPGR3'!$G481="","",'[3]Formulario PPGR1'!#REF!)</f>
        <v>#REF!</v>
      </c>
      <c r="E481" s="505" t="e">
        <f>IF('Formulario PPGR3'!$G481="","",'[3]Formulario PPGR1'!#REF!)</f>
        <v>#REF!</v>
      </c>
      <c r="F481" s="505" t="e">
        <f>IF('Formulario PPGR3'!$G481="","",'[3]Formulario PPGR1'!#REF!)</f>
        <v>#REF!</v>
      </c>
      <c r="G481" s="508" t="s">
        <v>557</v>
      </c>
      <c r="H481" s="507" t="s">
        <v>1193</v>
      </c>
      <c r="I481" s="514">
        <v>3</v>
      </c>
      <c r="J481" s="515" t="s">
        <v>1073</v>
      </c>
      <c r="K481" s="505" t="s">
        <v>1095</v>
      </c>
      <c r="L481" s="516" t="s">
        <v>1083</v>
      </c>
      <c r="M481" s="505" t="s">
        <v>1091</v>
      </c>
      <c r="N481" s="521">
        <v>4</v>
      </c>
      <c r="O481" s="522">
        <v>71.98</v>
      </c>
      <c r="P481" s="520">
        <v>287.92</v>
      </c>
      <c r="Q481" s="527" t="s">
        <v>1096</v>
      </c>
      <c r="R481" s="515" t="s">
        <v>1072</v>
      </c>
    </row>
    <row r="482" spans="2:18" ht="51">
      <c r="B482" s="505" t="e">
        <f>IF('Formulario PPGR3'!$G482="","",CONCATENATE('Formulario PPGR3'!$C482,".",'Formulario PPGR3'!$D482,".",'Formulario PPGR3'!$E482,".",'Formulario PPGR3'!$F482))</f>
        <v>#REF!</v>
      </c>
      <c r="C482" s="505" t="e">
        <f>IF('Formulario PPGR3'!$G482="","",'[3]Formulario PPGR1'!#REF!)</f>
        <v>#REF!</v>
      </c>
      <c r="D482" s="505" t="e">
        <f>IF('Formulario PPGR3'!$G482="","",'[3]Formulario PPGR1'!#REF!)</f>
        <v>#REF!</v>
      </c>
      <c r="E482" s="505" t="e">
        <f>IF('Formulario PPGR3'!$G482="","",'[3]Formulario PPGR1'!#REF!)</f>
        <v>#REF!</v>
      </c>
      <c r="F482" s="505" t="e">
        <f>IF('Formulario PPGR3'!$G482="","",'[3]Formulario PPGR1'!#REF!)</f>
        <v>#REF!</v>
      </c>
      <c r="G482" s="508" t="s">
        <v>746</v>
      </c>
      <c r="H482" s="507" t="s">
        <v>747</v>
      </c>
      <c r="I482" s="514">
        <v>12</v>
      </c>
      <c r="J482" s="515" t="s">
        <v>1080</v>
      </c>
      <c r="K482" s="505" t="s">
        <v>1089</v>
      </c>
      <c r="L482" s="516" t="s">
        <v>1081</v>
      </c>
      <c r="M482" s="505" t="s">
        <v>1093</v>
      </c>
      <c r="N482" s="521">
        <v>12</v>
      </c>
      <c r="O482" s="522">
        <v>139.24</v>
      </c>
      <c r="P482" s="520">
        <v>1670.88</v>
      </c>
      <c r="Q482" s="527" t="s">
        <v>1094</v>
      </c>
      <c r="R482" s="515" t="s">
        <v>1072</v>
      </c>
    </row>
    <row r="483" spans="2:18">
      <c r="B483" s="505" t="e">
        <f>IF('Formulario PPGR3'!$G483="","",CONCATENATE('Formulario PPGR3'!$C483,".",'Formulario PPGR3'!$D483,".",'Formulario PPGR3'!$E483,".",'Formulario PPGR3'!$F483))</f>
        <v>#REF!</v>
      </c>
      <c r="C483" s="505" t="e">
        <f>IF('Formulario PPGR3'!$G483="","",'[3]Formulario PPGR1'!#REF!)</f>
        <v>#REF!</v>
      </c>
      <c r="D483" s="505" t="e">
        <f>IF('Formulario PPGR3'!$G483="","",'[3]Formulario PPGR1'!#REF!)</f>
        <v>#REF!</v>
      </c>
      <c r="E483" s="505" t="e">
        <f>IF('Formulario PPGR3'!$G483="","",'[3]Formulario PPGR1'!#REF!)</f>
        <v>#REF!</v>
      </c>
      <c r="F483" s="505" t="e">
        <f>IF('Formulario PPGR3'!$G483="","",'[3]Formulario PPGR1'!#REF!)</f>
        <v>#REF!</v>
      </c>
      <c r="G483" s="508" t="s">
        <v>560</v>
      </c>
      <c r="H483" s="507" t="s">
        <v>1178</v>
      </c>
      <c r="I483" s="514">
        <v>4</v>
      </c>
      <c r="J483" s="515" t="s">
        <v>1077</v>
      </c>
      <c r="K483" s="505" t="s">
        <v>1099</v>
      </c>
      <c r="L483" s="516" t="s">
        <v>1078</v>
      </c>
      <c r="M483" s="505" t="s">
        <v>1101</v>
      </c>
      <c r="N483" s="521">
        <v>90</v>
      </c>
      <c r="O483" s="522">
        <v>197</v>
      </c>
      <c r="P483" s="520">
        <v>17730</v>
      </c>
      <c r="Q483" s="527" t="s">
        <v>1102</v>
      </c>
      <c r="R483" s="515" t="s">
        <v>1072</v>
      </c>
    </row>
    <row r="484" spans="2:18" ht="25.5">
      <c r="B484" s="505" t="e">
        <f>IF('Formulario PPGR3'!$G484="","",CONCATENATE('Formulario PPGR3'!$C484,".",'Formulario PPGR3'!$D484,".",'Formulario PPGR3'!$E484,".",'Formulario PPGR3'!$F484))</f>
        <v>#REF!</v>
      </c>
      <c r="C484" s="505" t="e">
        <f>IF('Formulario PPGR3'!$G484="","",'[3]Formulario PPGR1'!#REF!)</f>
        <v>#REF!</v>
      </c>
      <c r="D484" s="505" t="e">
        <f>IF('Formulario PPGR3'!$G484="","",'[3]Formulario PPGR1'!#REF!)</f>
        <v>#REF!</v>
      </c>
      <c r="E484" s="505" t="e">
        <f>IF('Formulario PPGR3'!$G484="","",'[3]Formulario PPGR1'!#REF!)</f>
        <v>#REF!</v>
      </c>
      <c r="F484" s="505" t="e">
        <f>IF('Formulario PPGR3'!$G484="","",'[3]Formulario PPGR1'!#REF!)</f>
        <v>#REF!</v>
      </c>
      <c r="G484" s="508" t="s">
        <v>563</v>
      </c>
      <c r="H484" s="507" t="s">
        <v>1179</v>
      </c>
      <c r="I484" s="514">
        <v>4</v>
      </c>
      <c r="J484" s="515" t="s">
        <v>1077</v>
      </c>
      <c r="K484" s="505" t="s">
        <v>1099</v>
      </c>
      <c r="L484" s="516" t="s">
        <v>1078</v>
      </c>
      <c r="M484" s="505" t="s">
        <v>1101</v>
      </c>
      <c r="N484" s="521">
        <v>90</v>
      </c>
      <c r="O484" s="522">
        <v>197</v>
      </c>
      <c r="P484" s="520">
        <v>17730</v>
      </c>
      <c r="Q484" s="527" t="s">
        <v>1102</v>
      </c>
      <c r="R484" s="515" t="s">
        <v>1072</v>
      </c>
    </row>
    <row r="485" spans="2:18" ht="25.5">
      <c r="B485" s="505" t="e">
        <f>IF('Formulario PPGR3'!$G485="","",CONCATENATE('Formulario PPGR3'!$C485,".",'Formulario PPGR3'!$D485,".",'Formulario PPGR3'!$E485,".",'Formulario PPGR3'!$F485))</f>
        <v>#REF!</v>
      </c>
      <c r="C485" s="505" t="e">
        <f>IF('Formulario PPGR3'!$G485="","",'[3]Formulario PPGR1'!#REF!)</f>
        <v>#REF!</v>
      </c>
      <c r="D485" s="505" t="e">
        <f>IF('Formulario PPGR3'!$G485="","",'[3]Formulario PPGR1'!#REF!)</f>
        <v>#REF!</v>
      </c>
      <c r="E485" s="505" t="e">
        <f>IF('Formulario PPGR3'!$G485="","",'[3]Formulario PPGR1'!#REF!)</f>
        <v>#REF!</v>
      </c>
      <c r="F485" s="505" t="e">
        <f>IF('Formulario PPGR3'!$G485="","",'[3]Formulario PPGR1'!#REF!)</f>
        <v>#REF!</v>
      </c>
      <c r="G485" s="508" t="s">
        <v>563</v>
      </c>
      <c r="H485" s="507" t="s">
        <v>1179</v>
      </c>
      <c r="I485" s="514">
        <v>4</v>
      </c>
      <c r="J485" s="515" t="s">
        <v>1080</v>
      </c>
      <c r="K485" s="505" t="s">
        <v>1089</v>
      </c>
      <c r="L485" s="516" t="s">
        <v>1081</v>
      </c>
      <c r="M485" s="505" t="s">
        <v>1093</v>
      </c>
      <c r="N485" s="521">
        <v>4</v>
      </c>
      <c r="O485" s="522">
        <v>139.24</v>
      </c>
      <c r="P485" s="520">
        <v>556.96</v>
      </c>
      <c r="Q485" s="527" t="s">
        <v>1094</v>
      </c>
      <c r="R485" s="515" t="s">
        <v>1072</v>
      </c>
    </row>
    <row r="486" spans="2:18" ht="25.5">
      <c r="B486" s="505" t="e">
        <f>IF('Formulario PPGR3'!$G486="","",CONCATENATE('Formulario PPGR3'!$C486,".",'Formulario PPGR3'!$D486,".",'Formulario PPGR3'!$E486,".",'Formulario PPGR3'!$F486))</f>
        <v>#REF!</v>
      </c>
      <c r="C486" s="505" t="e">
        <f>IF('Formulario PPGR3'!$G486="","",'[3]Formulario PPGR1'!#REF!)</f>
        <v>#REF!</v>
      </c>
      <c r="D486" s="505" t="e">
        <f>IF('Formulario PPGR3'!$G486="","",'[3]Formulario PPGR1'!#REF!)</f>
        <v>#REF!</v>
      </c>
      <c r="E486" s="505" t="e">
        <f>IF('Formulario PPGR3'!$G486="","",'[3]Formulario PPGR1'!#REF!)</f>
        <v>#REF!</v>
      </c>
      <c r="F486" s="505" t="e">
        <f>IF('Formulario PPGR3'!$G486="","",'[3]Formulario PPGR1'!#REF!)</f>
        <v>#REF!</v>
      </c>
      <c r="G486" s="508" t="s">
        <v>563</v>
      </c>
      <c r="H486" s="507" t="s">
        <v>1179</v>
      </c>
      <c r="I486" s="514">
        <v>4</v>
      </c>
      <c r="J486" s="515" t="s">
        <v>1073</v>
      </c>
      <c r="K486" s="505" t="s">
        <v>1095</v>
      </c>
      <c r="L486" s="516" t="s">
        <v>1180</v>
      </c>
      <c r="M486" s="505" t="s">
        <v>1087</v>
      </c>
      <c r="N486" s="521">
        <v>4</v>
      </c>
      <c r="O486" s="522">
        <v>1899.8</v>
      </c>
      <c r="P486" s="520">
        <v>7599.2</v>
      </c>
      <c r="Q486" s="527" t="s">
        <v>1096</v>
      </c>
      <c r="R486" s="515" t="s">
        <v>1072</v>
      </c>
    </row>
    <row r="487" spans="2:18" ht="25.5">
      <c r="B487" s="505" t="e">
        <f>IF('Formulario PPGR3'!$G487="","",CONCATENATE('Formulario PPGR3'!$C487,".",'Formulario PPGR3'!$D487,".",'Formulario PPGR3'!$E487,".",'Formulario PPGR3'!$F487))</f>
        <v>#REF!</v>
      </c>
      <c r="C487" s="505" t="e">
        <f>IF('Formulario PPGR3'!$G487="","",'[3]Formulario PPGR1'!#REF!)</f>
        <v>#REF!</v>
      </c>
      <c r="D487" s="505" t="e">
        <f>IF('Formulario PPGR3'!$G487="","",'[3]Formulario PPGR1'!#REF!)</f>
        <v>#REF!</v>
      </c>
      <c r="E487" s="505" t="e">
        <f>IF('Formulario PPGR3'!$G487="","",'[3]Formulario PPGR1'!#REF!)</f>
        <v>#REF!</v>
      </c>
      <c r="F487" s="505" t="e">
        <f>IF('Formulario PPGR3'!$G487="","",'[3]Formulario PPGR1'!#REF!)</f>
        <v>#REF!</v>
      </c>
      <c r="G487" s="508" t="s">
        <v>563</v>
      </c>
      <c r="H487" s="507" t="s">
        <v>1179</v>
      </c>
      <c r="I487" s="514">
        <v>4</v>
      </c>
      <c r="J487" s="515" t="s">
        <v>1073</v>
      </c>
      <c r="K487" s="505" t="s">
        <v>1095</v>
      </c>
      <c r="L487" s="516" t="s">
        <v>1083</v>
      </c>
      <c r="M487" s="505" t="s">
        <v>1091</v>
      </c>
      <c r="N487" s="521">
        <v>1</v>
      </c>
      <c r="O487" s="522">
        <v>71.98</v>
      </c>
      <c r="P487" s="520">
        <v>71.98</v>
      </c>
      <c r="Q487" s="527" t="s">
        <v>1096</v>
      </c>
      <c r="R487" s="515" t="s">
        <v>1072</v>
      </c>
    </row>
    <row r="488" spans="2:18" ht="25.5">
      <c r="B488" s="505" t="e">
        <f>IF('Formulario PPGR3'!$G488="","",CONCATENATE('Formulario PPGR3'!$C488,".",'Formulario PPGR3'!$D488,".",'Formulario PPGR3'!$E488,".",'Formulario PPGR3'!$F488))</f>
        <v>#REF!</v>
      </c>
      <c r="C488" s="505" t="e">
        <f>IF('Formulario PPGR3'!$G488="","",'[3]Formulario PPGR1'!#REF!)</f>
        <v>#REF!</v>
      </c>
      <c r="D488" s="505" t="e">
        <f>IF('Formulario PPGR3'!$G488="","",'[3]Formulario PPGR1'!#REF!)</f>
        <v>#REF!</v>
      </c>
      <c r="E488" s="505" t="e">
        <f>IF('Formulario PPGR3'!$G488="","",'[3]Formulario PPGR1'!#REF!)</f>
        <v>#REF!</v>
      </c>
      <c r="F488" s="505" t="e">
        <f>IF('Formulario PPGR3'!$G488="","",'[3]Formulario PPGR1'!#REF!)</f>
        <v>#REF!</v>
      </c>
      <c r="G488" s="508" t="s">
        <v>563</v>
      </c>
      <c r="H488" s="507" t="s">
        <v>1179</v>
      </c>
      <c r="I488" s="514">
        <v>4</v>
      </c>
      <c r="J488" s="515" t="s">
        <v>1073</v>
      </c>
      <c r="K488" s="505" t="s">
        <v>1095</v>
      </c>
      <c r="L488" s="516" t="s">
        <v>1123</v>
      </c>
      <c r="M488" s="505" t="s">
        <v>1087</v>
      </c>
      <c r="N488" s="521">
        <v>1</v>
      </c>
      <c r="O488" s="522">
        <v>144.9984</v>
      </c>
      <c r="P488" s="520">
        <v>144.9984</v>
      </c>
      <c r="Q488" s="527" t="s">
        <v>1096</v>
      </c>
      <c r="R488" s="515" t="s">
        <v>1072</v>
      </c>
    </row>
    <row r="489" spans="2:18" ht="25.5">
      <c r="B489" s="505" t="e">
        <f>IF('Formulario PPGR3'!$G489="","",CONCATENATE('Formulario PPGR3'!$C489,".",'Formulario PPGR3'!$D489,".",'Formulario PPGR3'!$E489,".",'Formulario PPGR3'!$F489))</f>
        <v>#REF!</v>
      </c>
      <c r="C489" s="505" t="e">
        <f>IF('Formulario PPGR3'!$G489="","",'[3]Formulario PPGR1'!#REF!)</f>
        <v>#REF!</v>
      </c>
      <c r="D489" s="505" t="e">
        <f>IF('Formulario PPGR3'!$G489="","",'[3]Formulario PPGR1'!#REF!)</f>
        <v>#REF!</v>
      </c>
      <c r="E489" s="505" t="e">
        <f>IF('Formulario PPGR3'!$G489="","",'[3]Formulario PPGR1'!#REF!)</f>
        <v>#REF!</v>
      </c>
      <c r="F489" s="505" t="e">
        <f>IF('Formulario PPGR3'!$G489="","",'[3]Formulario PPGR1'!#REF!)</f>
        <v>#REF!</v>
      </c>
      <c r="G489" s="508" t="s">
        <v>563</v>
      </c>
      <c r="H489" s="507" t="s">
        <v>1179</v>
      </c>
      <c r="I489" s="514">
        <v>4</v>
      </c>
      <c r="J489" s="515" t="s">
        <v>1073</v>
      </c>
      <c r="K489" s="505" t="s">
        <v>1095</v>
      </c>
      <c r="L489" s="516" t="s">
        <v>1125</v>
      </c>
      <c r="M489" s="505" t="s">
        <v>1126</v>
      </c>
      <c r="N489" s="521">
        <v>1</v>
      </c>
      <c r="O489" s="522">
        <v>206.5</v>
      </c>
      <c r="P489" s="520">
        <v>206.5</v>
      </c>
      <c r="Q489" s="527" t="s">
        <v>1096</v>
      </c>
      <c r="R489" s="515" t="s">
        <v>1072</v>
      </c>
    </row>
    <row r="490" spans="2:18" ht="38.25">
      <c r="B490" s="505" t="e">
        <f>IF('Formulario PPGR3'!$G490="","",CONCATENATE('Formulario PPGR3'!$C490,".",'Formulario PPGR3'!$D490,".",'Formulario PPGR3'!$E490,".",'Formulario PPGR3'!$F490))</f>
        <v>#REF!</v>
      </c>
      <c r="C490" s="505" t="e">
        <f>IF('Formulario PPGR3'!$G490="","",'[3]Formulario PPGR1'!#REF!)</f>
        <v>#REF!</v>
      </c>
      <c r="D490" s="505" t="e">
        <f>IF('Formulario PPGR3'!$G490="","",'[3]Formulario PPGR1'!#REF!)</f>
        <v>#REF!</v>
      </c>
      <c r="E490" s="505" t="e">
        <f>IF('Formulario PPGR3'!$G490="","",'[3]Formulario PPGR1'!#REF!)</f>
        <v>#REF!</v>
      </c>
      <c r="F490" s="505" t="e">
        <f>IF('Formulario PPGR3'!$G490="","",'[3]Formulario PPGR1'!#REF!)</f>
        <v>#REF!</v>
      </c>
      <c r="G490" s="508" t="s">
        <v>593</v>
      </c>
      <c r="H490" s="507" t="s">
        <v>594</v>
      </c>
      <c r="I490" s="514">
        <v>12</v>
      </c>
      <c r="J490" s="515" t="s">
        <v>1080</v>
      </c>
      <c r="K490" s="505" t="s">
        <v>1089</v>
      </c>
      <c r="L490" s="516" t="s">
        <v>1081</v>
      </c>
      <c r="M490" s="505" t="s">
        <v>1093</v>
      </c>
      <c r="N490" s="521">
        <v>7</v>
      </c>
      <c r="O490" s="522">
        <v>139.24</v>
      </c>
      <c r="P490" s="520">
        <v>974.68</v>
      </c>
      <c r="Q490" s="527" t="s">
        <v>1094</v>
      </c>
      <c r="R490" s="515" t="s">
        <v>1072</v>
      </c>
    </row>
    <row r="491" spans="2:18" ht="38.25">
      <c r="B491" s="505" t="e">
        <f>IF('Formulario PPGR3'!$G491="","",CONCATENATE('Formulario PPGR3'!$C491,".",'Formulario PPGR3'!$D491,".",'Formulario PPGR3'!$E491,".",'Formulario PPGR3'!$F491))</f>
        <v>#REF!</v>
      </c>
      <c r="C491" s="505" t="e">
        <f>IF('Formulario PPGR3'!$G491="","",'[3]Formulario PPGR1'!#REF!)</f>
        <v>#REF!</v>
      </c>
      <c r="D491" s="505" t="e">
        <f>IF('Formulario PPGR3'!$G491="","",'[3]Formulario PPGR1'!#REF!)</f>
        <v>#REF!</v>
      </c>
      <c r="E491" s="505" t="e">
        <f>IF('Formulario PPGR3'!$G491="","",'[3]Formulario PPGR1'!#REF!)</f>
        <v>#REF!</v>
      </c>
      <c r="F491" s="505" t="e">
        <f>IF('Formulario PPGR3'!$G491="","",'[3]Formulario PPGR1'!#REF!)</f>
        <v>#REF!</v>
      </c>
      <c r="G491" s="508" t="s">
        <v>593</v>
      </c>
      <c r="H491" s="507" t="s">
        <v>594</v>
      </c>
      <c r="I491" s="514">
        <v>12</v>
      </c>
      <c r="J491" s="515" t="s">
        <v>1080</v>
      </c>
      <c r="K491" s="505" t="s">
        <v>1089</v>
      </c>
      <c r="L491" s="516" t="s">
        <v>1194</v>
      </c>
      <c r="M491" s="505" t="s">
        <v>1087</v>
      </c>
      <c r="N491" s="521">
        <v>3</v>
      </c>
      <c r="O491" s="522">
        <v>368.75</v>
      </c>
      <c r="P491" s="520">
        <v>1106.25</v>
      </c>
      <c r="Q491" s="527" t="s">
        <v>1092</v>
      </c>
      <c r="R491" s="515"/>
    </row>
    <row r="492" spans="2:18" ht="38.25">
      <c r="B492" s="505" t="e">
        <f>IF('Formulario PPGR3'!$G492="","",CONCATENATE('Formulario PPGR3'!$C492,".",'Formulario PPGR3'!$D492,".",'Formulario PPGR3'!$E492,".",'Formulario PPGR3'!$F492))</f>
        <v>#REF!</v>
      </c>
      <c r="C492" s="505" t="e">
        <f>IF('Formulario PPGR3'!$G492="","",'[3]Formulario PPGR1'!#REF!)</f>
        <v>#REF!</v>
      </c>
      <c r="D492" s="505" t="e">
        <f>IF('Formulario PPGR3'!$G492="","",'[3]Formulario PPGR1'!#REF!)</f>
        <v>#REF!</v>
      </c>
      <c r="E492" s="505" t="e">
        <f>IF('Formulario PPGR3'!$G492="","",'[3]Formulario PPGR1'!#REF!)</f>
        <v>#REF!</v>
      </c>
      <c r="F492" s="505" t="e">
        <f>IF('Formulario PPGR3'!$G492="","",'[3]Formulario PPGR1'!#REF!)</f>
        <v>#REF!</v>
      </c>
      <c r="G492" s="508" t="s">
        <v>593</v>
      </c>
      <c r="H492" s="507" t="s">
        <v>594</v>
      </c>
      <c r="I492" s="514">
        <v>12</v>
      </c>
      <c r="J492" s="515" t="s">
        <v>1073</v>
      </c>
      <c r="K492" s="505" t="s">
        <v>1095</v>
      </c>
      <c r="L492" s="516" t="s">
        <v>1195</v>
      </c>
      <c r="M492" s="505" t="s">
        <v>1087</v>
      </c>
      <c r="N492" s="521">
        <v>8</v>
      </c>
      <c r="O492" s="522">
        <v>26.55</v>
      </c>
      <c r="P492" s="520">
        <v>212.4</v>
      </c>
      <c r="Q492" s="527" t="s">
        <v>1096</v>
      </c>
      <c r="R492" s="515"/>
    </row>
    <row r="493" spans="2:18" ht="38.25">
      <c r="B493" s="505" t="e">
        <f>IF('Formulario PPGR3'!$G493="","",CONCATENATE('Formulario PPGR3'!$C493,".",'Formulario PPGR3'!$D493,".",'Formulario PPGR3'!$E493,".",'Formulario PPGR3'!$F493))</f>
        <v>#REF!</v>
      </c>
      <c r="C493" s="505" t="e">
        <f>IF('Formulario PPGR3'!$G493="","",'[3]Formulario PPGR1'!#REF!)</f>
        <v>#REF!</v>
      </c>
      <c r="D493" s="505" t="e">
        <f>IF('Formulario PPGR3'!$G493="","",'[3]Formulario PPGR1'!#REF!)</f>
        <v>#REF!</v>
      </c>
      <c r="E493" s="505" t="e">
        <f>IF('Formulario PPGR3'!$G493="","",'[3]Formulario PPGR1'!#REF!)</f>
        <v>#REF!</v>
      </c>
      <c r="F493" s="505" t="e">
        <f>IF('Formulario PPGR3'!$G493="","",'[3]Formulario PPGR1'!#REF!)</f>
        <v>#REF!</v>
      </c>
      <c r="G493" s="508" t="s">
        <v>593</v>
      </c>
      <c r="H493" s="507" t="s">
        <v>594</v>
      </c>
      <c r="I493" s="514">
        <v>12</v>
      </c>
      <c r="J493" s="515" t="s">
        <v>1073</v>
      </c>
      <c r="K493" s="505" t="s">
        <v>1095</v>
      </c>
      <c r="L493" s="516" t="s">
        <v>1196</v>
      </c>
      <c r="M493" s="505" t="s">
        <v>1087</v>
      </c>
      <c r="N493" s="521">
        <v>3</v>
      </c>
      <c r="O493" s="522">
        <v>619.5</v>
      </c>
      <c r="P493" s="520">
        <v>1858.5</v>
      </c>
      <c r="Q493" s="527" t="s">
        <v>1096</v>
      </c>
      <c r="R493" s="515"/>
    </row>
    <row r="494" spans="2:18" ht="38.25">
      <c r="B494" s="505" t="e">
        <f>IF('Formulario PPGR3'!$G494="","",CONCATENATE('Formulario PPGR3'!$C494,".",'Formulario PPGR3'!$D494,".",'Formulario PPGR3'!$E494,".",'Formulario PPGR3'!$F494))</f>
        <v>#REF!</v>
      </c>
      <c r="C494" s="505" t="e">
        <f>IF('Formulario PPGR3'!$G494="","",'[3]Formulario PPGR1'!#REF!)</f>
        <v>#REF!</v>
      </c>
      <c r="D494" s="505" t="e">
        <f>IF('Formulario PPGR3'!$G494="","",'[3]Formulario PPGR1'!#REF!)</f>
        <v>#REF!</v>
      </c>
      <c r="E494" s="505" t="e">
        <f>IF('Formulario PPGR3'!$G494="","",'[3]Formulario PPGR1'!#REF!)</f>
        <v>#REF!</v>
      </c>
      <c r="F494" s="505" t="e">
        <f>IF('Formulario PPGR3'!$G494="","",'[3]Formulario PPGR1'!#REF!)</f>
        <v>#REF!</v>
      </c>
      <c r="G494" s="508" t="s">
        <v>593</v>
      </c>
      <c r="H494" s="507" t="s">
        <v>594</v>
      </c>
      <c r="I494" s="514">
        <v>12</v>
      </c>
      <c r="J494" s="515" t="s">
        <v>1073</v>
      </c>
      <c r="K494" s="505" t="s">
        <v>1095</v>
      </c>
      <c r="L494" s="516" t="s">
        <v>1197</v>
      </c>
      <c r="M494" s="505" t="s">
        <v>1087</v>
      </c>
      <c r="N494" s="521">
        <v>5</v>
      </c>
      <c r="O494" s="522">
        <v>20.001000000000001</v>
      </c>
      <c r="P494" s="520">
        <v>100.005</v>
      </c>
      <c r="Q494" s="527" t="s">
        <v>1096</v>
      </c>
      <c r="R494" s="515"/>
    </row>
    <row r="495" spans="2:18" ht="38.25">
      <c r="B495" s="505" t="e">
        <f>IF('Formulario PPGR3'!$G495="","",CONCATENATE('Formulario PPGR3'!$C495,".",'Formulario PPGR3'!$D495,".",'Formulario PPGR3'!$E495,".",'Formulario PPGR3'!$F495))</f>
        <v>#REF!</v>
      </c>
      <c r="C495" s="505" t="e">
        <f>IF('Formulario PPGR3'!$G495="","",'[3]Formulario PPGR1'!#REF!)</f>
        <v>#REF!</v>
      </c>
      <c r="D495" s="505" t="e">
        <f>IF('Formulario PPGR3'!$G495="","",'[3]Formulario PPGR1'!#REF!)</f>
        <v>#REF!</v>
      </c>
      <c r="E495" s="505" t="e">
        <f>IF('Formulario PPGR3'!$G495="","",'[3]Formulario PPGR1'!#REF!)</f>
        <v>#REF!</v>
      </c>
      <c r="F495" s="505" t="e">
        <f>IF('Formulario PPGR3'!$G495="","",'[3]Formulario PPGR1'!#REF!)</f>
        <v>#REF!</v>
      </c>
      <c r="G495" s="508" t="s">
        <v>593</v>
      </c>
      <c r="H495" s="507" t="s">
        <v>594</v>
      </c>
      <c r="I495" s="514">
        <v>12</v>
      </c>
      <c r="J495" s="515" t="s">
        <v>1073</v>
      </c>
      <c r="K495" s="505" t="s">
        <v>1095</v>
      </c>
      <c r="L495" s="516" t="s">
        <v>1109</v>
      </c>
      <c r="M495" s="505" t="s">
        <v>1091</v>
      </c>
      <c r="N495" s="521">
        <v>3</v>
      </c>
      <c r="O495" s="522">
        <v>154.875</v>
      </c>
      <c r="P495" s="520">
        <v>464.625</v>
      </c>
      <c r="Q495" s="527" t="s">
        <v>1096</v>
      </c>
      <c r="R495" s="515"/>
    </row>
    <row r="496" spans="2:18" ht="38.25">
      <c r="B496" s="505" t="e">
        <f>IF('Formulario PPGR3'!$G496="","",CONCATENATE('Formulario PPGR3'!$C496,".",'Formulario PPGR3'!$D496,".",'Formulario PPGR3'!$E496,".",'Formulario PPGR3'!$F496))</f>
        <v>#REF!</v>
      </c>
      <c r="C496" s="505" t="e">
        <f>IF('Formulario PPGR3'!$G496="","",'[3]Formulario PPGR1'!#REF!)</f>
        <v>#REF!</v>
      </c>
      <c r="D496" s="505" t="e">
        <f>IF('Formulario PPGR3'!$G496="","",'[3]Formulario PPGR1'!#REF!)</f>
        <v>#REF!</v>
      </c>
      <c r="E496" s="505" t="e">
        <f>IF('Formulario PPGR3'!$G496="","",'[3]Formulario PPGR1'!#REF!)</f>
        <v>#REF!</v>
      </c>
      <c r="F496" s="505" t="e">
        <f>IF('Formulario PPGR3'!$G496="","",'[3]Formulario PPGR1'!#REF!)</f>
        <v>#REF!</v>
      </c>
      <c r="G496" s="508" t="s">
        <v>593</v>
      </c>
      <c r="H496" s="507" t="s">
        <v>594</v>
      </c>
      <c r="I496" s="514">
        <v>12</v>
      </c>
      <c r="J496" s="515" t="s">
        <v>1073</v>
      </c>
      <c r="K496" s="505" t="s">
        <v>1095</v>
      </c>
      <c r="L496" s="516" t="s">
        <v>1198</v>
      </c>
      <c r="M496" s="505" t="s">
        <v>1087</v>
      </c>
      <c r="N496" s="521">
        <v>25</v>
      </c>
      <c r="O496" s="522">
        <v>9.6760000000000002</v>
      </c>
      <c r="P496" s="520">
        <v>241.9</v>
      </c>
      <c r="Q496" s="527" t="s">
        <v>1096</v>
      </c>
      <c r="R496" s="515"/>
    </row>
    <row r="497" spans="2:18" ht="38.25">
      <c r="B497" s="505" t="e">
        <f>IF('Formulario PPGR3'!$G497="","",CONCATENATE('Formulario PPGR3'!$C497,".",'Formulario PPGR3'!$D497,".",'Formulario PPGR3'!$E497,".",'Formulario PPGR3'!$F497))</f>
        <v>#REF!</v>
      </c>
      <c r="C497" s="505" t="e">
        <f>IF('Formulario PPGR3'!$G497="","",'[3]Formulario PPGR1'!#REF!)</f>
        <v>#REF!</v>
      </c>
      <c r="D497" s="505" t="e">
        <f>IF('Formulario PPGR3'!$G497="","",'[3]Formulario PPGR1'!#REF!)</f>
        <v>#REF!</v>
      </c>
      <c r="E497" s="505" t="e">
        <f>IF('Formulario PPGR3'!$G497="","",'[3]Formulario PPGR1'!#REF!)</f>
        <v>#REF!</v>
      </c>
      <c r="F497" s="505" t="e">
        <f>IF('Formulario PPGR3'!$G497="","",'[3]Formulario PPGR1'!#REF!)</f>
        <v>#REF!</v>
      </c>
      <c r="G497" s="508" t="s">
        <v>593</v>
      </c>
      <c r="H497" s="507" t="s">
        <v>594</v>
      </c>
      <c r="I497" s="514">
        <v>12</v>
      </c>
      <c r="J497" s="515" t="s">
        <v>1073</v>
      </c>
      <c r="K497" s="505" t="s">
        <v>1095</v>
      </c>
      <c r="L497" s="516" t="s">
        <v>1184</v>
      </c>
      <c r="M497" s="505" t="s">
        <v>1087</v>
      </c>
      <c r="N497" s="521">
        <v>2</v>
      </c>
      <c r="O497" s="522">
        <v>5039.8509999999997</v>
      </c>
      <c r="P497" s="520">
        <v>10079.701999999999</v>
      </c>
      <c r="Q497" s="527" t="s">
        <v>1096</v>
      </c>
      <c r="R497" s="515" t="s">
        <v>1072</v>
      </c>
    </row>
    <row r="498" spans="2:18" ht="38.25">
      <c r="B498" s="505" t="e">
        <f>IF('Formulario PPGR3'!$G498="","",CONCATENATE('Formulario PPGR3'!$C498,".",'Formulario PPGR3'!$D498,".",'Formulario PPGR3'!$E498,".",'Formulario PPGR3'!$F498))</f>
        <v>#REF!</v>
      </c>
      <c r="C498" s="505" t="e">
        <f>IF('Formulario PPGR3'!$G498="","",'[3]Formulario PPGR1'!#REF!)</f>
        <v>#REF!</v>
      </c>
      <c r="D498" s="505" t="e">
        <f>IF('Formulario PPGR3'!$G498="","",'[3]Formulario PPGR1'!#REF!)</f>
        <v>#REF!</v>
      </c>
      <c r="E498" s="505" t="e">
        <f>IF('Formulario PPGR3'!$G498="","",'[3]Formulario PPGR1'!#REF!)</f>
        <v>#REF!</v>
      </c>
      <c r="F498" s="505" t="e">
        <f>IF('Formulario PPGR3'!$G498="","",'[3]Formulario PPGR1'!#REF!)</f>
        <v>#REF!</v>
      </c>
      <c r="G498" s="508" t="s">
        <v>593</v>
      </c>
      <c r="H498" s="507" t="s">
        <v>594</v>
      </c>
      <c r="I498" s="514">
        <v>12</v>
      </c>
      <c r="J498" s="515" t="s">
        <v>1077</v>
      </c>
      <c r="K498" s="505" t="s">
        <v>1099</v>
      </c>
      <c r="L498" s="516" t="s">
        <v>1078</v>
      </c>
      <c r="M498" s="505" t="s">
        <v>1101</v>
      </c>
      <c r="N498" s="521">
        <v>100</v>
      </c>
      <c r="O498" s="522">
        <v>197</v>
      </c>
      <c r="P498" s="520">
        <v>19700</v>
      </c>
      <c r="Q498" s="527" t="s">
        <v>1102</v>
      </c>
      <c r="R498" s="515" t="s">
        <v>1072</v>
      </c>
    </row>
    <row r="499" spans="2:18" ht="25.5">
      <c r="B499" s="505" t="e">
        <f>IF('Formulario PPGR3'!$G499="","",CONCATENATE('Formulario PPGR3'!$C499,".",'Formulario PPGR3'!$D499,".",'Formulario PPGR3'!$E499,".",'Formulario PPGR3'!$F499))</f>
        <v>#REF!</v>
      </c>
      <c r="C499" s="505" t="e">
        <f>IF('Formulario PPGR3'!$G499="","",'[3]Formulario PPGR1'!#REF!)</f>
        <v>#REF!</v>
      </c>
      <c r="D499" s="505" t="e">
        <f>IF('Formulario PPGR3'!$G499="","",'[3]Formulario PPGR1'!#REF!)</f>
        <v>#REF!</v>
      </c>
      <c r="E499" s="505" t="e">
        <f>IF('Formulario PPGR3'!$G499="","",'[3]Formulario PPGR1'!#REF!)</f>
        <v>#REF!</v>
      </c>
      <c r="F499" s="505" t="e">
        <f>IF('Formulario PPGR3'!$G499="","",'[3]Formulario PPGR1'!#REF!)</f>
        <v>#REF!</v>
      </c>
      <c r="G499" s="508" t="s">
        <v>598</v>
      </c>
      <c r="H499" s="507" t="s">
        <v>599</v>
      </c>
      <c r="I499" s="514">
        <v>1</v>
      </c>
      <c r="J499" s="515" t="s">
        <v>1077</v>
      </c>
      <c r="K499" s="505" t="s">
        <v>1099</v>
      </c>
      <c r="L499" s="516" t="s">
        <v>1078</v>
      </c>
      <c r="M499" s="505" t="s">
        <v>1101</v>
      </c>
      <c r="N499" s="521">
        <v>50</v>
      </c>
      <c r="O499" s="522">
        <v>197</v>
      </c>
      <c r="P499" s="520">
        <v>9850</v>
      </c>
      <c r="Q499" s="527" t="s">
        <v>1102</v>
      </c>
      <c r="R499" s="515" t="s">
        <v>1072</v>
      </c>
    </row>
    <row r="500" spans="2:18" ht="25.5">
      <c r="B500" s="505" t="e">
        <f>IF('Formulario PPGR3'!$G500="","",CONCATENATE('Formulario PPGR3'!$C500,".",'Formulario PPGR3'!$D500,".",'Formulario PPGR3'!$E500,".",'Formulario PPGR3'!$F500))</f>
        <v>#REF!</v>
      </c>
      <c r="C500" s="505" t="e">
        <f>IF('Formulario PPGR3'!$G500="","",'[3]Formulario PPGR1'!#REF!)</f>
        <v>#REF!</v>
      </c>
      <c r="D500" s="505" t="e">
        <f>IF('Formulario PPGR3'!$G500="","",'[3]Formulario PPGR1'!#REF!)</f>
        <v>#REF!</v>
      </c>
      <c r="E500" s="505" t="e">
        <f>IF('Formulario PPGR3'!$G500="","",'[3]Formulario PPGR1'!#REF!)</f>
        <v>#REF!</v>
      </c>
      <c r="F500" s="505" t="e">
        <f>IF('Formulario PPGR3'!$G500="","",'[3]Formulario PPGR1'!#REF!)</f>
        <v>#REF!</v>
      </c>
      <c r="G500" s="508" t="s">
        <v>598</v>
      </c>
      <c r="H500" s="507" t="s">
        <v>599</v>
      </c>
      <c r="I500" s="514">
        <v>1</v>
      </c>
      <c r="J500" s="515" t="s">
        <v>1080</v>
      </c>
      <c r="K500" s="505" t="s">
        <v>1089</v>
      </c>
      <c r="L500" s="516" t="s">
        <v>1199</v>
      </c>
      <c r="M500" s="505" t="s">
        <v>1093</v>
      </c>
      <c r="N500" s="521">
        <v>4</v>
      </c>
      <c r="O500" s="522">
        <v>194.7</v>
      </c>
      <c r="P500" s="520">
        <v>778.8</v>
      </c>
      <c r="Q500" s="527" t="s">
        <v>1094</v>
      </c>
      <c r="R500" s="515" t="s">
        <v>1072</v>
      </c>
    </row>
    <row r="501" spans="2:18" ht="25.5">
      <c r="B501" s="505" t="e">
        <f>IF('Formulario PPGR3'!$G501="","",CONCATENATE('Formulario PPGR3'!$C501,".",'Formulario PPGR3'!$D501,".",'Formulario PPGR3'!$E501,".",'Formulario PPGR3'!$F501))</f>
        <v>#REF!</v>
      </c>
      <c r="C501" s="505" t="e">
        <f>IF('Formulario PPGR3'!$G501="","",'[3]Formulario PPGR1'!#REF!)</f>
        <v>#REF!</v>
      </c>
      <c r="D501" s="505" t="e">
        <f>IF('Formulario PPGR3'!$G501="","",'[3]Formulario PPGR1'!#REF!)</f>
        <v>#REF!</v>
      </c>
      <c r="E501" s="505" t="e">
        <f>IF('Formulario PPGR3'!$G501="","",'[3]Formulario PPGR1'!#REF!)</f>
        <v>#REF!</v>
      </c>
      <c r="F501" s="505" t="e">
        <f>IF('Formulario PPGR3'!$G501="","",'[3]Formulario PPGR1'!#REF!)</f>
        <v>#REF!</v>
      </c>
      <c r="G501" s="508" t="s">
        <v>598</v>
      </c>
      <c r="H501" s="507" t="s">
        <v>599</v>
      </c>
      <c r="I501" s="514">
        <v>1</v>
      </c>
      <c r="J501" s="515" t="s">
        <v>1080</v>
      </c>
      <c r="K501" s="505" t="s">
        <v>1089</v>
      </c>
      <c r="L501" s="516" t="s">
        <v>1090</v>
      </c>
      <c r="M501" s="505" t="s">
        <v>1091</v>
      </c>
      <c r="N501" s="521">
        <v>3</v>
      </c>
      <c r="O501" s="522">
        <v>175.82</v>
      </c>
      <c r="P501" s="520">
        <v>527.46</v>
      </c>
      <c r="Q501" s="527" t="s">
        <v>1092</v>
      </c>
      <c r="R501" s="515" t="s">
        <v>1072</v>
      </c>
    </row>
    <row r="502" spans="2:18" ht="25.5">
      <c r="B502" s="505" t="e">
        <f>IF('Formulario PPGR3'!$G502="","",CONCATENATE('Formulario PPGR3'!$C502,".",'Formulario PPGR3'!$D502,".",'Formulario PPGR3'!$E502,".",'Formulario PPGR3'!$F502))</f>
        <v>#REF!</v>
      </c>
      <c r="C502" s="505" t="e">
        <f>IF('Formulario PPGR3'!$G502="","",'[3]Formulario PPGR1'!#REF!)</f>
        <v>#REF!</v>
      </c>
      <c r="D502" s="505" t="e">
        <f>IF('Formulario PPGR3'!$G502="","",'[3]Formulario PPGR1'!#REF!)</f>
        <v>#REF!</v>
      </c>
      <c r="E502" s="505" t="e">
        <f>IF('Formulario PPGR3'!$G502="","",'[3]Formulario PPGR1'!#REF!)</f>
        <v>#REF!</v>
      </c>
      <c r="F502" s="505" t="e">
        <f>IF('Formulario PPGR3'!$G502="","",'[3]Formulario PPGR1'!#REF!)</f>
        <v>#REF!</v>
      </c>
      <c r="G502" s="508" t="s">
        <v>601</v>
      </c>
      <c r="H502" s="507" t="s">
        <v>602</v>
      </c>
      <c r="I502" s="514">
        <v>1</v>
      </c>
      <c r="J502" s="515" t="s">
        <v>1080</v>
      </c>
      <c r="K502" s="505" t="s">
        <v>1089</v>
      </c>
      <c r="L502" s="516" t="s">
        <v>1090</v>
      </c>
      <c r="M502" s="505" t="s">
        <v>1091</v>
      </c>
      <c r="N502" s="521">
        <v>3</v>
      </c>
      <c r="O502" s="522">
        <v>175.82</v>
      </c>
      <c r="P502" s="520">
        <v>527.46</v>
      </c>
      <c r="Q502" s="527" t="s">
        <v>1092</v>
      </c>
      <c r="R502" s="515" t="s">
        <v>1072</v>
      </c>
    </row>
    <row r="503" spans="2:18" ht="25.5">
      <c r="B503" s="505" t="e">
        <f>IF('Formulario PPGR3'!$G503="","",CONCATENATE('Formulario PPGR3'!$C503,".",'Formulario PPGR3'!$D503,".",'Formulario PPGR3'!$E503,".",'Formulario PPGR3'!$F503))</f>
        <v>#REF!</v>
      </c>
      <c r="C503" s="505" t="e">
        <f>IF('Formulario PPGR3'!$G503="","",'[3]Formulario PPGR1'!#REF!)</f>
        <v>#REF!</v>
      </c>
      <c r="D503" s="505" t="e">
        <f>IF('Formulario PPGR3'!$G503="","",'[3]Formulario PPGR1'!#REF!)</f>
        <v>#REF!</v>
      </c>
      <c r="E503" s="505" t="e">
        <f>IF('Formulario PPGR3'!$G503="","",'[3]Formulario PPGR1'!#REF!)</f>
        <v>#REF!</v>
      </c>
      <c r="F503" s="505" t="e">
        <f>IF('Formulario PPGR3'!$G503="","",'[3]Formulario PPGR1'!#REF!)</f>
        <v>#REF!</v>
      </c>
      <c r="G503" s="508" t="s">
        <v>601</v>
      </c>
      <c r="H503" s="507" t="s">
        <v>602</v>
      </c>
      <c r="I503" s="514">
        <v>1</v>
      </c>
      <c r="J503" s="515" t="s">
        <v>1073</v>
      </c>
      <c r="K503" s="505" t="s">
        <v>1095</v>
      </c>
      <c r="L503" s="516" t="s">
        <v>1083</v>
      </c>
      <c r="M503" s="505" t="s">
        <v>1091</v>
      </c>
      <c r="N503" s="521">
        <v>9</v>
      </c>
      <c r="O503" s="522">
        <v>71.98</v>
      </c>
      <c r="P503" s="520">
        <v>647.82000000000005</v>
      </c>
      <c r="Q503" s="527" t="s">
        <v>1096</v>
      </c>
      <c r="R503" s="515" t="s">
        <v>1072</v>
      </c>
    </row>
    <row r="504" spans="2:18" ht="25.5">
      <c r="B504" s="505" t="e">
        <f>IF('Formulario PPGR3'!$G504="","",CONCATENATE('Formulario PPGR3'!$C504,".",'Formulario PPGR3'!$D504,".",'Formulario PPGR3'!$E504,".",'Formulario PPGR3'!$F504))</f>
        <v>#REF!</v>
      </c>
      <c r="C504" s="505" t="e">
        <f>IF('Formulario PPGR3'!$G504="","",'[3]Formulario PPGR1'!#REF!)</f>
        <v>#REF!</v>
      </c>
      <c r="D504" s="505" t="e">
        <f>IF('Formulario PPGR3'!$G504="","",'[3]Formulario PPGR1'!#REF!)</f>
        <v>#REF!</v>
      </c>
      <c r="E504" s="505" t="e">
        <f>IF('Formulario PPGR3'!$G504="","",'[3]Formulario PPGR1'!#REF!)</f>
        <v>#REF!</v>
      </c>
      <c r="F504" s="505" t="e">
        <f>IF('Formulario PPGR3'!$G504="","",'[3]Formulario PPGR1'!#REF!)</f>
        <v>#REF!</v>
      </c>
      <c r="G504" s="508" t="s">
        <v>601</v>
      </c>
      <c r="H504" s="507" t="s">
        <v>602</v>
      </c>
      <c r="I504" s="514">
        <v>1</v>
      </c>
      <c r="J504" s="515" t="s">
        <v>1073</v>
      </c>
      <c r="K504" s="505" t="s">
        <v>1095</v>
      </c>
      <c r="L504" s="516" t="s">
        <v>1200</v>
      </c>
      <c r="M504" s="505" t="s">
        <v>1087</v>
      </c>
      <c r="N504" s="521">
        <v>6</v>
      </c>
      <c r="O504" s="522">
        <v>107.675</v>
      </c>
      <c r="P504" s="520">
        <v>646.04999999999995</v>
      </c>
      <c r="Q504" s="527" t="s">
        <v>1096</v>
      </c>
      <c r="R504" s="515" t="s">
        <v>1072</v>
      </c>
    </row>
    <row r="505" spans="2:18" ht="25.5">
      <c r="B505" s="505" t="e">
        <f>IF('Formulario PPGR3'!$G505="","",CONCATENATE('Formulario PPGR3'!$C505,".",'Formulario PPGR3'!$D505,".",'Formulario PPGR3'!$E505,".",'Formulario PPGR3'!$F505))</f>
        <v>#REF!</v>
      </c>
      <c r="C505" s="505" t="e">
        <f>IF('Formulario PPGR3'!$G505="","",'[3]Formulario PPGR1'!#REF!)</f>
        <v>#REF!</v>
      </c>
      <c r="D505" s="505" t="e">
        <f>IF('Formulario PPGR3'!$G505="","",'[3]Formulario PPGR1'!#REF!)</f>
        <v>#REF!</v>
      </c>
      <c r="E505" s="505" t="e">
        <f>IF('Formulario PPGR3'!$G505="","",'[3]Formulario PPGR1'!#REF!)</f>
        <v>#REF!</v>
      </c>
      <c r="F505" s="505" t="e">
        <f>IF('Formulario PPGR3'!$G505="","",'[3]Formulario PPGR1'!#REF!)</f>
        <v>#REF!</v>
      </c>
      <c r="G505" s="508" t="s">
        <v>601</v>
      </c>
      <c r="H505" s="507" t="s">
        <v>602</v>
      </c>
      <c r="I505" s="514">
        <v>1</v>
      </c>
      <c r="J505" s="515" t="s">
        <v>1073</v>
      </c>
      <c r="K505" s="505" t="s">
        <v>1095</v>
      </c>
      <c r="L505" s="516" t="s">
        <v>1186</v>
      </c>
      <c r="M505" s="505" t="s">
        <v>1091</v>
      </c>
      <c r="N505" s="521">
        <v>5</v>
      </c>
      <c r="O505" s="522">
        <v>27.14</v>
      </c>
      <c r="P505" s="520">
        <v>135.69999999999999</v>
      </c>
      <c r="Q505" s="527" t="s">
        <v>1096</v>
      </c>
      <c r="R505" s="515" t="s">
        <v>1072</v>
      </c>
    </row>
    <row r="506" spans="2:18" ht="25.5">
      <c r="B506" s="505" t="e">
        <f>IF('Formulario PPGR3'!$G506="","",CONCATENATE('Formulario PPGR3'!$C506,".",'Formulario PPGR3'!$D506,".",'Formulario PPGR3'!$E506,".",'Formulario PPGR3'!$F506))</f>
        <v>#REF!</v>
      </c>
      <c r="C506" s="505" t="e">
        <f>IF('Formulario PPGR3'!$G506="","",'[3]Formulario PPGR1'!#REF!)</f>
        <v>#REF!</v>
      </c>
      <c r="D506" s="505" t="e">
        <f>IF('Formulario PPGR3'!$G506="","",'[3]Formulario PPGR1'!#REF!)</f>
        <v>#REF!</v>
      </c>
      <c r="E506" s="505" t="e">
        <f>IF('Formulario PPGR3'!$G506="","",'[3]Formulario PPGR1'!#REF!)</f>
        <v>#REF!</v>
      </c>
      <c r="F506" s="505" t="e">
        <f>IF('Formulario PPGR3'!$G506="","",'[3]Formulario PPGR1'!#REF!)</f>
        <v>#REF!</v>
      </c>
      <c r="G506" s="508" t="s">
        <v>601</v>
      </c>
      <c r="H506" s="507" t="s">
        <v>602</v>
      </c>
      <c r="I506" s="514">
        <v>1</v>
      </c>
      <c r="J506" s="515" t="s">
        <v>1077</v>
      </c>
      <c r="K506" s="505" t="s">
        <v>1099</v>
      </c>
      <c r="L506" s="516" t="s">
        <v>1078</v>
      </c>
      <c r="M506" s="505" t="s">
        <v>1101</v>
      </c>
      <c r="N506" s="521">
        <v>20</v>
      </c>
      <c r="O506" s="522">
        <v>197</v>
      </c>
      <c r="P506" s="520">
        <v>3940</v>
      </c>
      <c r="Q506" s="527" t="s">
        <v>1102</v>
      </c>
      <c r="R506" s="515" t="s">
        <v>1072</v>
      </c>
    </row>
    <row r="507" spans="2:18" ht="25.5">
      <c r="B507" s="505" t="e">
        <f>IF('Formulario PPGR3'!$G507="","",CONCATENATE('Formulario PPGR3'!$C507,".",'Formulario PPGR3'!$D507,".",'Formulario PPGR3'!$E507,".",'Formulario PPGR3'!$F507))</f>
        <v>#REF!</v>
      </c>
      <c r="C507" s="505" t="e">
        <f>IF('Formulario PPGR3'!$G507="","",'[3]Formulario PPGR1'!#REF!)</f>
        <v>#REF!</v>
      </c>
      <c r="D507" s="505" t="e">
        <f>IF('Formulario PPGR3'!$G507="","",'[3]Formulario PPGR1'!#REF!)</f>
        <v>#REF!</v>
      </c>
      <c r="E507" s="505" t="e">
        <f>IF('Formulario PPGR3'!$G507="","",'[3]Formulario PPGR1'!#REF!)</f>
        <v>#REF!</v>
      </c>
      <c r="F507" s="505" t="e">
        <f>IF('Formulario PPGR3'!$G507="","",'[3]Formulario PPGR1'!#REF!)</f>
        <v>#REF!</v>
      </c>
      <c r="G507" s="508" t="s">
        <v>601</v>
      </c>
      <c r="H507" s="507" t="s">
        <v>602</v>
      </c>
      <c r="I507" s="514">
        <v>1</v>
      </c>
      <c r="J507" s="515" t="s">
        <v>1080</v>
      </c>
      <c r="K507" s="505" t="s">
        <v>1089</v>
      </c>
      <c r="L507" s="516" t="s">
        <v>1081</v>
      </c>
      <c r="M507" s="505" t="s">
        <v>1093</v>
      </c>
      <c r="N507" s="521">
        <v>4</v>
      </c>
      <c r="O507" s="522">
        <v>139.24</v>
      </c>
      <c r="P507" s="520">
        <v>556.96</v>
      </c>
      <c r="Q507" s="527" t="s">
        <v>1094</v>
      </c>
      <c r="R507" s="515" t="s">
        <v>1072</v>
      </c>
    </row>
    <row r="508" spans="2:18" ht="25.5">
      <c r="B508" s="505" t="e">
        <f>IF('Formulario PPGR3'!$G508="","",CONCATENATE('Formulario PPGR3'!$C508,".",'Formulario PPGR3'!$D508,".",'Formulario PPGR3'!$E508,".",'Formulario PPGR3'!$F508))</f>
        <v>#REF!</v>
      </c>
      <c r="C508" s="505" t="e">
        <f>IF('Formulario PPGR3'!$G508="","",'[3]Formulario PPGR1'!#REF!)</f>
        <v>#REF!</v>
      </c>
      <c r="D508" s="505" t="e">
        <f>IF('Formulario PPGR3'!$G508="","",'[3]Formulario PPGR1'!#REF!)</f>
        <v>#REF!</v>
      </c>
      <c r="E508" s="505" t="e">
        <f>IF('Formulario PPGR3'!$G508="","",'[3]Formulario PPGR1'!#REF!)</f>
        <v>#REF!</v>
      </c>
      <c r="F508" s="505" t="e">
        <f>IF('Formulario PPGR3'!$G508="","",'[3]Formulario PPGR1'!#REF!)</f>
        <v>#REF!</v>
      </c>
      <c r="G508" s="508" t="s">
        <v>601</v>
      </c>
      <c r="H508" s="507" t="s">
        <v>602</v>
      </c>
      <c r="I508" s="514">
        <v>1</v>
      </c>
      <c r="J508" s="515" t="s">
        <v>1073</v>
      </c>
      <c r="K508" s="505" t="s">
        <v>1095</v>
      </c>
      <c r="L508" s="516" t="s">
        <v>1125</v>
      </c>
      <c r="M508" s="505" t="s">
        <v>1126</v>
      </c>
      <c r="N508" s="521">
        <v>2</v>
      </c>
      <c r="O508" s="522">
        <v>206.5</v>
      </c>
      <c r="P508" s="520">
        <v>413</v>
      </c>
      <c r="Q508" s="527" t="s">
        <v>1096</v>
      </c>
      <c r="R508" s="515" t="s">
        <v>1072</v>
      </c>
    </row>
    <row r="509" spans="2:18" ht="25.5">
      <c r="B509" s="505" t="e">
        <f>IF('Formulario PPGR3'!$G509="","",CONCATENATE('Formulario PPGR3'!$C509,".",'Formulario PPGR3'!$D509,".",'Formulario PPGR3'!$E509,".",'Formulario PPGR3'!$F509))</f>
        <v>#REF!</v>
      </c>
      <c r="C509" s="505" t="e">
        <f>IF('Formulario PPGR3'!$G509="","",'[3]Formulario PPGR1'!#REF!)</f>
        <v>#REF!</v>
      </c>
      <c r="D509" s="505" t="e">
        <f>IF('Formulario PPGR3'!$G509="","",'[3]Formulario PPGR1'!#REF!)</f>
        <v>#REF!</v>
      </c>
      <c r="E509" s="505" t="e">
        <f>IF('Formulario PPGR3'!$G509="","",'[3]Formulario PPGR1'!#REF!)</f>
        <v>#REF!</v>
      </c>
      <c r="F509" s="505" t="e">
        <f>IF('Formulario PPGR3'!$G509="","",'[3]Formulario PPGR1'!#REF!)</f>
        <v>#REF!</v>
      </c>
      <c r="G509" s="508" t="s">
        <v>601</v>
      </c>
      <c r="H509" s="507" t="s">
        <v>602</v>
      </c>
      <c r="I509" s="514">
        <v>1</v>
      </c>
      <c r="J509" s="515" t="s">
        <v>1073</v>
      </c>
      <c r="K509" s="505" t="s">
        <v>1095</v>
      </c>
      <c r="L509" s="516" t="s">
        <v>1123</v>
      </c>
      <c r="M509" s="505" t="s">
        <v>1087</v>
      </c>
      <c r="N509" s="521">
        <v>4</v>
      </c>
      <c r="O509" s="522">
        <v>144.9984</v>
      </c>
      <c r="P509" s="520">
        <v>579.99360000000001</v>
      </c>
      <c r="Q509" s="527" t="s">
        <v>1096</v>
      </c>
      <c r="R509" s="515" t="s">
        <v>1072</v>
      </c>
    </row>
    <row r="510" spans="2:18" ht="38.25">
      <c r="B510" s="505" t="e">
        <f>IF('Formulario PPGR3'!$G510="","",CONCATENATE('Formulario PPGR3'!$C510,".",'Formulario PPGR3'!$D510,".",'Formulario PPGR3'!$E510,".",'Formulario PPGR3'!$F510))</f>
        <v>#REF!</v>
      </c>
      <c r="C510" s="505" t="e">
        <f>IF('Formulario PPGR3'!$G510="","",'[3]Formulario PPGR1'!#REF!)</f>
        <v>#REF!</v>
      </c>
      <c r="D510" s="505" t="e">
        <f>IF('Formulario PPGR3'!$G510="","",'[3]Formulario PPGR1'!#REF!)</f>
        <v>#REF!</v>
      </c>
      <c r="E510" s="505" t="e">
        <f>IF('Formulario PPGR3'!$G510="","",'[3]Formulario PPGR1'!#REF!)</f>
        <v>#REF!</v>
      </c>
      <c r="F510" s="505" t="e">
        <f>IF('Formulario PPGR3'!$G510="","",'[3]Formulario PPGR1'!#REF!)</f>
        <v>#REF!</v>
      </c>
      <c r="G510" s="508" t="s">
        <v>605</v>
      </c>
      <c r="H510" s="507" t="s">
        <v>606</v>
      </c>
      <c r="I510" s="514">
        <v>3</v>
      </c>
      <c r="J510" s="515" t="s">
        <v>1070</v>
      </c>
      <c r="K510" s="505" t="s">
        <v>1086</v>
      </c>
      <c r="L510" s="516" t="s">
        <v>1079</v>
      </c>
      <c r="M510" s="505" t="s">
        <v>1087</v>
      </c>
      <c r="N510" s="521">
        <v>3</v>
      </c>
      <c r="O510" s="522">
        <v>5929.5</v>
      </c>
      <c r="P510" s="520">
        <v>17788.5</v>
      </c>
      <c r="Q510" s="527" t="s">
        <v>1088</v>
      </c>
      <c r="R510" s="515" t="s">
        <v>1072</v>
      </c>
    </row>
    <row r="511" spans="2:18" ht="25.5">
      <c r="B511" s="505" t="e">
        <f>IF('Formulario PPGR3'!$G511="","",CONCATENATE('Formulario PPGR3'!$C511,".",'Formulario PPGR3'!$D511,".",'Formulario PPGR3'!$E511,".",'Formulario PPGR3'!$F511))</f>
        <v>#REF!</v>
      </c>
      <c r="C511" s="505" t="e">
        <f>IF('Formulario PPGR3'!$G511="","",'[3]Formulario PPGR1'!#REF!)</f>
        <v>#REF!</v>
      </c>
      <c r="D511" s="505" t="e">
        <f>IF('Formulario PPGR3'!$G511="","",'[3]Formulario PPGR1'!#REF!)</f>
        <v>#REF!</v>
      </c>
      <c r="E511" s="505" t="e">
        <f>IF('Formulario PPGR3'!$G511="","",'[3]Formulario PPGR1'!#REF!)</f>
        <v>#REF!</v>
      </c>
      <c r="F511" s="505" t="e">
        <f>IF('Formulario PPGR3'!$G511="","",'[3]Formulario PPGR1'!#REF!)</f>
        <v>#REF!</v>
      </c>
      <c r="G511" s="508" t="s">
        <v>605</v>
      </c>
      <c r="H511" s="507" t="s">
        <v>606</v>
      </c>
      <c r="I511" s="514">
        <v>3</v>
      </c>
      <c r="J511" s="515" t="s">
        <v>1070</v>
      </c>
      <c r="K511" s="505" t="s">
        <v>1086</v>
      </c>
      <c r="L511" s="516" t="s">
        <v>1201</v>
      </c>
      <c r="M511" s="505" t="s">
        <v>1087</v>
      </c>
      <c r="N511" s="521">
        <v>3</v>
      </c>
      <c r="O511" s="522">
        <v>15251.5</v>
      </c>
      <c r="P511" s="520">
        <v>45754.5</v>
      </c>
      <c r="Q511" s="527" t="s">
        <v>1088</v>
      </c>
      <c r="R511" s="515" t="s">
        <v>1072</v>
      </c>
    </row>
    <row r="512" spans="2:18" ht="25.5">
      <c r="B512" s="505" t="e">
        <f>IF('Formulario PPGR3'!$G512="","",CONCATENATE('Formulario PPGR3'!$C512,".",'Formulario PPGR3'!$D512,".",'Formulario PPGR3'!$E512,".",'Formulario PPGR3'!$F512))</f>
        <v>#REF!</v>
      </c>
      <c r="C512" s="505" t="e">
        <f>IF('Formulario PPGR3'!$G512="","",'[3]Formulario PPGR1'!#REF!)</f>
        <v>#REF!</v>
      </c>
      <c r="D512" s="505" t="e">
        <f>IF('Formulario PPGR3'!$G512="","",'[3]Formulario PPGR1'!#REF!)</f>
        <v>#REF!</v>
      </c>
      <c r="E512" s="505" t="e">
        <f>IF('Formulario PPGR3'!$G512="","",'[3]Formulario PPGR1'!#REF!)</f>
        <v>#REF!</v>
      </c>
      <c r="F512" s="505" t="e">
        <f>IF('Formulario PPGR3'!$G512="","",'[3]Formulario PPGR1'!#REF!)</f>
        <v>#REF!</v>
      </c>
      <c r="G512" s="508" t="s">
        <v>605</v>
      </c>
      <c r="H512" s="507" t="s">
        <v>606</v>
      </c>
      <c r="I512" s="514">
        <v>3</v>
      </c>
      <c r="J512" s="515" t="s">
        <v>1077</v>
      </c>
      <c r="K512" s="505" t="s">
        <v>1099</v>
      </c>
      <c r="L512" s="516" t="s">
        <v>1078</v>
      </c>
      <c r="M512" s="505" t="s">
        <v>1101</v>
      </c>
      <c r="N512" s="521">
        <v>50</v>
      </c>
      <c r="O512" s="522">
        <v>197</v>
      </c>
      <c r="P512" s="520">
        <v>9850</v>
      </c>
      <c r="Q512" s="527" t="s">
        <v>1102</v>
      </c>
      <c r="R512" s="515" t="s">
        <v>1072</v>
      </c>
    </row>
    <row r="513" spans="2:18" ht="25.5">
      <c r="B513" s="505" t="e">
        <f>IF('Formulario PPGR3'!$G513="","",CONCATENATE('Formulario PPGR3'!$C513,".",'Formulario PPGR3'!$D513,".",'Formulario PPGR3'!$E513,".",'Formulario PPGR3'!$F513))</f>
        <v>#REF!</v>
      </c>
      <c r="C513" s="505" t="e">
        <f>IF('Formulario PPGR3'!$G513="","",'[3]Formulario PPGR1'!#REF!)</f>
        <v>#REF!</v>
      </c>
      <c r="D513" s="505" t="e">
        <f>IF('Formulario PPGR3'!$G513="","",'[3]Formulario PPGR1'!#REF!)</f>
        <v>#REF!</v>
      </c>
      <c r="E513" s="505" t="e">
        <f>IF('Formulario PPGR3'!$G513="","",'[3]Formulario PPGR1'!#REF!)</f>
        <v>#REF!</v>
      </c>
      <c r="F513" s="505" t="e">
        <f>IF('Formulario PPGR3'!$G513="","",'[3]Formulario PPGR1'!#REF!)</f>
        <v>#REF!</v>
      </c>
      <c r="G513" s="508" t="s">
        <v>605</v>
      </c>
      <c r="H513" s="507" t="s">
        <v>606</v>
      </c>
      <c r="I513" s="514">
        <v>3</v>
      </c>
      <c r="J513" s="515" t="s">
        <v>1073</v>
      </c>
      <c r="K513" s="505" t="s">
        <v>1095</v>
      </c>
      <c r="L513" s="516" t="s">
        <v>1190</v>
      </c>
      <c r="M513" s="505" t="s">
        <v>1087</v>
      </c>
      <c r="N513" s="521">
        <v>2</v>
      </c>
      <c r="O513" s="522">
        <v>49.607300000000002</v>
      </c>
      <c r="P513" s="520">
        <v>99.214600000000004</v>
      </c>
      <c r="Q513" s="527" t="s">
        <v>1096</v>
      </c>
      <c r="R513" s="515" t="s">
        <v>1072</v>
      </c>
    </row>
    <row r="514" spans="2:18" ht="25.5">
      <c r="B514" s="505" t="e">
        <f>IF('Formulario PPGR3'!$G514="","",CONCATENATE('Formulario PPGR3'!$C514,".",'Formulario PPGR3'!$D514,".",'Formulario PPGR3'!$E514,".",'Formulario PPGR3'!$F514))</f>
        <v>#REF!</v>
      </c>
      <c r="C514" s="505" t="e">
        <f>IF('Formulario PPGR3'!$G514="","",'[3]Formulario PPGR1'!#REF!)</f>
        <v>#REF!</v>
      </c>
      <c r="D514" s="505" t="e">
        <f>IF('Formulario PPGR3'!$G514="","",'[3]Formulario PPGR1'!#REF!)</f>
        <v>#REF!</v>
      </c>
      <c r="E514" s="505" t="e">
        <f>IF('Formulario PPGR3'!$G514="","",'[3]Formulario PPGR1'!#REF!)</f>
        <v>#REF!</v>
      </c>
      <c r="F514" s="505" t="e">
        <f>IF('Formulario PPGR3'!$G514="","",'[3]Formulario PPGR1'!#REF!)</f>
        <v>#REF!</v>
      </c>
      <c r="G514" s="506" t="s">
        <v>605</v>
      </c>
      <c r="H514" s="507" t="s">
        <v>606</v>
      </c>
      <c r="I514" s="514">
        <v>3</v>
      </c>
      <c r="J514" s="515" t="s">
        <v>1073</v>
      </c>
      <c r="K514" s="505" t="s">
        <v>1095</v>
      </c>
      <c r="L514" s="516" t="s">
        <v>1097</v>
      </c>
      <c r="M514" s="517" t="s">
        <v>1087</v>
      </c>
      <c r="N514" s="521">
        <v>6</v>
      </c>
      <c r="O514" s="519">
        <v>50</v>
      </c>
      <c r="P514" s="520">
        <v>300</v>
      </c>
      <c r="Q514" s="519" t="s">
        <v>1096</v>
      </c>
      <c r="R514" s="526" t="s">
        <v>1072</v>
      </c>
    </row>
    <row r="515" spans="2:18" ht="25.5">
      <c r="B515" s="505" t="e">
        <f>IF('Formulario PPGR3'!$G515="","",CONCATENATE('Formulario PPGR3'!$C515,".",'Formulario PPGR3'!$D515,".",'Formulario PPGR3'!$E515,".",'Formulario PPGR3'!$F515))</f>
        <v>#REF!</v>
      </c>
      <c r="C515" s="505" t="e">
        <f>IF('Formulario PPGR3'!$G515="","",'[3]Formulario PPGR1'!#REF!)</f>
        <v>#REF!</v>
      </c>
      <c r="D515" s="505" t="e">
        <f>IF('Formulario PPGR3'!$G515="","",'[3]Formulario PPGR1'!#REF!)</f>
        <v>#REF!</v>
      </c>
      <c r="E515" s="505" t="e">
        <f>IF('Formulario PPGR3'!$G515="","",'[3]Formulario PPGR1'!#REF!)</f>
        <v>#REF!</v>
      </c>
      <c r="F515" s="505" t="e">
        <f>IF('Formulario PPGR3'!$G515="","",'[3]Formulario PPGR1'!#REF!)</f>
        <v>#REF!</v>
      </c>
      <c r="G515" s="506" t="s">
        <v>605</v>
      </c>
      <c r="H515" s="507" t="s">
        <v>606</v>
      </c>
      <c r="I515" s="514">
        <v>3</v>
      </c>
      <c r="J515" s="515" t="s">
        <v>1080</v>
      </c>
      <c r="K515" s="505" t="s">
        <v>1089</v>
      </c>
      <c r="L515" s="516" t="s">
        <v>1081</v>
      </c>
      <c r="M515" s="517" t="s">
        <v>1093</v>
      </c>
      <c r="N515" s="521">
        <v>6</v>
      </c>
      <c r="O515" s="519">
        <v>139.24</v>
      </c>
      <c r="P515" s="520">
        <v>835.44</v>
      </c>
      <c r="Q515" s="519" t="s">
        <v>1094</v>
      </c>
      <c r="R515" s="526" t="s">
        <v>1072</v>
      </c>
    </row>
    <row r="516" spans="2:18" ht="25.5">
      <c r="B516" s="505" t="e">
        <f>IF('Formulario PPGR3'!$G516="","",CONCATENATE('Formulario PPGR3'!$C516,".",'Formulario PPGR3'!$D516,".",'Formulario PPGR3'!$E516,".",'Formulario PPGR3'!$F516))</f>
        <v>#REF!</v>
      </c>
      <c r="C516" s="505" t="e">
        <f>IF('Formulario PPGR3'!$G516="","",'[3]Formulario PPGR1'!#REF!)</f>
        <v>#REF!</v>
      </c>
      <c r="D516" s="505" t="e">
        <f>IF('Formulario PPGR3'!$G516="","",'[3]Formulario PPGR1'!#REF!)</f>
        <v>#REF!</v>
      </c>
      <c r="E516" s="505" t="e">
        <f>IF('Formulario PPGR3'!$G516="","",'[3]Formulario PPGR1'!#REF!)</f>
        <v>#REF!</v>
      </c>
      <c r="F516" s="505" t="e">
        <f>IF('Formulario PPGR3'!$G516="","",'[3]Formulario PPGR1'!#REF!)</f>
        <v>#REF!</v>
      </c>
      <c r="G516" s="506" t="s">
        <v>605</v>
      </c>
      <c r="H516" s="507" t="s">
        <v>606</v>
      </c>
      <c r="I516" s="514">
        <v>3</v>
      </c>
      <c r="J516" s="515" t="s">
        <v>1073</v>
      </c>
      <c r="K516" s="505" t="s">
        <v>1095</v>
      </c>
      <c r="L516" s="516" t="s">
        <v>1083</v>
      </c>
      <c r="M516" s="517" t="s">
        <v>1091</v>
      </c>
      <c r="N516" s="521">
        <v>9</v>
      </c>
      <c r="O516" s="519">
        <v>71.98</v>
      </c>
      <c r="P516" s="520">
        <v>647.82000000000005</v>
      </c>
      <c r="Q516" s="519" t="s">
        <v>1096</v>
      </c>
      <c r="R516" s="526" t="s">
        <v>1072</v>
      </c>
    </row>
    <row r="517" spans="2:18" ht="25.5">
      <c r="B517" s="505" t="e">
        <f>IF('Formulario PPGR3'!$G517="","",CONCATENATE('Formulario PPGR3'!$C517,".",'Formulario PPGR3'!$D517,".",'Formulario PPGR3'!$E517,".",'Formulario PPGR3'!$F517))</f>
        <v>#REF!</v>
      </c>
      <c r="C517" s="505" t="e">
        <f>IF('Formulario PPGR3'!$G517="","",'[3]Formulario PPGR1'!#REF!)</f>
        <v>#REF!</v>
      </c>
      <c r="D517" s="505" t="e">
        <f>IF('Formulario PPGR3'!$G517="","",'[3]Formulario PPGR1'!#REF!)</f>
        <v>#REF!</v>
      </c>
      <c r="E517" s="505" t="e">
        <f>IF('Formulario PPGR3'!$G517="","",'[3]Formulario PPGR1'!#REF!)</f>
        <v>#REF!</v>
      </c>
      <c r="F517" s="505" t="e">
        <f>IF('Formulario PPGR3'!$G517="","",'[3]Formulario PPGR1'!#REF!)</f>
        <v>#REF!</v>
      </c>
      <c r="G517" s="506" t="s">
        <v>605</v>
      </c>
      <c r="H517" s="507" t="s">
        <v>606</v>
      </c>
      <c r="I517" s="514">
        <v>3</v>
      </c>
      <c r="J517" s="515" t="s">
        <v>1073</v>
      </c>
      <c r="K517" s="505" t="s">
        <v>1095</v>
      </c>
      <c r="L517" s="516" t="s">
        <v>1202</v>
      </c>
      <c r="M517" s="517" t="s">
        <v>1087</v>
      </c>
      <c r="N517" s="521">
        <v>8</v>
      </c>
      <c r="O517" s="519">
        <v>14.75</v>
      </c>
      <c r="P517" s="520">
        <v>118</v>
      </c>
      <c r="Q517" s="519" t="s">
        <v>1096</v>
      </c>
      <c r="R517" s="526" t="s">
        <v>1072</v>
      </c>
    </row>
    <row r="518" spans="2:18" ht="25.5">
      <c r="B518" s="505" t="e">
        <f>IF('Formulario PPGR3'!$G518="","",CONCATENATE('Formulario PPGR3'!$C518,".",'Formulario PPGR3'!$D518,".",'Formulario PPGR3'!$E518,".",'Formulario PPGR3'!$F518))</f>
        <v>#REF!</v>
      </c>
      <c r="C518" s="505" t="e">
        <f>IF('Formulario PPGR3'!$G518="","",'[3]Formulario PPGR1'!#REF!)</f>
        <v>#REF!</v>
      </c>
      <c r="D518" s="505" t="e">
        <f>IF('Formulario PPGR3'!$G518="","",'[3]Formulario PPGR1'!#REF!)</f>
        <v>#REF!</v>
      </c>
      <c r="E518" s="505" t="e">
        <f>IF('Formulario PPGR3'!$G518="","",'[3]Formulario PPGR1'!#REF!)</f>
        <v>#REF!</v>
      </c>
      <c r="F518" s="505" t="e">
        <f>IF('Formulario PPGR3'!$G518="","",'[3]Formulario PPGR1'!#REF!)</f>
        <v>#REF!</v>
      </c>
      <c r="G518" s="506" t="s">
        <v>605</v>
      </c>
      <c r="H518" s="507" t="s">
        <v>606</v>
      </c>
      <c r="I518" s="514">
        <v>3</v>
      </c>
      <c r="J518" s="515" t="s">
        <v>1073</v>
      </c>
      <c r="K518" s="505" t="s">
        <v>1095</v>
      </c>
      <c r="L518" s="516" t="s">
        <v>1114</v>
      </c>
      <c r="M518" s="517" t="s">
        <v>1087</v>
      </c>
      <c r="N518" s="521">
        <v>12</v>
      </c>
      <c r="O518" s="519">
        <v>32.001600000000003</v>
      </c>
      <c r="P518" s="520">
        <v>384.01920000000001</v>
      </c>
      <c r="Q518" s="519" t="s">
        <v>1096</v>
      </c>
      <c r="R518" s="526" t="s">
        <v>1072</v>
      </c>
    </row>
    <row r="519" spans="2:18" ht="25.5">
      <c r="B519" s="505" t="e">
        <f>IF('Formulario PPGR3'!$G519="","",CONCATENATE('Formulario PPGR3'!$C519,".",'Formulario PPGR3'!$D519,".",'Formulario PPGR3'!$E519,".",'Formulario PPGR3'!$F519))</f>
        <v>#REF!</v>
      </c>
      <c r="C519" s="505" t="e">
        <f>IF('Formulario PPGR3'!$G519="","",'[3]Formulario PPGR1'!#REF!)</f>
        <v>#REF!</v>
      </c>
      <c r="D519" s="505" t="e">
        <f>IF('Formulario PPGR3'!$G519="","",'[3]Formulario PPGR1'!#REF!)</f>
        <v>#REF!</v>
      </c>
      <c r="E519" s="505" t="e">
        <f>IF('Formulario PPGR3'!$G519="","",'[3]Formulario PPGR1'!#REF!)</f>
        <v>#REF!</v>
      </c>
      <c r="F519" s="505" t="e">
        <f>IF('Formulario PPGR3'!$G519="","",'[3]Formulario PPGR1'!#REF!)</f>
        <v>#REF!</v>
      </c>
      <c r="G519" s="506" t="s">
        <v>609</v>
      </c>
      <c r="H519" s="507" t="s">
        <v>610</v>
      </c>
      <c r="I519" s="514">
        <v>12</v>
      </c>
      <c r="J519" s="515" t="s">
        <v>1077</v>
      </c>
      <c r="K519" s="505" t="s">
        <v>1099</v>
      </c>
      <c r="L519" s="516" t="s">
        <v>1078</v>
      </c>
      <c r="M519" s="517" t="s">
        <v>1101</v>
      </c>
      <c r="N519" s="521">
        <v>50</v>
      </c>
      <c r="O519" s="519">
        <v>197</v>
      </c>
      <c r="P519" s="520">
        <v>9850</v>
      </c>
      <c r="Q519" s="519" t="s">
        <v>1102</v>
      </c>
      <c r="R519" s="526" t="s">
        <v>1072</v>
      </c>
    </row>
    <row r="520" spans="2:18" ht="25.5">
      <c r="B520" s="505" t="e">
        <f>IF('Formulario PPGR3'!$G520="","",CONCATENATE('Formulario PPGR3'!$C520,".",'Formulario PPGR3'!$D520,".",'Formulario PPGR3'!$E520,".",'Formulario PPGR3'!$F520))</f>
        <v>#REF!</v>
      </c>
      <c r="C520" s="505" t="e">
        <f>IF('Formulario PPGR3'!$G520="","",'[3]Formulario PPGR1'!#REF!)</f>
        <v>#REF!</v>
      </c>
      <c r="D520" s="505" t="e">
        <f>IF('Formulario PPGR3'!$G520="","",'[3]Formulario PPGR1'!#REF!)</f>
        <v>#REF!</v>
      </c>
      <c r="E520" s="505" t="e">
        <f>IF('Formulario PPGR3'!$G520="","",'[3]Formulario PPGR1'!#REF!)</f>
        <v>#REF!</v>
      </c>
      <c r="F520" s="505" t="e">
        <f>IF('Formulario PPGR3'!$G520="","",'[3]Formulario PPGR1'!#REF!)</f>
        <v>#REF!</v>
      </c>
      <c r="G520" s="506" t="s">
        <v>613</v>
      </c>
      <c r="H520" s="507" t="s">
        <v>614</v>
      </c>
      <c r="I520" s="514">
        <v>12</v>
      </c>
      <c r="J520" s="515" t="s">
        <v>1077</v>
      </c>
      <c r="K520" s="505" t="s">
        <v>1099</v>
      </c>
      <c r="L520" s="516" t="s">
        <v>1078</v>
      </c>
      <c r="M520" s="517" t="s">
        <v>1101</v>
      </c>
      <c r="N520" s="521">
        <v>50</v>
      </c>
      <c r="O520" s="519">
        <v>197</v>
      </c>
      <c r="P520" s="520">
        <v>9850</v>
      </c>
      <c r="Q520" s="519" t="s">
        <v>1102</v>
      </c>
      <c r="R520" s="526" t="s">
        <v>1072</v>
      </c>
    </row>
    <row r="521" spans="2:18" ht="25.5">
      <c r="B521" s="505" t="e">
        <f>IF('Formulario PPGR3'!$G521="","",CONCATENATE('Formulario PPGR3'!$C521,".",'Formulario PPGR3'!$D521,".",'Formulario PPGR3'!$E521,".",'Formulario PPGR3'!$F521))</f>
        <v>#REF!</v>
      </c>
      <c r="C521" s="505" t="e">
        <f>IF('Formulario PPGR3'!$G521="","",'[3]Formulario PPGR1'!#REF!)</f>
        <v>#REF!</v>
      </c>
      <c r="D521" s="505" t="e">
        <f>IF('Formulario PPGR3'!$G521="","",'[3]Formulario PPGR1'!#REF!)</f>
        <v>#REF!</v>
      </c>
      <c r="E521" s="505" t="e">
        <f>IF('Formulario PPGR3'!$G521="","",'[3]Formulario PPGR1'!#REF!)</f>
        <v>#REF!</v>
      </c>
      <c r="F521" s="505" t="e">
        <f>IF('Formulario PPGR3'!$G521="","",'[3]Formulario PPGR1'!#REF!)</f>
        <v>#REF!</v>
      </c>
      <c r="G521" s="506" t="s">
        <v>613</v>
      </c>
      <c r="H521" s="507" t="s">
        <v>614</v>
      </c>
      <c r="I521" s="514">
        <v>12</v>
      </c>
      <c r="J521" s="515" t="s">
        <v>1080</v>
      </c>
      <c r="K521" s="505" t="s">
        <v>1089</v>
      </c>
      <c r="L521" s="516" t="s">
        <v>1081</v>
      </c>
      <c r="M521" s="517" t="s">
        <v>1093</v>
      </c>
      <c r="N521" s="521">
        <v>6</v>
      </c>
      <c r="O521" s="519">
        <v>139.24</v>
      </c>
      <c r="P521" s="520">
        <v>835.44</v>
      </c>
      <c r="Q521" s="519" t="s">
        <v>1094</v>
      </c>
      <c r="R521" s="526" t="s">
        <v>1072</v>
      </c>
    </row>
    <row r="522" spans="2:18" ht="25.5">
      <c r="B522" s="505" t="e">
        <f>IF('Formulario PPGR3'!$G522="","",CONCATENATE('Formulario PPGR3'!$C522,".",'Formulario PPGR3'!$D522,".",'Formulario PPGR3'!$E522,".",'Formulario PPGR3'!$F522))</f>
        <v>#REF!</v>
      </c>
      <c r="C522" s="505" t="e">
        <f>IF('Formulario PPGR3'!$G522="","",'[3]Formulario PPGR1'!#REF!)</f>
        <v>#REF!</v>
      </c>
      <c r="D522" s="505" t="e">
        <f>IF('Formulario PPGR3'!$G522="","",'[3]Formulario PPGR1'!#REF!)</f>
        <v>#REF!</v>
      </c>
      <c r="E522" s="505" t="e">
        <f>IF('Formulario PPGR3'!$G522="","",'[3]Formulario PPGR1'!#REF!)</f>
        <v>#REF!</v>
      </c>
      <c r="F522" s="505" t="e">
        <f>IF('Formulario PPGR3'!$G522="","",'[3]Formulario PPGR1'!#REF!)</f>
        <v>#REF!</v>
      </c>
      <c r="G522" s="506" t="s">
        <v>613</v>
      </c>
      <c r="H522" s="507" t="s">
        <v>614</v>
      </c>
      <c r="I522" s="514">
        <v>12</v>
      </c>
      <c r="J522" s="529" t="s">
        <v>1073</v>
      </c>
      <c r="K522" s="505" t="s">
        <v>1095</v>
      </c>
      <c r="L522" s="516" t="s">
        <v>1184</v>
      </c>
      <c r="M522" s="517" t="s">
        <v>1087</v>
      </c>
      <c r="N522" s="521">
        <v>2</v>
      </c>
      <c r="O522" s="519">
        <v>5039.8509999999997</v>
      </c>
      <c r="P522" s="520">
        <v>10079.701999999999</v>
      </c>
      <c r="Q522" s="519" t="s">
        <v>1096</v>
      </c>
      <c r="R522" s="526" t="s">
        <v>1072</v>
      </c>
    </row>
    <row r="523" spans="2:18" ht="63.75">
      <c r="B523" s="505" t="e">
        <f>IF('Formulario PPGR3'!$G523="","",CONCATENATE('Formulario PPGR3'!$C523,".",'Formulario PPGR3'!$D523,".",'Formulario PPGR3'!$E523,".",'Formulario PPGR3'!$F523))</f>
        <v>#REF!</v>
      </c>
      <c r="C523" s="505" t="e">
        <f>IF('Formulario PPGR3'!$G523="","",'[3]Formulario PPGR1'!#REF!)</f>
        <v>#REF!</v>
      </c>
      <c r="D523" s="505" t="e">
        <f>IF('Formulario PPGR3'!$G523="","",'[3]Formulario PPGR1'!#REF!)</f>
        <v>#REF!</v>
      </c>
      <c r="E523" s="505" t="e">
        <f>IF('Formulario PPGR3'!$G523="","",'[3]Formulario PPGR1'!#REF!)</f>
        <v>#REF!</v>
      </c>
      <c r="F523" s="505" t="e">
        <f>IF('Formulario PPGR3'!$G523="","",'[3]Formulario PPGR1'!#REF!)</f>
        <v>#REF!</v>
      </c>
      <c r="G523" s="506" t="s">
        <v>616</v>
      </c>
      <c r="H523" s="507" t="s">
        <v>617</v>
      </c>
      <c r="I523" s="514">
        <v>12</v>
      </c>
      <c r="J523" s="515" t="s">
        <v>1077</v>
      </c>
      <c r="K523" s="505" t="s">
        <v>1099</v>
      </c>
      <c r="L523" s="516" t="s">
        <v>1078</v>
      </c>
      <c r="M523" s="517" t="s">
        <v>1101</v>
      </c>
      <c r="N523" s="521">
        <v>100</v>
      </c>
      <c r="O523" s="519">
        <v>197</v>
      </c>
      <c r="P523" s="520">
        <v>19700</v>
      </c>
      <c r="Q523" s="519" t="s">
        <v>1102</v>
      </c>
      <c r="R523" s="526" t="s">
        <v>1072</v>
      </c>
    </row>
    <row r="524" spans="2:18" ht="63.75">
      <c r="B524" s="505" t="e">
        <f>IF('Formulario PPGR3'!$G524="","",CONCATENATE('Formulario PPGR3'!$C524,".",'Formulario PPGR3'!$D524,".",'Formulario PPGR3'!$E524,".",'Formulario PPGR3'!$F524))</f>
        <v>#REF!</v>
      </c>
      <c r="C524" s="505" t="e">
        <f>IF('Formulario PPGR3'!$G524="","",'[3]Formulario PPGR1'!#REF!)</f>
        <v>#REF!</v>
      </c>
      <c r="D524" s="505" t="e">
        <f>IF('Formulario PPGR3'!$G524="","",'[3]Formulario PPGR1'!#REF!)</f>
        <v>#REF!</v>
      </c>
      <c r="E524" s="505" t="e">
        <f>IF('Formulario PPGR3'!$G524="","",'[3]Formulario PPGR1'!#REF!)</f>
        <v>#REF!</v>
      </c>
      <c r="F524" s="505" t="e">
        <f>IF('Formulario PPGR3'!$G524="","",'[3]Formulario PPGR1'!#REF!)</f>
        <v>#REF!</v>
      </c>
      <c r="G524" s="506" t="s">
        <v>616</v>
      </c>
      <c r="H524" s="507" t="s">
        <v>617</v>
      </c>
      <c r="I524" s="514">
        <v>12</v>
      </c>
      <c r="J524" s="515" t="s">
        <v>1080</v>
      </c>
      <c r="K524" s="505" t="s">
        <v>1089</v>
      </c>
      <c r="L524" s="516" t="s">
        <v>1081</v>
      </c>
      <c r="M524" s="517" t="s">
        <v>1093</v>
      </c>
      <c r="N524" s="521">
        <v>12</v>
      </c>
      <c r="O524" s="519">
        <v>139.24</v>
      </c>
      <c r="P524" s="520">
        <v>1670.88</v>
      </c>
      <c r="Q524" s="519" t="s">
        <v>1094</v>
      </c>
      <c r="R524" s="526" t="s">
        <v>1072</v>
      </c>
    </row>
    <row r="525" spans="2:18" ht="63.75">
      <c r="B525" s="505" t="e">
        <f>IF('Formulario PPGR3'!$G525="","",CONCATENATE('Formulario PPGR3'!$C525,".",'Formulario PPGR3'!$D525,".",'Formulario PPGR3'!$E525,".",'Formulario PPGR3'!$F525))</f>
        <v>#REF!</v>
      </c>
      <c r="C525" s="505" t="e">
        <f>IF('Formulario PPGR3'!$G525="","",'[3]Formulario PPGR1'!#REF!)</f>
        <v>#REF!</v>
      </c>
      <c r="D525" s="505" t="e">
        <f>IF('Formulario PPGR3'!$G525="","",'[3]Formulario PPGR1'!#REF!)</f>
        <v>#REF!</v>
      </c>
      <c r="E525" s="505" t="e">
        <f>IF('Formulario PPGR3'!$G525="","",'[3]Formulario PPGR1'!#REF!)</f>
        <v>#REF!</v>
      </c>
      <c r="F525" s="505" t="e">
        <f>IF('Formulario PPGR3'!$G525="","",'[3]Formulario PPGR1'!#REF!)</f>
        <v>#REF!</v>
      </c>
      <c r="G525" s="506" t="s">
        <v>616</v>
      </c>
      <c r="H525" s="507" t="s">
        <v>617</v>
      </c>
      <c r="I525" s="514">
        <v>12</v>
      </c>
      <c r="J525" s="515" t="s">
        <v>1073</v>
      </c>
      <c r="K525" s="505" t="s">
        <v>1095</v>
      </c>
      <c r="L525" s="516" t="s">
        <v>1112</v>
      </c>
      <c r="M525" s="517" t="s">
        <v>1087</v>
      </c>
      <c r="N525" s="521">
        <v>2</v>
      </c>
      <c r="O525" s="519">
        <v>4979.6000000000004</v>
      </c>
      <c r="P525" s="520">
        <v>9959.2000000000007</v>
      </c>
      <c r="Q525" s="519" t="s">
        <v>1096</v>
      </c>
      <c r="R525" s="526" t="s">
        <v>1072</v>
      </c>
    </row>
    <row r="526" spans="2:18" ht="63.75">
      <c r="B526" s="505" t="e">
        <f>IF('Formulario PPGR3'!$G526="","",CONCATENATE('Formulario PPGR3'!$C526,".",'Formulario PPGR3'!$D526,".",'Formulario PPGR3'!$E526,".",'Formulario PPGR3'!$F526))</f>
        <v>#REF!</v>
      </c>
      <c r="C526" s="505" t="e">
        <f>IF('Formulario PPGR3'!$G526="","",'[3]Formulario PPGR1'!#REF!)</f>
        <v>#REF!</v>
      </c>
      <c r="D526" s="505" t="e">
        <f>IF('Formulario PPGR3'!$G526="","",'[3]Formulario PPGR1'!#REF!)</f>
        <v>#REF!</v>
      </c>
      <c r="E526" s="505" t="e">
        <f>IF('Formulario PPGR3'!$G526="","",'[3]Formulario PPGR1'!#REF!)</f>
        <v>#REF!</v>
      </c>
      <c r="F526" s="505" t="e">
        <f>IF('Formulario PPGR3'!$G526="","",'[3]Formulario PPGR1'!#REF!)</f>
        <v>#REF!</v>
      </c>
      <c r="G526" s="506" t="s">
        <v>616</v>
      </c>
      <c r="H526" s="507" t="s">
        <v>617</v>
      </c>
      <c r="I526" s="514">
        <v>12</v>
      </c>
      <c r="J526" s="515" t="s">
        <v>1073</v>
      </c>
      <c r="K526" s="505" t="s">
        <v>1095</v>
      </c>
      <c r="L526" s="516" t="s">
        <v>1083</v>
      </c>
      <c r="M526" s="517" t="s">
        <v>1091</v>
      </c>
      <c r="N526" s="521">
        <v>3</v>
      </c>
      <c r="O526" s="519">
        <v>71.98</v>
      </c>
      <c r="P526" s="520">
        <v>215.94</v>
      </c>
      <c r="Q526" s="519" t="s">
        <v>1096</v>
      </c>
      <c r="R526" s="526" t="s">
        <v>1072</v>
      </c>
    </row>
    <row r="527" spans="2:18" ht="25.5">
      <c r="B527" s="505" t="e">
        <f>IF('Formulario PPGR3'!$G527="","",CONCATENATE('Formulario PPGR3'!$C527,".",'Formulario PPGR3'!$D527,".",'Formulario PPGR3'!$E527,".",'Formulario PPGR3'!$F527))</f>
        <v>#REF!</v>
      </c>
      <c r="C527" s="505" t="e">
        <f>IF('Formulario PPGR3'!$G527="","",'[3]Formulario PPGR1'!#REF!)</f>
        <v>#REF!</v>
      </c>
      <c r="D527" s="505" t="e">
        <f>IF('Formulario PPGR3'!$G527="","",'[3]Formulario PPGR1'!#REF!)</f>
        <v>#REF!</v>
      </c>
      <c r="E527" s="505" t="e">
        <f>IF('Formulario PPGR3'!$G527="","",'[3]Formulario PPGR1'!#REF!)</f>
        <v>#REF!</v>
      </c>
      <c r="F527" s="505" t="e">
        <f>IF('Formulario PPGR3'!$G527="","",'[3]Formulario PPGR1'!#REF!)</f>
        <v>#REF!</v>
      </c>
      <c r="G527" s="506" t="s">
        <v>695</v>
      </c>
      <c r="H527" s="507" t="s">
        <v>696</v>
      </c>
      <c r="I527" s="514">
        <v>12</v>
      </c>
      <c r="J527" s="515" t="s">
        <v>1077</v>
      </c>
      <c r="K527" s="505" t="s">
        <v>1099</v>
      </c>
      <c r="L527" s="516" t="s">
        <v>1078</v>
      </c>
      <c r="M527" s="517" t="s">
        <v>1101</v>
      </c>
      <c r="N527" s="521">
        <v>50</v>
      </c>
      <c r="O527" s="519">
        <v>197</v>
      </c>
      <c r="P527" s="520">
        <v>9850</v>
      </c>
      <c r="Q527" s="519" t="s">
        <v>1102</v>
      </c>
      <c r="R527" s="526" t="s">
        <v>1072</v>
      </c>
    </row>
    <row r="528" spans="2:18" ht="25.5">
      <c r="B528" s="505" t="e">
        <f>IF('Formulario PPGR3'!$G528="","",CONCATENATE('Formulario PPGR3'!$C528,".",'Formulario PPGR3'!$D528,".",'Formulario PPGR3'!$E528,".",'Formulario PPGR3'!$F528))</f>
        <v>#REF!</v>
      </c>
      <c r="C528" s="505" t="e">
        <f>IF('Formulario PPGR3'!$G528="","",'[3]Formulario PPGR1'!#REF!)</f>
        <v>#REF!</v>
      </c>
      <c r="D528" s="505" t="e">
        <f>IF('Formulario PPGR3'!$G528="","",'[3]Formulario PPGR1'!#REF!)</f>
        <v>#REF!</v>
      </c>
      <c r="E528" s="505" t="e">
        <f>IF('Formulario PPGR3'!$G528="","",'[3]Formulario PPGR1'!#REF!)</f>
        <v>#REF!</v>
      </c>
      <c r="F528" s="505" t="e">
        <f>IF('Formulario PPGR3'!$G528="","",'[3]Formulario PPGR1'!#REF!)</f>
        <v>#REF!</v>
      </c>
      <c r="G528" s="506" t="s">
        <v>695</v>
      </c>
      <c r="H528" s="507" t="s">
        <v>696</v>
      </c>
      <c r="I528" s="514">
        <v>12</v>
      </c>
      <c r="J528" s="529" t="s">
        <v>1080</v>
      </c>
      <c r="K528" s="505" t="s">
        <v>1089</v>
      </c>
      <c r="L528" s="516" t="s">
        <v>1081</v>
      </c>
      <c r="M528" s="517" t="s">
        <v>1093</v>
      </c>
      <c r="N528" s="521">
        <v>7</v>
      </c>
      <c r="O528" s="519">
        <v>139.24</v>
      </c>
      <c r="P528" s="520">
        <v>974.68</v>
      </c>
      <c r="Q528" s="519" t="s">
        <v>1094</v>
      </c>
      <c r="R528" s="526" t="s">
        <v>1072</v>
      </c>
    </row>
    <row r="529" spans="2:18" ht="38.25">
      <c r="B529" s="505" t="e">
        <f>IF('Formulario PPGR3'!$G529="","",CONCATENATE('Formulario PPGR3'!$C529,".",'Formulario PPGR3'!$D529,".",'Formulario PPGR3'!$E529,".",'Formulario PPGR3'!$F529))</f>
        <v>#REF!</v>
      </c>
      <c r="C529" s="505" t="e">
        <f>IF('Formulario PPGR3'!$G529="","",'[3]Formulario PPGR1'!#REF!)</f>
        <v>#REF!</v>
      </c>
      <c r="D529" s="505" t="e">
        <f>IF('Formulario PPGR3'!$G529="","",'[3]Formulario PPGR1'!#REF!)</f>
        <v>#REF!</v>
      </c>
      <c r="E529" s="505" t="e">
        <f>IF('Formulario PPGR3'!$G529="","",'[3]Formulario PPGR1'!#REF!)</f>
        <v>#REF!</v>
      </c>
      <c r="F529" s="505" t="e">
        <f>IF('Formulario PPGR3'!$G529="","",'[3]Formulario PPGR1'!#REF!)</f>
        <v>#REF!</v>
      </c>
      <c r="G529" s="506" t="s">
        <v>699</v>
      </c>
      <c r="H529" s="507" t="s">
        <v>700</v>
      </c>
      <c r="I529" s="514">
        <v>12</v>
      </c>
      <c r="J529" s="515" t="s">
        <v>1073</v>
      </c>
      <c r="K529" s="505" t="s">
        <v>1095</v>
      </c>
      <c r="L529" s="516" t="s">
        <v>1184</v>
      </c>
      <c r="M529" s="517" t="s">
        <v>1087</v>
      </c>
      <c r="N529" s="521">
        <v>2</v>
      </c>
      <c r="O529" s="519">
        <v>5039.8509999999997</v>
      </c>
      <c r="P529" s="520">
        <v>10079.701999999999</v>
      </c>
      <c r="Q529" s="519" t="s">
        <v>1096</v>
      </c>
      <c r="R529" s="526" t="s">
        <v>1072</v>
      </c>
    </row>
    <row r="530" spans="2:18" ht="38.25">
      <c r="B530" s="505" t="e">
        <f>IF('Formulario PPGR3'!$G530="","",CONCATENATE('Formulario PPGR3'!$C530,".",'Formulario PPGR3'!$D530,".",'Formulario PPGR3'!$E530,".",'Formulario PPGR3'!$F530))</f>
        <v>#REF!</v>
      </c>
      <c r="C530" s="505" t="e">
        <f>IF('Formulario PPGR3'!$G530="","",'[3]Formulario PPGR1'!#REF!)</f>
        <v>#REF!</v>
      </c>
      <c r="D530" s="505" t="e">
        <f>IF('Formulario PPGR3'!$G530="","",'[3]Formulario PPGR1'!#REF!)</f>
        <v>#REF!</v>
      </c>
      <c r="E530" s="505" t="e">
        <f>IF('Formulario PPGR3'!$G530="","",'[3]Formulario PPGR1'!#REF!)</f>
        <v>#REF!</v>
      </c>
      <c r="F530" s="505" t="e">
        <f>IF('Formulario PPGR3'!$G530="","",'[3]Formulario PPGR1'!#REF!)</f>
        <v>#REF!</v>
      </c>
      <c r="G530" s="506" t="s">
        <v>699</v>
      </c>
      <c r="H530" s="507" t="s">
        <v>700</v>
      </c>
      <c r="I530" s="514">
        <v>12</v>
      </c>
      <c r="J530" s="515" t="s">
        <v>1080</v>
      </c>
      <c r="K530" s="505" t="s">
        <v>1089</v>
      </c>
      <c r="L530" s="516" t="s">
        <v>1081</v>
      </c>
      <c r="M530" s="517" t="s">
        <v>1093</v>
      </c>
      <c r="N530" s="521">
        <v>7</v>
      </c>
      <c r="O530" s="519">
        <v>139.24</v>
      </c>
      <c r="P530" s="520">
        <v>974.68</v>
      </c>
      <c r="Q530" s="519" t="s">
        <v>1094</v>
      </c>
      <c r="R530" s="526"/>
    </row>
    <row r="531" spans="2:18" ht="63.75">
      <c r="B531" s="505" t="e">
        <f>IF('Formulario PPGR3'!$G531="","",CONCATENATE('Formulario PPGR3'!$C531,".",'Formulario PPGR3'!$D531,".",'Formulario PPGR3'!$E531,".",'Formulario PPGR3'!$F531))</f>
        <v>#REF!</v>
      </c>
      <c r="C531" s="505" t="e">
        <f>IF('Formulario PPGR3'!$G531="","",'[3]Formulario PPGR1'!#REF!)</f>
        <v>#REF!</v>
      </c>
      <c r="D531" s="505" t="e">
        <f>IF('Formulario PPGR3'!$G531="","",'[3]Formulario PPGR1'!#REF!)</f>
        <v>#REF!</v>
      </c>
      <c r="E531" s="505" t="e">
        <f>IF('Formulario PPGR3'!$G531="","",'[3]Formulario PPGR1'!#REF!)</f>
        <v>#REF!</v>
      </c>
      <c r="F531" s="505" t="e">
        <f>IF('Formulario PPGR3'!$G531="","",'[3]Formulario PPGR1'!#REF!)</f>
        <v>#REF!</v>
      </c>
      <c r="G531" s="506" t="s">
        <v>618</v>
      </c>
      <c r="H531" s="507" t="s">
        <v>619</v>
      </c>
      <c r="I531" s="514">
        <v>2</v>
      </c>
      <c r="J531" s="529" t="s">
        <v>1070</v>
      </c>
      <c r="K531" s="450" t="s">
        <v>1086</v>
      </c>
      <c r="L531" s="530" t="s">
        <v>1203</v>
      </c>
      <c r="M531" s="517" t="s">
        <v>1087</v>
      </c>
      <c r="N531" s="531">
        <v>2</v>
      </c>
      <c r="O531" s="519">
        <v>10133.5</v>
      </c>
      <c r="P531" s="520">
        <v>20267</v>
      </c>
      <c r="Q531" s="519" t="s">
        <v>1088</v>
      </c>
      <c r="R531" s="526" t="s">
        <v>1072</v>
      </c>
    </row>
    <row r="532" spans="2:18" ht="63.75">
      <c r="B532" s="505" t="e">
        <f>IF('Formulario PPGR3'!$G532="","",CONCATENATE('Formulario PPGR3'!$C532,".",'Formulario PPGR3'!$D532,".",'Formulario PPGR3'!$E532,".",'Formulario PPGR3'!$F532))</f>
        <v>#REF!</v>
      </c>
      <c r="C532" s="505" t="e">
        <f>IF('Formulario PPGR3'!$G532="","",'[3]Formulario PPGR1'!#REF!)</f>
        <v>#REF!</v>
      </c>
      <c r="D532" s="505" t="e">
        <f>IF('Formulario PPGR3'!$G532="","",'[3]Formulario PPGR1'!#REF!)</f>
        <v>#REF!</v>
      </c>
      <c r="E532" s="505" t="e">
        <f>IF('Formulario PPGR3'!$G532="","",'[3]Formulario PPGR1'!#REF!)</f>
        <v>#REF!</v>
      </c>
      <c r="F532" s="505" t="e">
        <f>IF('Formulario PPGR3'!$G532="","",'[3]Formulario PPGR1'!#REF!)</f>
        <v>#REF!</v>
      </c>
      <c r="G532" s="506" t="s">
        <v>618</v>
      </c>
      <c r="H532" s="507" t="s">
        <v>619</v>
      </c>
      <c r="I532" s="514">
        <v>2</v>
      </c>
      <c r="J532" s="515" t="s">
        <v>1077</v>
      </c>
      <c r="K532" s="505" t="s">
        <v>1099</v>
      </c>
      <c r="L532" s="516" t="s">
        <v>1078</v>
      </c>
      <c r="M532" s="517" t="s">
        <v>1101</v>
      </c>
      <c r="N532" s="521">
        <v>50</v>
      </c>
      <c r="O532" s="519">
        <v>197</v>
      </c>
      <c r="P532" s="520">
        <v>9850</v>
      </c>
      <c r="Q532" s="519" t="s">
        <v>1102</v>
      </c>
      <c r="R532" s="526" t="s">
        <v>1072</v>
      </c>
    </row>
    <row r="533" spans="2:18" ht="63.75">
      <c r="B533" s="505" t="e">
        <f>IF('Formulario PPGR3'!$G533="","",CONCATENATE('Formulario PPGR3'!$C533,".",'Formulario PPGR3'!$D533,".",'Formulario PPGR3'!$E533,".",'Formulario PPGR3'!$F533))</f>
        <v>#REF!</v>
      </c>
      <c r="C533" s="505" t="e">
        <f>IF('Formulario PPGR3'!$G533="","",'[3]Formulario PPGR1'!#REF!)</f>
        <v>#REF!</v>
      </c>
      <c r="D533" s="505" t="e">
        <f>IF('Formulario PPGR3'!$G533="","",'[3]Formulario PPGR1'!#REF!)</f>
        <v>#REF!</v>
      </c>
      <c r="E533" s="505" t="e">
        <f>IF('Formulario PPGR3'!$G533="","",'[3]Formulario PPGR1'!#REF!)</f>
        <v>#REF!</v>
      </c>
      <c r="F533" s="505" t="e">
        <f>IF('Formulario PPGR3'!$G533="","",'[3]Formulario PPGR1'!#REF!)</f>
        <v>#REF!</v>
      </c>
      <c r="G533" s="506" t="s">
        <v>618</v>
      </c>
      <c r="H533" s="507" t="s">
        <v>619</v>
      </c>
      <c r="I533" s="514">
        <v>2</v>
      </c>
      <c r="J533" s="515" t="s">
        <v>1075</v>
      </c>
      <c r="K533" s="505" t="s">
        <v>1106</v>
      </c>
      <c r="L533" s="516" t="s">
        <v>1076</v>
      </c>
      <c r="M533" s="517" t="s">
        <v>1087</v>
      </c>
      <c r="N533" s="521">
        <v>28</v>
      </c>
      <c r="O533" s="519">
        <v>1.9823999999999999</v>
      </c>
      <c r="P533" s="520">
        <v>55.507199999999997</v>
      </c>
      <c r="Q533" s="519" t="s">
        <v>1107</v>
      </c>
      <c r="R533" s="526" t="s">
        <v>1072</v>
      </c>
    </row>
    <row r="534" spans="2:18" ht="63.75">
      <c r="B534" s="505" t="e">
        <f>IF('Formulario PPGR3'!$G534="","",CONCATENATE('Formulario PPGR3'!$C534,".",'Formulario PPGR3'!$D534,".",'Formulario PPGR3'!$E534,".",'Formulario PPGR3'!$F534))</f>
        <v>#REF!</v>
      </c>
      <c r="C534" s="505" t="e">
        <f>IF('Formulario PPGR3'!$G534="","",'[3]Formulario PPGR1'!#REF!)</f>
        <v>#REF!</v>
      </c>
      <c r="D534" s="505" t="e">
        <f>IF('Formulario PPGR3'!$G534="","",'[3]Formulario PPGR1'!#REF!)</f>
        <v>#REF!</v>
      </c>
      <c r="E534" s="505" t="e">
        <f>IF('Formulario PPGR3'!$G534="","",'[3]Formulario PPGR1'!#REF!)</f>
        <v>#REF!</v>
      </c>
      <c r="F534" s="505" t="e">
        <f>IF('Formulario PPGR3'!$G534="","",'[3]Formulario PPGR1'!#REF!)</f>
        <v>#REF!</v>
      </c>
      <c r="G534" s="506" t="s">
        <v>621</v>
      </c>
      <c r="H534" s="507" t="s">
        <v>622</v>
      </c>
      <c r="I534" s="514">
        <v>12</v>
      </c>
      <c r="J534" s="515" t="s">
        <v>1077</v>
      </c>
      <c r="K534" s="505" t="s">
        <v>1099</v>
      </c>
      <c r="L534" s="516" t="s">
        <v>1078</v>
      </c>
      <c r="M534" s="517" t="s">
        <v>1101</v>
      </c>
      <c r="N534" s="521">
        <v>120</v>
      </c>
      <c r="O534" s="519">
        <v>197</v>
      </c>
      <c r="P534" s="520">
        <v>23640</v>
      </c>
      <c r="Q534" s="519" t="s">
        <v>1102</v>
      </c>
      <c r="R534" s="526" t="s">
        <v>1072</v>
      </c>
    </row>
    <row r="535" spans="2:18" ht="63.75">
      <c r="B535" s="505" t="e">
        <f>IF('Formulario PPGR3'!$G535="","",CONCATENATE('Formulario PPGR3'!$C535,".",'Formulario PPGR3'!$D535,".",'Formulario PPGR3'!$E535,".",'Formulario PPGR3'!$F535))</f>
        <v>#REF!</v>
      </c>
      <c r="C535" s="505" t="e">
        <f>IF('Formulario PPGR3'!$G535="","",'[3]Formulario PPGR1'!#REF!)</f>
        <v>#REF!</v>
      </c>
      <c r="D535" s="505" t="e">
        <f>IF('Formulario PPGR3'!$G535="","",'[3]Formulario PPGR1'!#REF!)</f>
        <v>#REF!</v>
      </c>
      <c r="E535" s="505" t="e">
        <f>IF('Formulario PPGR3'!$G535="","",'[3]Formulario PPGR1'!#REF!)</f>
        <v>#REF!</v>
      </c>
      <c r="F535" s="505" t="e">
        <f>IF('Formulario PPGR3'!$G535="","",'[3]Formulario PPGR1'!#REF!)</f>
        <v>#REF!</v>
      </c>
      <c r="G535" s="506" t="s">
        <v>621</v>
      </c>
      <c r="H535" s="507" t="s">
        <v>622</v>
      </c>
      <c r="I535" s="514">
        <v>12</v>
      </c>
      <c r="J535" s="515" t="s">
        <v>1077</v>
      </c>
      <c r="K535" s="505" t="s">
        <v>1099</v>
      </c>
      <c r="L535" s="516" t="s">
        <v>1078</v>
      </c>
      <c r="M535" s="517" t="s">
        <v>1101</v>
      </c>
      <c r="N535" s="521">
        <v>120</v>
      </c>
      <c r="O535" s="519">
        <v>197</v>
      </c>
      <c r="P535" s="520">
        <v>23640</v>
      </c>
      <c r="Q535" s="519" t="s">
        <v>1102</v>
      </c>
      <c r="R535" s="526" t="s">
        <v>1072</v>
      </c>
    </row>
    <row r="536" spans="2:18" ht="38.25">
      <c r="B536" s="505" t="e">
        <f>IF('Formulario PPGR3'!$G536="","",CONCATENATE('Formulario PPGR3'!$C536,".",'Formulario PPGR3'!$D536,".",'Formulario PPGR3'!$E536,".",'Formulario PPGR3'!$F536))</f>
        <v>#REF!</v>
      </c>
      <c r="C536" s="505" t="e">
        <f>IF('Formulario PPGR3'!$G536="","",'[3]Formulario PPGR1'!#REF!)</f>
        <v>#REF!</v>
      </c>
      <c r="D536" s="505" t="e">
        <f>IF('Formulario PPGR3'!$G536="","",'[3]Formulario PPGR1'!#REF!)</f>
        <v>#REF!</v>
      </c>
      <c r="E536" s="505" t="e">
        <f>IF('Formulario PPGR3'!$G536="","",'[3]Formulario PPGR1'!#REF!)</f>
        <v>#REF!</v>
      </c>
      <c r="F536" s="505" t="e">
        <f>IF('Formulario PPGR3'!$G536="","",'[3]Formulario PPGR1'!#REF!)</f>
        <v>#REF!</v>
      </c>
      <c r="G536" s="506" t="s">
        <v>624</v>
      </c>
      <c r="H536" s="507" t="s">
        <v>625</v>
      </c>
      <c r="I536" s="514">
        <v>2</v>
      </c>
      <c r="J536" s="515" t="s">
        <v>1070</v>
      </c>
      <c r="K536" s="505" t="s">
        <v>1086</v>
      </c>
      <c r="L536" s="516" t="s">
        <v>1203</v>
      </c>
      <c r="M536" s="517" t="s">
        <v>1087</v>
      </c>
      <c r="N536" s="521">
        <v>2</v>
      </c>
      <c r="O536" s="519">
        <v>10133.5</v>
      </c>
      <c r="P536" s="520">
        <v>20267</v>
      </c>
      <c r="Q536" s="519" t="s">
        <v>1088</v>
      </c>
      <c r="R536" s="526" t="s">
        <v>1072</v>
      </c>
    </row>
    <row r="537" spans="2:18" ht="63.75">
      <c r="B537" s="505" t="e">
        <f>IF('Formulario PPGR3'!$G537="","",CONCATENATE('Formulario PPGR3'!$C537,".",'Formulario PPGR3'!$D537,".",'Formulario PPGR3'!$E537,".",'Formulario PPGR3'!$F537))</f>
        <v>#REF!</v>
      </c>
      <c r="C537" s="505" t="e">
        <f>IF('Formulario PPGR3'!$G537="","",'[3]Formulario PPGR1'!#REF!)</f>
        <v>#REF!</v>
      </c>
      <c r="D537" s="505" t="e">
        <f>IF('Formulario PPGR3'!$G537="","",'[3]Formulario PPGR1'!#REF!)</f>
        <v>#REF!</v>
      </c>
      <c r="E537" s="505" t="e">
        <f>IF('Formulario PPGR3'!$G537="","",'[3]Formulario PPGR1'!#REF!)</f>
        <v>#REF!</v>
      </c>
      <c r="F537" s="505" t="e">
        <f>IF('Formulario PPGR3'!$G537="","",'[3]Formulario PPGR1'!#REF!)</f>
        <v>#REF!</v>
      </c>
      <c r="G537" s="506" t="s">
        <v>627</v>
      </c>
      <c r="H537" s="507" t="s">
        <v>628</v>
      </c>
      <c r="I537" s="514">
        <v>4</v>
      </c>
      <c r="J537" s="532" t="s">
        <v>1077</v>
      </c>
      <c r="K537" s="533" t="s">
        <v>1099</v>
      </c>
      <c r="L537" s="534" t="s">
        <v>1078</v>
      </c>
      <c r="M537" s="517" t="s">
        <v>1101</v>
      </c>
      <c r="N537" s="535">
        <v>90</v>
      </c>
      <c r="O537" s="519">
        <v>197</v>
      </c>
      <c r="P537" s="520">
        <v>17730</v>
      </c>
      <c r="Q537" s="519" t="s">
        <v>1102</v>
      </c>
      <c r="R537" s="526" t="s">
        <v>1072</v>
      </c>
    </row>
    <row r="538" spans="2:18" ht="63.75">
      <c r="B538" s="505" t="e">
        <f>IF('Formulario PPGR3'!$G538="","",CONCATENATE('Formulario PPGR3'!$C538,".",'Formulario PPGR3'!$D538,".",'Formulario PPGR3'!$E538,".",'Formulario PPGR3'!$F538))</f>
        <v>#REF!</v>
      </c>
      <c r="C538" s="505" t="e">
        <f>IF('Formulario PPGR3'!$G538="","",'[3]Formulario PPGR1'!#REF!)</f>
        <v>#REF!</v>
      </c>
      <c r="D538" s="505" t="e">
        <f>IF('Formulario PPGR3'!$G538="","",'[3]Formulario PPGR1'!#REF!)</f>
        <v>#REF!</v>
      </c>
      <c r="E538" s="505" t="e">
        <f>IF('Formulario PPGR3'!$G538="","",'[3]Formulario PPGR1'!#REF!)</f>
        <v>#REF!</v>
      </c>
      <c r="F538" s="505" t="e">
        <f>IF('Formulario PPGR3'!$G538="","",'[3]Formulario PPGR1'!#REF!)</f>
        <v>#REF!</v>
      </c>
      <c r="G538" s="506" t="s">
        <v>627</v>
      </c>
      <c r="H538" s="507" t="s">
        <v>628</v>
      </c>
      <c r="I538" s="514">
        <v>4</v>
      </c>
      <c r="J538" s="515" t="s">
        <v>1070</v>
      </c>
      <c r="K538" s="505" t="s">
        <v>1086</v>
      </c>
      <c r="L538" s="516" t="s">
        <v>1204</v>
      </c>
      <c r="M538" s="517" t="s">
        <v>1087</v>
      </c>
      <c r="N538" s="521">
        <v>4</v>
      </c>
      <c r="O538" s="519">
        <v>5000.5</v>
      </c>
      <c r="P538" s="520">
        <v>20002</v>
      </c>
      <c r="Q538" s="519" t="s">
        <v>1088</v>
      </c>
      <c r="R538" s="526" t="s">
        <v>1072</v>
      </c>
    </row>
    <row r="539" spans="2:18" ht="63.75">
      <c r="B539" s="505" t="e">
        <f>IF('Formulario PPGR3'!$G539="","",CONCATENATE('Formulario PPGR3'!$C539,".",'Formulario PPGR3'!$D539,".",'Formulario PPGR3'!$E539,".",'Formulario PPGR3'!$F539))</f>
        <v>#REF!</v>
      </c>
      <c r="C539" s="505" t="e">
        <f>IF('Formulario PPGR3'!$G539="","",'[3]Formulario PPGR1'!#REF!)</f>
        <v>#REF!</v>
      </c>
      <c r="D539" s="505" t="e">
        <f>IF('Formulario PPGR3'!$G539="","",'[3]Formulario PPGR1'!#REF!)</f>
        <v>#REF!</v>
      </c>
      <c r="E539" s="505" t="e">
        <f>IF('Formulario PPGR3'!$G539="","",'[3]Formulario PPGR1'!#REF!)</f>
        <v>#REF!</v>
      </c>
      <c r="F539" s="505" t="e">
        <f>IF('Formulario PPGR3'!$G539="","",'[3]Formulario PPGR1'!#REF!)</f>
        <v>#REF!</v>
      </c>
      <c r="G539" s="506" t="s">
        <v>627</v>
      </c>
      <c r="H539" s="507" t="s">
        <v>628</v>
      </c>
      <c r="I539" s="514">
        <v>4</v>
      </c>
      <c r="J539" s="529" t="s">
        <v>1077</v>
      </c>
      <c r="K539" s="505" t="s">
        <v>1099</v>
      </c>
      <c r="L539" s="516" t="s">
        <v>1078</v>
      </c>
      <c r="M539" s="517" t="s">
        <v>1101</v>
      </c>
      <c r="N539" s="521">
        <v>90</v>
      </c>
      <c r="O539" s="519">
        <v>197</v>
      </c>
      <c r="P539" s="520">
        <v>17730</v>
      </c>
      <c r="Q539" s="519" t="s">
        <v>1102</v>
      </c>
      <c r="R539" s="526" t="s">
        <v>1072</v>
      </c>
    </row>
    <row r="540" spans="2:18" ht="63.75">
      <c r="B540" s="505" t="e">
        <f>IF('Formulario PPGR3'!$G540="","",CONCATENATE('Formulario PPGR3'!$C540,".",'Formulario PPGR3'!$D540,".",'Formulario PPGR3'!$E540,".",'Formulario PPGR3'!$F540))</f>
        <v>#REF!</v>
      </c>
      <c r="C540" s="505" t="e">
        <f>IF('Formulario PPGR3'!$G540="","",'[3]Formulario PPGR1'!#REF!)</f>
        <v>#REF!</v>
      </c>
      <c r="D540" s="505" t="e">
        <f>IF('Formulario PPGR3'!$G540="","",'[3]Formulario PPGR1'!#REF!)</f>
        <v>#REF!</v>
      </c>
      <c r="E540" s="505" t="e">
        <f>IF('Formulario PPGR3'!$G540="","",'[3]Formulario PPGR1'!#REF!)</f>
        <v>#REF!</v>
      </c>
      <c r="F540" s="505" t="e">
        <f>IF('Formulario PPGR3'!$G540="","",'[3]Formulario PPGR1'!#REF!)</f>
        <v>#REF!</v>
      </c>
      <c r="G540" s="506" t="s">
        <v>627</v>
      </c>
      <c r="H540" s="507" t="s">
        <v>628</v>
      </c>
      <c r="I540" s="514">
        <v>4</v>
      </c>
      <c r="J540" s="515" t="s">
        <v>1077</v>
      </c>
      <c r="K540" s="505" t="s">
        <v>1099</v>
      </c>
      <c r="L540" s="516" t="s">
        <v>1078</v>
      </c>
      <c r="M540" s="517" t="s">
        <v>1101</v>
      </c>
      <c r="N540" s="521">
        <v>90</v>
      </c>
      <c r="O540" s="519">
        <v>197</v>
      </c>
      <c r="P540" s="520">
        <v>17730</v>
      </c>
      <c r="Q540" s="519" t="s">
        <v>1102</v>
      </c>
      <c r="R540" s="526" t="s">
        <v>1072</v>
      </c>
    </row>
    <row r="541" spans="2:18" ht="89.25">
      <c r="B541" s="505" t="e">
        <f>IF('Formulario PPGR3'!$G541="","",CONCATENATE('Formulario PPGR3'!$C541,".",'Formulario PPGR3'!$D541,".",'Formulario PPGR3'!$E541,".",'Formulario PPGR3'!$F541))</f>
        <v>#REF!</v>
      </c>
      <c r="C541" s="505" t="e">
        <f>IF('Formulario PPGR3'!$G541="","",'[3]Formulario PPGR1'!#REF!)</f>
        <v>#REF!</v>
      </c>
      <c r="D541" s="505" t="e">
        <f>IF('Formulario PPGR3'!$G541="","",'[3]Formulario PPGR1'!#REF!)</f>
        <v>#REF!</v>
      </c>
      <c r="E541" s="505" t="e">
        <f>IF('Formulario PPGR3'!$G541="","",'[3]Formulario PPGR1'!#REF!)</f>
        <v>#REF!</v>
      </c>
      <c r="F541" s="505" t="e">
        <f>IF('Formulario PPGR3'!$G541="","",'[3]Formulario PPGR1'!#REF!)</f>
        <v>#REF!</v>
      </c>
      <c r="G541" s="506" t="s">
        <v>631</v>
      </c>
      <c r="H541" s="507" t="s">
        <v>632</v>
      </c>
      <c r="I541" s="514">
        <v>12</v>
      </c>
      <c r="J541" s="529" t="s">
        <v>1077</v>
      </c>
      <c r="K541" s="505" t="s">
        <v>1099</v>
      </c>
      <c r="L541" s="516" t="s">
        <v>1078</v>
      </c>
      <c r="M541" s="517" t="s">
        <v>1101</v>
      </c>
      <c r="N541" s="521">
        <v>120</v>
      </c>
      <c r="O541" s="519">
        <v>197</v>
      </c>
      <c r="P541" s="520">
        <v>23640</v>
      </c>
      <c r="Q541" s="519" t="s">
        <v>1102</v>
      </c>
      <c r="R541" s="526" t="s">
        <v>1072</v>
      </c>
    </row>
    <row r="542" spans="2:18" ht="38.25">
      <c r="B542" s="505" t="e">
        <f>IF('Formulario PPGR3'!$G542="","",CONCATENATE('Formulario PPGR3'!$C542,".",'Formulario PPGR3'!$D542,".",'Formulario PPGR3'!$E542,".",'Formulario PPGR3'!$F542))</f>
        <v>#REF!</v>
      </c>
      <c r="C542" s="505" t="e">
        <f>IF('Formulario PPGR3'!$G542="","",'[3]Formulario PPGR1'!#REF!)</f>
        <v>#REF!</v>
      </c>
      <c r="D542" s="505" t="e">
        <f>IF('Formulario PPGR3'!$G542="","",'[3]Formulario PPGR1'!#REF!)</f>
        <v>#REF!</v>
      </c>
      <c r="E542" s="505" t="e">
        <f>IF('Formulario PPGR3'!$G542="","",'[3]Formulario PPGR1'!#REF!)</f>
        <v>#REF!</v>
      </c>
      <c r="F542" s="505" t="e">
        <f>IF('Formulario PPGR3'!$G542="","",'[3]Formulario PPGR1'!#REF!)</f>
        <v>#REF!</v>
      </c>
      <c r="G542" s="506" t="s">
        <v>634</v>
      </c>
      <c r="H542" s="507" t="s">
        <v>635</v>
      </c>
      <c r="I542" s="514">
        <v>12</v>
      </c>
      <c r="J542" s="532" t="s">
        <v>1077</v>
      </c>
      <c r="K542" s="533" t="s">
        <v>1099</v>
      </c>
      <c r="L542" s="534" t="s">
        <v>1078</v>
      </c>
      <c r="M542" s="517" t="s">
        <v>1101</v>
      </c>
      <c r="N542" s="535">
        <v>120</v>
      </c>
      <c r="O542" s="519">
        <v>197</v>
      </c>
      <c r="P542" s="520">
        <v>23640</v>
      </c>
      <c r="Q542" s="519" t="s">
        <v>1102</v>
      </c>
      <c r="R542" s="526" t="s">
        <v>1072</v>
      </c>
    </row>
    <row r="543" spans="2:18" ht="38.25">
      <c r="B543" s="505" t="e">
        <f>IF('Formulario PPGR3'!$G543="","",CONCATENATE('Formulario PPGR3'!$C543,".",'Formulario PPGR3'!$D543,".",'Formulario PPGR3'!$E543,".",'Formulario PPGR3'!$F543))</f>
        <v>#REF!</v>
      </c>
      <c r="C543" s="505" t="e">
        <f>IF('Formulario PPGR3'!$G543="","",'[3]Formulario PPGR1'!#REF!)</f>
        <v>#REF!</v>
      </c>
      <c r="D543" s="505" t="e">
        <f>IF('Formulario PPGR3'!$G543="","",'[3]Formulario PPGR1'!#REF!)</f>
        <v>#REF!</v>
      </c>
      <c r="E543" s="505" t="e">
        <f>IF('Formulario PPGR3'!$G543="","",'[3]Formulario PPGR1'!#REF!)</f>
        <v>#REF!</v>
      </c>
      <c r="F543" s="505" t="e">
        <f>IF('Formulario PPGR3'!$G543="","",'[3]Formulario PPGR1'!#REF!)</f>
        <v>#REF!</v>
      </c>
      <c r="G543" s="506" t="s">
        <v>636</v>
      </c>
      <c r="H543" s="507" t="s">
        <v>637</v>
      </c>
      <c r="I543" s="514">
        <v>12</v>
      </c>
      <c r="J543" s="515" t="s">
        <v>1077</v>
      </c>
      <c r="K543" s="505" t="s">
        <v>1099</v>
      </c>
      <c r="L543" s="516" t="s">
        <v>1078</v>
      </c>
      <c r="M543" s="517" t="s">
        <v>1101</v>
      </c>
      <c r="N543" s="521">
        <v>60</v>
      </c>
      <c r="O543" s="519">
        <v>197</v>
      </c>
      <c r="P543" s="520">
        <v>11820</v>
      </c>
      <c r="Q543" s="519" t="s">
        <v>1102</v>
      </c>
      <c r="R543" s="526" t="s">
        <v>1072</v>
      </c>
    </row>
    <row r="544" spans="2:18" ht="38.25">
      <c r="B544" s="505" t="e">
        <f>IF('Formulario PPGR3'!$G544="","",CONCATENATE('Formulario PPGR3'!$C544,".",'Formulario PPGR3'!$D544,".",'Formulario PPGR3'!$E544,".",'Formulario PPGR3'!$F544))</f>
        <v>#REF!</v>
      </c>
      <c r="C544" s="505" t="e">
        <f>IF('Formulario PPGR3'!$G544="","",'[3]Formulario PPGR1'!#REF!)</f>
        <v>#REF!</v>
      </c>
      <c r="D544" s="505" t="e">
        <f>IF('Formulario PPGR3'!$G544="","",'[3]Formulario PPGR1'!#REF!)</f>
        <v>#REF!</v>
      </c>
      <c r="E544" s="505" t="e">
        <f>IF('Formulario PPGR3'!$G544="","",'[3]Formulario PPGR1'!#REF!)</f>
        <v>#REF!</v>
      </c>
      <c r="F544" s="505" t="e">
        <f>IF('Formulario PPGR3'!$G544="","",'[3]Formulario PPGR1'!#REF!)</f>
        <v>#REF!</v>
      </c>
      <c r="G544" s="506" t="s">
        <v>638</v>
      </c>
      <c r="H544" s="507" t="s">
        <v>639</v>
      </c>
      <c r="I544" s="514">
        <v>2</v>
      </c>
      <c r="J544" s="515" t="s">
        <v>1077</v>
      </c>
      <c r="K544" s="505" t="s">
        <v>1099</v>
      </c>
      <c r="L544" s="516" t="s">
        <v>1078</v>
      </c>
      <c r="M544" s="517" t="s">
        <v>1101</v>
      </c>
      <c r="N544" s="521">
        <v>70</v>
      </c>
      <c r="O544" s="519">
        <v>197</v>
      </c>
      <c r="P544" s="520">
        <v>13790</v>
      </c>
      <c r="Q544" s="519" t="s">
        <v>1102</v>
      </c>
      <c r="R544" s="526"/>
    </row>
    <row r="545" spans="2:18" ht="51">
      <c r="B545" s="505" t="e">
        <f>IF('Formulario PPGR3'!$G545="","",CONCATENATE('Formulario PPGR3'!$C545,".",'Formulario PPGR3'!$D545,".",'Formulario PPGR3'!$E545,".",'Formulario PPGR3'!$F545))</f>
        <v>#REF!</v>
      </c>
      <c r="C545" s="505" t="e">
        <f>IF('Formulario PPGR3'!$G545="","",'[3]Formulario PPGR1'!#REF!)</f>
        <v>#REF!</v>
      </c>
      <c r="D545" s="505" t="e">
        <f>IF('Formulario PPGR3'!$G545="","",'[3]Formulario PPGR1'!#REF!)</f>
        <v>#REF!</v>
      </c>
      <c r="E545" s="505" t="e">
        <f>IF('Formulario PPGR3'!$G545="","",'[3]Formulario PPGR1'!#REF!)</f>
        <v>#REF!</v>
      </c>
      <c r="F545" s="505" t="e">
        <f>IF('Formulario PPGR3'!$G545="","",'[3]Formulario PPGR1'!#REF!)</f>
        <v>#REF!</v>
      </c>
      <c r="G545" s="506" t="s">
        <v>640</v>
      </c>
      <c r="H545" s="507" t="s">
        <v>641</v>
      </c>
      <c r="I545" s="514">
        <v>2</v>
      </c>
      <c r="J545" s="515" t="s">
        <v>1077</v>
      </c>
      <c r="K545" s="505" t="s">
        <v>1099</v>
      </c>
      <c r="L545" s="516" t="s">
        <v>1078</v>
      </c>
      <c r="M545" s="517" t="s">
        <v>1101</v>
      </c>
      <c r="N545" s="521">
        <v>70</v>
      </c>
      <c r="O545" s="519">
        <v>197</v>
      </c>
      <c r="P545" s="520">
        <v>13790</v>
      </c>
      <c r="Q545" s="519" t="s">
        <v>1102</v>
      </c>
      <c r="R545" s="526" t="s">
        <v>1072</v>
      </c>
    </row>
    <row r="546" spans="2:18" ht="51">
      <c r="B546" s="505" t="e">
        <f>IF('Formulario PPGR3'!$G546="","",CONCATENATE('Formulario PPGR3'!$C546,".",'Formulario PPGR3'!$D546,".",'Formulario PPGR3'!$E546,".",'Formulario PPGR3'!$F546))</f>
        <v>#REF!</v>
      </c>
      <c r="C546" s="505" t="e">
        <f>IF('Formulario PPGR3'!$G546="","",'[3]Formulario PPGR1'!#REF!)</f>
        <v>#REF!</v>
      </c>
      <c r="D546" s="505" t="e">
        <f>IF('Formulario PPGR3'!$G546="","",'[3]Formulario PPGR1'!#REF!)</f>
        <v>#REF!</v>
      </c>
      <c r="E546" s="505" t="e">
        <f>IF('Formulario PPGR3'!$G546="","",'[3]Formulario PPGR1'!#REF!)</f>
        <v>#REF!</v>
      </c>
      <c r="F546" s="505" t="e">
        <f>IF('Formulario PPGR3'!$G546="","",'[3]Formulario PPGR1'!#REF!)</f>
        <v>#REF!</v>
      </c>
      <c r="G546" s="506" t="s">
        <v>643</v>
      </c>
      <c r="H546" s="507" t="s">
        <v>644</v>
      </c>
      <c r="I546" s="514">
        <v>12</v>
      </c>
      <c r="J546" s="515" t="s">
        <v>1077</v>
      </c>
      <c r="K546" s="505" t="s">
        <v>1099</v>
      </c>
      <c r="L546" s="516" t="s">
        <v>1078</v>
      </c>
      <c r="M546" s="517" t="s">
        <v>1101</v>
      </c>
      <c r="N546" s="521">
        <v>70</v>
      </c>
      <c r="O546" s="519">
        <v>197</v>
      </c>
      <c r="P546" s="520">
        <v>13790</v>
      </c>
      <c r="Q546" s="519" t="s">
        <v>1102</v>
      </c>
      <c r="R546" s="526" t="s">
        <v>1072</v>
      </c>
    </row>
    <row r="547" spans="2:18" ht="38.25">
      <c r="B547" s="505" t="e">
        <f>IF('Formulario PPGR3'!$G547="","",CONCATENATE('Formulario PPGR3'!$C547,".",'Formulario PPGR3'!$D547,".",'Formulario PPGR3'!$E547,".",'Formulario PPGR3'!$F547))</f>
        <v>#REF!</v>
      </c>
      <c r="C547" s="505" t="e">
        <f>IF('Formulario PPGR3'!$G547="","",'[3]Formulario PPGR1'!#REF!)</f>
        <v>#REF!</v>
      </c>
      <c r="D547" s="505" t="e">
        <f>IF('Formulario PPGR3'!$G547="","",'[3]Formulario PPGR1'!#REF!)</f>
        <v>#REF!</v>
      </c>
      <c r="E547" s="505" t="e">
        <f>IF('Formulario PPGR3'!$G547="","",'[3]Formulario PPGR1'!#REF!)</f>
        <v>#REF!</v>
      </c>
      <c r="F547" s="505" t="e">
        <f>IF('Formulario PPGR3'!$G547="","",'[3]Formulario PPGR1'!#REF!)</f>
        <v>#REF!</v>
      </c>
      <c r="G547" s="506" t="s">
        <v>660</v>
      </c>
      <c r="H547" s="507" t="s">
        <v>661</v>
      </c>
      <c r="I547" s="514">
        <v>4</v>
      </c>
      <c r="J547" s="532" t="s">
        <v>1070</v>
      </c>
      <c r="K547" s="533" t="s">
        <v>1086</v>
      </c>
      <c r="L547" s="534" t="s">
        <v>1203</v>
      </c>
      <c r="M547" s="517" t="s">
        <v>1087</v>
      </c>
      <c r="N547" s="535">
        <v>1</v>
      </c>
      <c r="O547" s="519">
        <v>10133.5</v>
      </c>
      <c r="P547" s="520">
        <v>10133.5</v>
      </c>
      <c r="Q547" s="519" t="s">
        <v>1088</v>
      </c>
      <c r="R547" s="526" t="s">
        <v>1072</v>
      </c>
    </row>
    <row r="548" spans="2:18" ht="25.5">
      <c r="B548" s="505" t="e">
        <f>IF('Formulario PPGR3'!$G548="","",CONCATENATE('Formulario PPGR3'!$C548,".",'Formulario PPGR3'!$D548,".",'Formulario PPGR3'!$E548,".",'Formulario PPGR3'!$F548))</f>
        <v>#REF!</v>
      </c>
      <c r="C548" s="505" t="e">
        <f>IF('Formulario PPGR3'!$G548="","",'[3]Formulario PPGR1'!#REF!)</f>
        <v>#REF!</v>
      </c>
      <c r="D548" s="505" t="e">
        <f>IF('Formulario PPGR3'!$G548="","",'[3]Formulario PPGR1'!#REF!)</f>
        <v>#REF!</v>
      </c>
      <c r="E548" s="505" t="e">
        <f>IF('Formulario PPGR3'!$G548="","",'[3]Formulario PPGR1'!#REF!)</f>
        <v>#REF!</v>
      </c>
      <c r="F548" s="505" t="e">
        <f>IF('Formulario PPGR3'!$G548="","",'[3]Formulario PPGR1'!#REF!)</f>
        <v>#REF!</v>
      </c>
      <c r="G548" s="506" t="s">
        <v>660</v>
      </c>
      <c r="H548" s="507" t="s">
        <v>661</v>
      </c>
      <c r="I548" s="514">
        <v>4</v>
      </c>
      <c r="J548" s="515" t="s">
        <v>1075</v>
      </c>
      <c r="K548" s="505" t="s">
        <v>1106</v>
      </c>
      <c r="L548" s="516" t="s">
        <v>1076</v>
      </c>
      <c r="M548" s="517" t="s">
        <v>1087</v>
      </c>
      <c r="N548" s="521">
        <v>14</v>
      </c>
      <c r="O548" s="519">
        <v>1.9823999999999999</v>
      </c>
      <c r="P548" s="520">
        <v>27.753599999999999</v>
      </c>
      <c r="Q548" s="519" t="s">
        <v>1107</v>
      </c>
      <c r="R548" s="526" t="s">
        <v>1072</v>
      </c>
    </row>
    <row r="549" spans="2:18" ht="51">
      <c r="B549" s="505" t="e">
        <f>IF('Formulario PPGR3'!$G549="","",CONCATENATE('Formulario PPGR3'!$C549,".",'Formulario PPGR3'!$D549,".",'Formulario PPGR3'!$E549,".",'Formulario PPGR3'!$F549))</f>
        <v>#REF!</v>
      </c>
      <c r="C549" s="505" t="e">
        <f>IF('Formulario PPGR3'!$G549="","",'[3]Formulario PPGR1'!#REF!)</f>
        <v>#REF!</v>
      </c>
      <c r="D549" s="505" t="e">
        <f>IF('Formulario PPGR3'!$G549="","",'[3]Formulario PPGR1'!#REF!)</f>
        <v>#REF!</v>
      </c>
      <c r="E549" s="505" t="e">
        <f>IF('Formulario PPGR3'!$G549="","",'[3]Formulario PPGR1'!#REF!)</f>
        <v>#REF!</v>
      </c>
      <c r="F549" s="505" t="e">
        <f>IF('Formulario PPGR3'!$G549="","",'[3]Formulario PPGR1'!#REF!)</f>
        <v>#REF!</v>
      </c>
      <c r="G549" s="506" t="s">
        <v>662</v>
      </c>
      <c r="H549" s="507" t="s">
        <v>663</v>
      </c>
      <c r="I549" s="514">
        <v>12</v>
      </c>
      <c r="J549" s="515" t="s">
        <v>1077</v>
      </c>
      <c r="K549" s="505" t="s">
        <v>1099</v>
      </c>
      <c r="L549" s="516" t="s">
        <v>1078</v>
      </c>
      <c r="M549" s="517" t="s">
        <v>1101</v>
      </c>
      <c r="N549" s="521">
        <v>70</v>
      </c>
      <c r="O549" s="519">
        <v>197</v>
      </c>
      <c r="P549" s="520">
        <v>13790</v>
      </c>
      <c r="Q549" s="519" t="s">
        <v>1102</v>
      </c>
      <c r="R549" s="526" t="s">
        <v>1072</v>
      </c>
    </row>
    <row r="550" spans="2:18" ht="25.5">
      <c r="B550" s="505" t="e">
        <f>IF('Formulario PPGR3'!$G550="","",CONCATENATE('Formulario PPGR3'!$C550,".",'Formulario PPGR3'!$D550,".",'Formulario PPGR3'!$E550,".",'Formulario PPGR3'!$F550))</f>
        <v>#REF!</v>
      </c>
      <c r="C550" s="505" t="e">
        <f>IF('Formulario PPGR3'!$G550="","",'[3]Formulario PPGR1'!#REF!)</f>
        <v>#REF!</v>
      </c>
      <c r="D550" s="505" t="e">
        <f>IF('Formulario PPGR3'!$G550="","",'[3]Formulario PPGR1'!#REF!)</f>
        <v>#REF!</v>
      </c>
      <c r="E550" s="505" t="e">
        <f>IF('Formulario PPGR3'!$G550="","",'[3]Formulario PPGR1'!#REF!)</f>
        <v>#REF!</v>
      </c>
      <c r="F550" s="505" t="e">
        <f>IF('Formulario PPGR3'!$G550="","",'[3]Formulario PPGR1'!#REF!)</f>
        <v>#REF!</v>
      </c>
      <c r="G550" s="506" t="s">
        <v>664</v>
      </c>
      <c r="H550" s="507" t="s">
        <v>665</v>
      </c>
      <c r="I550" s="514">
        <v>12</v>
      </c>
      <c r="J550" s="515" t="s">
        <v>1077</v>
      </c>
      <c r="K550" s="505" t="s">
        <v>1099</v>
      </c>
      <c r="L550" s="516" t="s">
        <v>1078</v>
      </c>
      <c r="M550" s="517" t="s">
        <v>1101</v>
      </c>
      <c r="N550" s="521">
        <v>70</v>
      </c>
      <c r="O550" s="519">
        <v>197</v>
      </c>
      <c r="P550" s="520">
        <v>13790</v>
      </c>
      <c r="Q550" s="519" t="s">
        <v>1102</v>
      </c>
      <c r="R550" s="526" t="s">
        <v>1072</v>
      </c>
    </row>
    <row r="551" spans="2:18" ht="51">
      <c r="B551" s="505" t="e">
        <f>IF('Formulario PPGR3'!$G551="","",CONCATENATE('Formulario PPGR3'!$C551,".",'Formulario PPGR3'!$D551,".",'Formulario PPGR3'!$E551,".",'Formulario PPGR3'!$F551))</f>
        <v>#REF!</v>
      </c>
      <c r="C551" s="505" t="e">
        <f>IF('Formulario PPGR3'!$G551="","",'[3]Formulario PPGR1'!#REF!)</f>
        <v>#REF!</v>
      </c>
      <c r="D551" s="505" t="e">
        <f>IF('Formulario PPGR3'!$G551="","",'[3]Formulario PPGR1'!#REF!)</f>
        <v>#REF!</v>
      </c>
      <c r="E551" s="505" t="e">
        <f>IF('Formulario PPGR3'!$G551="","",'[3]Formulario PPGR1'!#REF!)</f>
        <v>#REF!</v>
      </c>
      <c r="F551" s="505" t="e">
        <f>IF('Formulario PPGR3'!$G551="","",'[3]Formulario PPGR1'!#REF!)</f>
        <v>#REF!</v>
      </c>
      <c r="G551" s="506" t="s">
        <v>674</v>
      </c>
      <c r="H551" s="507" t="s">
        <v>675</v>
      </c>
      <c r="I551" s="514">
        <v>2</v>
      </c>
      <c r="J551" s="515" t="s">
        <v>1131</v>
      </c>
      <c r="K551" s="505" t="s">
        <v>1132</v>
      </c>
      <c r="L551" s="516" t="s">
        <v>1205</v>
      </c>
      <c r="M551" s="517" t="s">
        <v>1087</v>
      </c>
      <c r="N551" s="521">
        <v>1</v>
      </c>
      <c r="O551" s="519">
        <v>36954.32</v>
      </c>
      <c r="P551" s="520">
        <v>36954.32</v>
      </c>
      <c r="Q551" s="519" t="s">
        <v>1134</v>
      </c>
      <c r="R551" s="526" t="s">
        <v>1072</v>
      </c>
    </row>
    <row r="552" spans="2:18" ht="51">
      <c r="B552" s="505" t="e">
        <f>IF('Formulario PPGR3'!$G552="","",CONCATENATE('Formulario PPGR3'!$C552,".",'Formulario PPGR3'!$D552,".",'Formulario PPGR3'!$E552,".",'Formulario PPGR3'!$F552))</f>
        <v>#REF!</v>
      </c>
      <c r="C552" s="505" t="e">
        <f>IF('Formulario PPGR3'!$G552="","",'[3]Formulario PPGR1'!#REF!)</f>
        <v>#REF!</v>
      </c>
      <c r="D552" s="505" t="e">
        <f>IF('Formulario PPGR3'!$G552="","",'[3]Formulario PPGR1'!#REF!)</f>
        <v>#REF!</v>
      </c>
      <c r="E552" s="505" t="e">
        <f>IF('Formulario PPGR3'!$G552="","",'[3]Formulario PPGR1'!#REF!)</f>
        <v>#REF!</v>
      </c>
      <c r="F552" s="505" t="e">
        <f>IF('Formulario PPGR3'!$G552="","",'[3]Formulario PPGR1'!#REF!)</f>
        <v>#REF!</v>
      </c>
      <c r="G552" s="506" t="s">
        <v>674</v>
      </c>
      <c r="H552" s="507" t="s">
        <v>675</v>
      </c>
      <c r="I552" s="514">
        <v>2</v>
      </c>
      <c r="J552" s="515" t="s">
        <v>1136</v>
      </c>
      <c r="K552" s="505" t="s">
        <v>1137</v>
      </c>
      <c r="L552" s="516" t="s">
        <v>1206</v>
      </c>
      <c r="M552" s="517" t="s">
        <v>1087</v>
      </c>
      <c r="N552" s="521">
        <v>1</v>
      </c>
      <c r="O552" s="519">
        <v>14004.83</v>
      </c>
      <c r="P552" s="520">
        <v>14004.83</v>
      </c>
      <c r="Q552" s="519" t="s">
        <v>1141</v>
      </c>
      <c r="R552" s="526" t="s">
        <v>1072</v>
      </c>
    </row>
    <row r="553" spans="2:18" ht="51">
      <c r="B553" s="505" t="e">
        <f>IF('Formulario PPGR3'!$G553="","",CONCATENATE('Formulario PPGR3'!$C553,".",'Formulario PPGR3'!$D553,".",'Formulario PPGR3'!$E553,".",'Formulario PPGR3'!$F553))</f>
        <v>#REF!</v>
      </c>
      <c r="C553" s="505" t="e">
        <f>IF('Formulario PPGR3'!$G553="","",'[3]Formulario PPGR1'!#REF!)</f>
        <v>#REF!</v>
      </c>
      <c r="D553" s="505" t="e">
        <f>IF('Formulario PPGR3'!$G553="","",'[3]Formulario PPGR1'!#REF!)</f>
        <v>#REF!</v>
      </c>
      <c r="E553" s="505" t="e">
        <f>IF('Formulario PPGR3'!$G553="","",'[3]Formulario PPGR1'!#REF!)</f>
        <v>#REF!</v>
      </c>
      <c r="F553" s="505" t="e">
        <f>IF('Formulario PPGR3'!$G553="","",'[3]Formulario PPGR1'!#REF!)</f>
        <v>#REF!</v>
      </c>
      <c r="G553" s="506" t="s">
        <v>674</v>
      </c>
      <c r="H553" s="507" t="s">
        <v>675</v>
      </c>
      <c r="I553" s="514">
        <v>2</v>
      </c>
      <c r="J553" s="515" t="s">
        <v>1136</v>
      </c>
      <c r="K553" s="505" t="s">
        <v>1137</v>
      </c>
      <c r="L553" s="516" t="s">
        <v>1207</v>
      </c>
      <c r="M553" s="517" t="s">
        <v>1087</v>
      </c>
      <c r="N553" s="521">
        <v>1</v>
      </c>
      <c r="O553" s="519">
        <v>1121</v>
      </c>
      <c r="P553" s="520">
        <v>1121</v>
      </c>
      <c r="Q553" s="519" t="s">
        <v>1141</v>
      </c>
      <c r="R553" s="526"/>
    </row>
    <row r="554" spans="2:18" ht="51">
      <c r="B554" s="505" t="e">
        <f>IF('Formulario PPGR3'!$G554="","",CONCATENATE('Formulario PPGR3'!$C554,".",'Formulario PPGR3'!$D554,".",'Formulario PPGR3'!$E554,".",'Formulario PPGR3'!$F554))</f>
        <v>#REF!</v>
      </c>
      <c r="C554" s="505" t="e">
        <f>IF('Formulario PPGR3'!$G554="","",'[3]Formulario PPGR1'!#REF!)</f>
        <v>#REF!</v>
      </c>
      <c r="D554" s="505" t="e">
        <f>IF('Formulario PPGR3'!$G554="","",'[3]Formulario PPGR1'!#REF!)</f>
        <v>#REF!</v>
      </c>
      <c r="E554" s="505" t="e">
        <f>IF('Formulario PPGR3'!$G554="","",'[3]Formulario PPGR1'!#REF!)</f>
        <v>#REF!</v>
      </c>
      <c r="F554" s="505" t="e">
        <f>IF('Formulario PPGR3'!$G554="","",'[3]Formulario PPGR1'!#REF!)</f>
        <v>#REF!</v>
      </c>
      <c r="G554" s="506" t="s">
        <v>674</v>
      </c>
      <c r="H554" s="507" t="s">
        <v>675</v>
      </c>
      <c r="I554" s="514">
        <v>2</v>
      </c>
      <c r="J554" s="515" t="s">
        <v>1136</v>
      </c>
      <c r="K554" s="505" t="s">
        <v>1137</v>
      </c>
      <c r="L554" s="516" t="s">
        <v>1140</v>
      </c>
      <c r="M554" s="517" t="s">
        <v>1087</v>
      </c>
      <c r="N554" s="521">
        <v>1</v>
      </c>
      <c r="O554" s="519">
        <v>5900</v>
      </c>
      <c r="P554" s="520">
        <v>5900</v>
      </c>
      <c r="Q554" s="519" t="s">
        <v>1141</v>
      </c>
      <c r="R554" s="526" t="s">
        <v>1072</v>
      </c>
    </row>
    <row r="555" spans="2:18" ht="38.25">
      <c r="B555" s="505" t="e">
        <f>IF('Formulario PPGR3'!$G555="","",CONCATENATE('Formulario PPGR3'!$C555,".",'Formulario PPGR3'!$D555,".",'Formulario PPGR3'!$E555,".",'Formulario PPGR3'!$F555))</f>
        <v>#REF!</v>
      </c>
      <c r="C555" s="505" t="e">
        <f>IF('Formulario PPGR3'!$G555="","",'[3]Formulario PPGR1'!#REF!)</f>
        <v>#REF!</v>
      </c>
      <c r="D555" s="505" t="e">
        <f>IF('Formulario PPGR3'!$G555="","",'[3]Formulario PPGR1'!#REF!)</f>
        <v>#REF!</v>
      </c>
      <c r="E555" s="505" t="e">
        <f>IF('Formulario PPGR3'!$G555="","",'[3]Formulario PPGR1'!#REF!)</f>
        <v>#REF!</v>
      </c>
      <c r="F555" s="505" t="e">
        <f>IF('Formulario PPGR3'!$G555="","",'[3]Formulario PPGR1'!#REF!)</f>
        <v>#REF!</v>
      </c>
      <c r="G555" s="506" t="s">
        <v>677</v>
      </c>
      <c r="H555" s="507" t="s">
        <v>678</v>
      </c>
      <c r="I555" s="514">
        <v>12</v>
      </c>
      <c r="J555" s="515" t="s">
        <v>1077</v>
      </c>
      <c r="K555" s="505" t="s">
        <v>1099</v>
      </c>
      <c r="L555" s="516" t="s">
        <v>1078</v>
      </c>
      <c r="M555" s="517" t="s">
        <v>1101</v>
      </c>
      <c r="N555" s="521">
        <v>70</v>
      </c>
      <c r="O555" s="519">
        <v>197</v>
      </c>
      <c r="P555" s="520">
        <v>13790</v>
      </c>
      <c r="Q555" s="519" t="s">
        <v>1102</v>
      </c>
      <c r="R555" s="526" t="s">
        <v>1072</v>
      </c>
    </row>
    <row r="556" spans="2:18" ht="51">
      <c r="B556" s="505" t="e">
        <f>IF('Formulario PPGR3'!$G556="","",CONCATENATE('Formulario PPGR3'!$C556,".",'Formulario PPGR3'!$D556,".",'Formulario PPGR3'!$E556,".",'Formulario PPGR3'!$F556))</f>
        <v>#REF!</v>
      </c>
      <c r="C556" s="505" t="e">
        <f>IF('Formulario PPGR3'!$G556="","",'[3]Formulario PPGR1'!#REF!)</f>
        <v>#REF!</v>
      </c>
      <c r="D556" s="505" t="e">
        <f>IF('Formulario PPGR3'!$G556="","",'[3]Formulario PPGR1'!#REF!)</f>
        <v>#REF!</v>
      </c>
      <c r="E556" s="505" t="e">
        <f>IF('Formulario PPGR3'!$G556="","",'[3]Formulario PPGR1'!#REF!)</f>
        <v>#REF!</v>
      </c>
      <c r="F556" s="505" t="e">
        <f>IF('Formulario PPGR3'!$G556="","",'[3]Formulario PPGR1'!#REF!)</f>
        <v>#REF!</v>
      </c>
      <c r="G556" s="506" t="s">
        <v>679</v>
      </c>
      <c r="H556" s="507" t="s">
        <v>680</v>
      </c>
      <c r="I556" s="514">
        <v>1</v>
      </c>
      <c r="J556" s="515" t="s">
        <v>1070</v>
      </c>
      <c r="K556" s="505" t="s">
        <v>1086</v>
      </c>
      <c r="L556" s="516" t="s">
        <v>1208</v>
      </c>
      <c r="M556" s="517" t="s">
        <v>1087</v>
      </c>
      <c r="N556" s="521">
        <v>14</v>
      </c>
      <c r="O556" s="519">
        <v>65844</v>
      </c>
      <c r="P556" s="520">
        <v>921816</v>
      </c>
      <c r="Q556" s="519" t="s">
        <v>1088</v>
      </c>
      <c r="R556" s="526" t="s">
        <v>1072</v>
      </c>
    </row>
    <row r="557" spans="2:18" ht="38.25">
      <c r="B557" s="505" t="e">
        <f>IF('Formulario PPGR3'!$G557="","",CONCATENATE('Formulario PPGR3'!$C557,".",'Formulario PPGR3'!$D557,".",'Formulario PPGR3'!$E557,".",'Formulario PPGR3'!$F557))</f>
        <v>#REF!</v>
      </c>
      <c r="C557" s="505" t="e">
        <f>IF('Formulario PPGR3'!$G557="","",'[3]Formulario PPGR1'!#REF!)</f>
        <v>#REF!</v>
      </c>
      <c r="D557" s="505" t="e">
        <f>IF('Formulario PPGR3'!$G557="","",'[3]Formulario PPGR1'!#REF!)</f>
        <v>#REF!</v>
      </c>
      <c r="E557" s="505" t="e">
        <f>IF('Formulario PPGR3'!$G557="","",'[3]Formulario PPGR1'!#REF!)</f>
        <v>#REF!</v>
      </c>
      <c r="F557" s="505" t="e">
        <f>IF('Formulario PPGR3'!$G557="","",'[3]Formulario PPGR1'!#REF!)</f>
        <v>#REF!</v>
      </c>
      <c r="G557" s="506" t="s">
        <v>682</v>
      </c>
      <c r="H557" s="507" t="s">
        <v>1209</v>
      </c>
      <c r="I557" s="514">
        <v>2</v>
      </c>
      <c r="J557" s="515" t="s">
        <v>1077</v>
      </c>
      <c r="K557" s="505" t="s">
        <v>1099</v>
      </c>
      <c r="L557" s="516" t="s">
        <v>1100</v>
      </c>
      <c r="M557" s="517" t="s">
        <v>1101</v>
      </c>
      <c r="N557" s="521">
        <v>70</v>
      </c>
      <c r="O557" s="519">
        <v>251</v>
      </c>
      <c r="P557" s="520">
        <v>17570</v>
      </c>
      <c r="Q557" s="519" t="s">
        <v>1102</v>
      </c>
      <c r="R557" s="526" t="s">
        <v>1072</v>
      </c>
    </row>
    <row r="558" spans="2:18" ht="25.5">
      <c r="B558" s="505" t="e">
        <f>IF('Formulario PPGR3'!$G558="","",CONCATENATE('Formulario PPGR3'!$C558,".",'Formulario PPGR3'!$D558,".",'Formulario PPGR3'!$E558,".",'Formulario PPGR3'!$F558))</f>
        <v>#REF!</v>
      </c>
      <c r="C558" s="505" t="e">
        <f>IF('Formulario PPGR3'!$G558="","",'[3]Formulario PPGR1'!#REF!)</f>
        <v>#REF!</v>
      </c>
      <c r="D558" s="505" t="e">
        <f>IF('Formulario PPGR3'!$G558="","",'[3]Formulario PPGR1'!#REF!)</f>
        <v>#REF!</v>
      </c>
      <c r="E558" s="505" t="e">
        <f>IF('Formulario PPGR3'!$G558="","",'[3]Formulario PPGR1'!#REF!)</f>
        <v>#REF!</v>
      </c>
      <c r="F558" s="505" t="e">
        <f>IF('Formulario PPGR3'!$G558="","",'[3]Formulario PPGR1'!#REF!)</f>
        <v>#REF!</v>
      </c>
      <c r="G558" s="506" t="s">
        <v>685</v>
      </c>
      <c r="H558" s="507" t="s">
        <v>683</v>
      </c>
      <c r="I558" s="514">
        <v>12</v>
      </c>
      <c r="J558" s="515" t="s">
        <v>1077</v>
      </c>
      <c r="K558" s="505" t="s">
        <v>1099</v>
      </c>
      <c r="L558" s="516" t="s">
        <v>1078</v>
      </c>
      <c r="M558" s="517" t="s">
        <v>1101</v>
      </c>
      <c r="N558" s="521">
        <v>120</v>
      </c>
      <c r="O558" s="519">
        <v>197</v>
      </c>
      <c r="P558" s="520">
        <v>23640</v>
      </c>
      <c r="Q558" s="519" t="s">
        <v>1102</v>
      </c>
      <c r="R558" s="526" t="s">
        <v>1072</v>
      </c>
    </row>
    <row r="559" spans="2:18" ht="63.75">
      <c r="B559" s="505" t="e">
        <f>IF('Formulario PPGR3'!$G559="","",CONCATENATE('Formulario PPGR3'!$C559,".",'Formulario PPGR3'!$D559,".",'Formulario PPGR3'!$E559,".",'Formulario PPGR3'!$F559))</f>
        <v>#REF!</v>
      </c>
      <c r="C559" s="505" t="e">
        <f>IF('Formulario PPGR3'!$G559="","",'[3]Formulario PPGR1'!#REF!)</f>
        <v>#REF!</v>
      </c>
      <c r="D559" s="505" t="e">
        <f>IF('Formulario PPGR3'!$G559="","",'[3]Formulario PPGR1'!#REF!)</f>
        <v>#REF!</v>
      </c>
      <c r="E559" s="505" t="e">
        <f>IF('Formulario PPGR3'!$G559="","",'[3]Formulario PPGR1'!#REF!)</f>
        <v>#REF!</v>
      </c>
      <c r="F559" s="505" t="e">
        <f>IF('Formulario PPGR3'!$G559="","",'[3]Formulario PPGR1'!#REF!)</f>
        <v>#REF!</v>
      </c>
      <c r="G559" s="506" t="s">
        <v>687</v>
      </c>
      <c r="H559" s="507" t="s">
        <v>686</v>
      </c>
      <c r="I559" s="514">
        <v>4</v>
      </c>
      <c r="J559" s="515" t="s">
        <v>1070</v>
      </c>
      <c r="K559" s="505" t="s">
        <v>1086</v>
      </c>
      <c r="L559" s="516" t="s">
        <v>1203</v>
      </c>
      <c r="M559" s="517" t="s">
        <v>1087</v>
      </c>
      <c r="N559" s="521">
        <v>14</v>
      </c>
      <c r="O559" s="519">
        <v>10133.5</v>
      </c>
      <c r="P559" s="520">
        <v>141869</v>
      </c>
      <c r="Q559" s="519" t="s">
        <v>1088</v>
      </c>
      <c r="R559" s="526" t="s">
        <v>1072</v>
      </c>
    </row>
    <row r="560" spans="2:18" ht="38.25">
      <c r="B560" s="505" t="e">
        <f>IF('Formulario PPGR3'!$G560="","",CONCATENATE('Formulario PPGR3'!$C560,".",'Formulario PPGR3'!$D560,".",'Formulario PPGR3'!$E560,".",'Formulario PPGR3'!$F560))</f>
        <v>#REF!</v>
      </c>
      <c r="C560" s="505" t="e">
        <f>IF('Formulario PPGR3'!$G560="","",'[3]Formulario PPGR1'!#REF!)</f>
        <v>#REF!</v>
      </c>
      <c r="D560" s="505" t="e">
        <f>IF('Formulario PPGR3'!$G560="","",'[3]Formulario PPGR1'!#REF!)</f>
        <v>#REF!</v>
      </c>
      <c r="E560" s="505" t="e">
        <f>IF('Formulario PPGR3'!$G560="","",'[3]Formulario PPGR1'!#REF!)</f>
        <v>#REF!</v>
      </c>
      <c r="F560" s="505" t="e">
        <f>IF('Formulario PPGR3'!$G560="","",'[3]Formulario PPGR1'!#REF!)</f>
        <v>#REF!</v>
      </c>
      <c r="G560" s="506" t="s">
        <v>689</v>
      </c>
      <c r="H560" s="507" t="s">
        <v>688</v>
      </c>
      <c r="I560" s="514">
        <v>4</v>
      </c>
      <c r="J560" s="515" t="s">
        <v>1077</v>
      </c>
      <c r="K560" s="505" t="s">
        <v>1099</v>
      </c>
      <c r="L560" s="516" t="s">
        <v>1078</v>
      </c>
      <c r="M560" s="517" t="s">
        <v>1101</v>
      </c>
      <c r="N560" s="521">
        <v>90</v>
      </c>
      <c r="O560" s="519">
        <v>197</v>
      </c>
      <c r="P560" s="520">
        <v>17730</v>
      </c>
      <c r="Q560" s="519" t="s">
        <v>1102</v>
      </c>
      <c r="R560" s="526" t="s">
        <v>1072</v>
      </c>
    </row>
    <row r="561" spans="2:18" ht="25.5">
      <c r="B561" s="505" t="e">
        <f>IF('Formulario PPGR3'!$G561="","",CONCATENATE('Formulario PPGR3'!$C561,".",'Formulario PPGR3'!$D561,".",'Formulario PPGR3'!$E561,".",'Formulario PPGR3'!$F561))</f>
        <v>#REF!</v>
      </c>
      <c r="C561" s="505" t="e">
        <f>IF('Formulario PPGR3'!$G561="","",'[3]Formulario PPGR1'!#REF!)</f>
        <v>#REF!</v>
      </c>
      <c r="D561" s="505" t="e">
        <f>IF('Formulario PPGR3'!$G561="","",'[3]Formulario PPGR1'!#REF!)</f>
        <v>#REF!</v>
      </c>
      <c r="E561" s="505" t="e">
        <f>IF('Formulario PPGR3'!$G561="","",'[3]Formulario PPGR1'!#REF!)</f>
        <v>#REF!</v>
      </c>
      <c r="F561" s="505" t="e">
        <f>IF('Formulario PPGR3'!$G561="","",'[3]Formulario PPGR1'!#REF!)</f>
        <v>#REF!</v>
      </c>
      <c r="G561" s="506" t="s">
        <v>1210</v>
      </c>
      <c r="H561" s="507" t="s">
        <v>690</v>
      </c>
      <c r="I561" s="514">
        <v>4</v>
      </c>
      <c r="J561" s="515" t="s">
        <v>1077</v>
      </c>
      <c r="K561" s="505" t="s">
        <v>1099</v>
      </c>
      <c r="L561" s="516" t="s">
        <v>1078</v>
      </c>
      <c r="M561" s="517" t="s">
        <v>1101</v>
      </c>
      <c r="N561" s="521">
        <v>90</v>
      </c>
      <c r="O561" s="519">
        <v>197</v>
      </c>
      <c r="P561" s="520">
        <v>17730</v>
      </c>
      <c r="Q561" s="519" t="s">
        <v>1102</v>
      </c>
      <c r="R561" s="526" t="s">
        <v>1072</v>
      </c>
    </row>
    <row r="562" spans="2:18" ht="38.25">
      <c r="B562" s="505" t="e">
        <f>IF('Formulario PPGR3'!$G562="","",CONCATENATE('Formulario PPGR3'!$C562,".",'Formulario PPGR3'!$D562,".",'Formulario PPGR3'!$E562,".",'Formulario PPGR3'!$F562))</f>
        <v>#REF!</v>
      </c>
      <c r="C562" s="505" t="e">
        <f>IF('Formulario PPGR3'!$G562="","",'[3]Formulario PPGR1'!#REF!)</f>
        <v>#REF!</v>
      </c>
      <c r="D562" s="505" t="e">
        <f>IF('Formulario PPGR3'!$G562="","",'[3]Formulario PPGR1'!#REF!)</f>
        <v>#REF!</v>
      </c>
      <c r="E562" s="505" t="e">
        <f>IF('Formulario PPGR3'!$G562="","",'[3]Formulario PPGR1'!#REF!)</f>
        <v>#REF!</v>
      </c>
      <c r="F562" s="505" t="e">
        <f>IF('Formulario PPGR3'!$G562="","",'[3]Formulario PPGR1'!#REF!)</f>
        <v>#REF!</v>
      </c>
      <c r="G562" s="506" t="s">
        <v>699</v>
      </c>
      <c r="H562" s="507" t="s">
        <v>700</v>
      </c>
      <c r="I562" s="514">
        <v>12</v>
      </c>
      <c r="J562" s="515" t="s">
        <v>1077</v>
      </c>
      <c r="K562" s="505" t="s">
        <v>1099</v>
      </c>
      <c r="L562" s="516" t="s">
        <v>1078</v>
      </c>
      <c r="M562" s="517" t="s">
        <v>1101</v>
      </c>
      <c r="N562" s="521">
        <v>120</v>
      </c>
      <c r="O562" s="519">
        <v>197</v>
      </c>
      <c r="P562" s="520">
        <v>23640</v>
      </c>
      <c r="Q562" s="519" t="s">
        <v>1102</v>
      </c>
      <c r="R562" s="526" t="s">
        <v>1072</v>
      </c>
    </row>
    <row r="563" spans="2:18" ht="51">
      <c r="B563" s="505" t="e">
        <f>IF('Formulario PPGR3'!$G563="","",CONCATENATE('Formulario PPGR3'!$C563,".",'Formulario PPGR3'!$D563,".",'Formulario PPGR3'!$E563,".",'Formulario PPGR3'!$F563))</f>
        <v>#REF!</v>
      </c>
      <c r="C563" s="505" t="e">
        <f>IF('Formulario PPGR3'!$G563="","",'[3]Formulario PPGR1'!#REF!)</f>
        <v>#REF!</v>
      </c>
      <c r="D563" s="505" t="e">
        <f>IF('Formulario PPGR3'!$G563="","",'[3]Formulario PPGR1'!#REF!)</f>
        <v>#REF!</v>
      </c>
      <c r="E563" s="505" t="e">
        <f>IF('Formulario PPGR3'!$G563="","",'[3]Formulario PPGR1'!#REF!)</f>
        <v>#REF!</v>
      </c>
      <c r="F563" s="505" t="e">
        <f>IF('Formulario PPGR3'!$G563="","",'[3]Formulario PPGR1'!#REF!)</f>
        <v>#REF!</v>
      </c>
      <c r="G563" s="506" t="s">
        <v>757</v>
      </c>
      <c r="H563" s="507" t="s">
        <v>758</v>
      </c>
      <c r="I563" s="514">
        <v>2</v>
      </c>
      <c r="J563" s="515" t="s">
        <v>1077</v>
      </c>
      <c r="K563" s="505" t="s">
        <v>1099</v>
      </c>
      <c r="L563" s="516" t="s">
        <v>1078</v>
      </c>
      <c r="M563" s="517" t="s">
        <v>1101</v>
      </c>
      <c r="N563" s="521">
        <v>120</v>
      </c>
      <c r="O563" s="519">
        <v>197</v>
      </c>
      <c r="P563" s="520">
        <v>23640</v>
      </c>
      <c r="Q563" s="519" t="s">
        <v>1102</v>
      </c>
      <c r="R563" s="526" t="s">
        <v>1072</v>
      </c>
    </row>
    <row r="564" spans="2:18" ht="51">
      <c r="B564" s="505" t="e">
        <f>IF('Formulario PPGR3'!$G564="","",CONCATENATE('Formulario PPGR3'!$C564,".",'Formulario PPGR3'!$D564,".",'Formulario PPGR3'!$E564,".",'Formulario PPGR3'!$F564))</f>
        <v>#REF!</v>
      </c>
      <c r="C564" s="505" t="e">
        <f>IF('Formulario PPGR3'!$G564="","",'[3]Formulario PPGR1'!#REF!)</f>
        <v>#REF!</v>
      </c>
      <c r="D564" s="505" t="e">
        <f>IF('Formulario PPGR3'!$G564="","",'[3]Formulario PPGR1'!#REF!)</f>
        <v>#REF!</v>
      </c>
      <c r="E564" s="505" t="e">
        <f>IF('Formulario PPGR3'!$G564="","",'[3]Formulario PPGR1'!#REF!)</f>
        <v>#REF!</v>
      </c>
      <c r="F564" s="505" t="e">
        <f>IF('Formulario PPGR3'!$G564="","",'[3]Formulario PPGR1'!#REF!)</f>
        <v>#REF!</v>
      </c>
      <c r="G564" s="506" t="s">
        <v>760</v>
      </c>
      <c r="H564" s="507" t="s">
        <v>761</v>
      </c>
      <c r="I564" s="514">
        <v>2</v>
      </c>
      <c r="J564" s="515" t="s">
        <v>1077</v>
      </c>
      <c r="K564" s="505" t="s">
        <v>1099</v>
      </c>
      <c r="L564" s="516" t="s">
        <v>1078</v>
      </c>
      <c r="M564" s="517" t="s">
        <v>1101</v>
      </c>
      <c r="N564" s="521">
        <v>90</v>
      </c>
      <c r="O564" s="519">
        <v>197</v>
      </c>
      <c r="P564" s="520">
        <v>17730</v>
      </c>
      <c r="Q564" s="519" t="s">
        <v>1102</v>
      </c>
      <c r="R564" s="526" t="s">
        <v>1072</v>
      </c>
    </row>
    <row r="565" spans="2:18" ht="51">
      <c r="B565" s="505" t="e">
        <f>IF('Formulario PPGR3'!$G565="","",CONCATENATE('Formulario PPGR3'!$C565,".",'Formulario PPGR3'!$D565,".",'Formulario PPGR3'!$E565,".",'Formulario PPGR3'!$F565))</f>
        <v>#REF!</v>
      </c>
      <c r="C565" s="505" t="e">
        <f>IF('Formulario PPGR3'!$G565="","",'[3]Formulario PPGR1'!#REF!)</f>
        <v>#REF!</v>
      </c>
      <c r="D565" s="505" t="e">
        <f>IF('Formulario PPGR3'!$G565="","",'[3]Formulario PPGR1'!#REF!)</f>
        <v>#REF!</v>
      </c>
      <c r="E565" s="505" t="e">
        <f>IF('Formulario PPGR3'!$G565="","",'[3]Formulario PPGR1'!#REF!)</f>
        <v>#REF!</v>
      </c>
      <c r="F565" s="505" t="e">
        <f>IF('Formulario PPGR3'!$G565="","",'[3]Formulario PPGR1'!#REF!)</f>
        <v>#REF!</v>
      </c>
      <c r="G565" s="506" t="s">
        <v>645</v>
      </c>
      <c r="H565" s="507" t="s">
        <v>646</v>
      </c>
      <c r="I565" s="514">
        <v>4</v>
      </c>
      <c r="J565" s="515" t="s">
        <v>1077</v>
      </c>
      <c r="K565" s="505" t="s">
        <v>1099</v>
      </c>
      <c r="L565" s="516" t="s">
        <v>1078</v>
      </c>
      <c r="M565" s="517" t="s">
        <v>1101</v>
      </c>
      <c r="N565" s="521">
        <v>250</v>
      </c>
      <c r="O565" s="519">
        <v>197</v>
      </c>
      <c r="P565" s="520">
        <v>49250</v>
      </c>
      <c r="Q565" s="519" t="s">
        <v>1102</v>
      </c>
      <c r="R565" s="526"/>
    </row>
    <row r="566" spans="2:18" ht="51">
      <c r="B566" s="505" t="e">
        <f>IF('Formulario PPGR3'!$G566="","",CONCATENATE('Formulario PPGR3'!$C566,".",'Formulario PPGR3'!$D566,".",'Formulario PPGR3'!$E566,".",'Formulario PPGR3'!$F566))</f>
        <v>#REF!</v>
      </c>
      <c r="C566" s="505" t="e">
        <f>IF('Formulario PPGR3'!$G566="","",'[3]Formulario PPGR1'!#REF!)</f>
        <v>#REF!</v>
      </c>
      <c r="D566" s="505" t="e">
        <f>IF('Formulario PPGR3'!$G566="","",'[3]Formulario PPGR1'!#REF!)</f>
        <v>#REF!</v>
      </c>
      <c r="E566" s="505" t="e">
        <f>IF('Formulario PPGR3'!$G566="","",'[3]Formulario PPGR1'!#REF!)</f>
        <v>#REF!</v>
      </c>
      <c r="F566" s="505" t="e">
        <f>IF('Formulario PPGR3'!$G566="","",'[3]Formulario PPGR1'!#REF!)</f>
        <v>#REF!</v>
      </c>
      <c r="G566" s="506" t="s">
        <v>645</v>
      </c>
      <c r="H566" s="507" t="s">
        <v>646</v>
      </c>
      <c r="I566" s="514">
        <v>4</v>
      </c>
      <c r="J566" s="515" t="s">
        <v>1080</v>
      </c>
      <c r="K566" s="505" t="s">
        <v>1089</v>
      </c>
      <c r="L566" s="516" t="s">
        <v>1081</v>
      </c>
      <c r="M566" s="517" t="s">
        <v>1093</v>
      </c>
      <c r="N566" s="521">
        <v>36</v>
      </c>
      <c r="O566" s="519">
        <v>139.24</v>
      </c>
      <c r="P566" s="520">
        <v>5012.6400000000003</v>
      </c>
      <c r="Q566" s="519" t="s">
        <v>1094</v>
      </c>
      <c r="R566" s="526"/>
    </row>
    <row r="567" spans="2:18" ht="51">
      <c r="B567" s="505" t="e">
        <f>IF('Formulario PPGR3'!$G567="","",CONCATENATE('Formulario PPGR3'!$C567,".",'Formulario PPGR3'!$D567,".",'Formulario PPGR3'!$E567,".",'Formulario PPGR3'!$F567))</f>
        <v>#REF!</v>
      </c>
      <c r="C567" s="505" t="e">
        <f>IF('Formulario PPGR3'!$G567="","",'[3]Formulario PPGR1'!#REF!)</f>
        <v>#REF!</v>
      </c>
      <c r="D567" s="505" t="e">
        <f>IF('Formulario PPGR3'!$G567="","",'[3]Formulario PPGR1'!#REF!)</f>
        <v>#REF!</v>
      </c>
      <c r="E567" s="505" t="e">
        <f>IF('Formulario PPGR3'!$G567="","",'[3]Formulario PPGR1'!#REF!)</f>
        <v>#REF!</v>
      </c>
      <c r="F567" s="505" t="e">
        <f>IF('Formulario PPGR3'!$G567="","",'[3]Formulario PPGR1'!#REF!)</f>
        <v>#REF!</v>
      </c>
      <c r="G567" s="506" t="s">
        <v>645</v>
      </c>
      <c r="H567" s="507" t="s">
        <v>646</v>
      </c>
      <c r="I567" s="514">
        <v>4</v>
      </c>
      <c r="J567" s="515" t="s">
        <v>1080</v>
      </c>
      <c r="K567" s="505" t="s">
        <v>1089</v>
      </c>
      <c r="L567" s="516" t="s">
        <v>1211</v>
      </c>
      <c r="M567" s="517" t="s">
        <v>1087</v>
      </c>
      <c r="N567" s="521">
        <v>3</v>
      </c>
      <c r="O567" s="519">
        <v>93.22</v>
      </c>
      <c r="P567" s="520">
        <v>279.66000000000003</v>
      </c>
      <c r="Q567" s="519" t="s">
        <v>1092</v>
      </c>
      <c r="R567" s="526"/>
    </row>
    <row r="568" spans="2:18" ht="51">
      <c r="B568" s="505" t="e">
        <f>IF('Formulario PPGR3'!$G568="","",CONCATENATE('Formulario PPGR3'!$C568,".",'Formulario PPGR3'!$D568,".",'Formulario PPGR3'!$E568,".",'Formulario PPGR3'!$F568))</f>
        <v>#REF!</v>
      </c>
      <c r="C568" s="505" t="e">
        <f>IF('Formulario PPGR3'!$G568="","",'[3]Formulario PPGR1'!#REF!)</f>
        <v>#REF!</v>
      </c>
      <c r="D568" s="505" t="e">
        <f>IF('Formulario PPGR3'!$G568="","",'[3]Formulario PPGR1'!#REF!)</f>
        <v>#REF!</v>
      </c>
      <c r="E568" s="505" t="e">
        <f>IF('Formulario PPGR3'!$G568="","",'[3]Formulario PPGR1'!#REF!)</f>
        <v>#REF!</v>
      </c>
      <c r="F568" s="505" t="e">
        <f>IF('Formulario PPGR3'!$G568="","",'[3]Formulario PPGR1'!#REF!)</f>
        <v>#REF!</v>
      </c>
      <c r="G568" s="506" t="s">
        <v>645</v>
      </c>
      <c r="H568" s="507" t="s">
        <v>646</v>
      </c>
      <c r="I568" s="514">
        <v>4</v>
      </c>
      <c r="J568" s="515" t="s">
        <v>1073</v>
      </c>
      <c r="K568" s="505" t="s">
        <v>1095</v>
      </c>
      <c r="L568" s="516" t="s">
        <v>1115</v>
      </c>
      <c r="M568" s="517" t="s">
        <v>1091</v>
      </c>
      <c r="N568" s="521">
        <v>36</v>
      </c>
      <c r="O568" s="519">
        <v>36</v>
      </c>
      <c r="P568" s="520">
        <v>1296</v>
      </c>
      <c r="Q568" s="519" t="s">
        <v>1096</v>
      </c>
      <c r="R568" s="526"/>
    </row>
    <row r="569" spans="2:18" ht="51">
      <c r="B569" s="505" t="e">
        <f>IF('Formulario PPGR3'!$G569="","",CONCATENATE('Formulario PPGR3'!$C569,".",'Formulario PPGR3'!$D569,".",'Formulario PPGR3'!$E569,".",'Formulario PPGR3'!$F569))</f>
        <v>#REF!</v>
      </c>
      <c r="C569" s="505" t="e">
        <f>IF('Formulario PPGR3'!$G569="","",'[3]Formulario PPGR1'!#REF!)</f>
        <v>#REF!</v>
      </c>
      <c r="D569" s="505" t="e">
        <f>IF('Formulario PPGR3'!$G569="","",'[3]Formulario PPGR1'!#REF!)</f>
        <v>#REF!</v>
      </c>
      <c r="E569" s="505" t="e">
        <f>IF('Formulario PPGR3'!$G569="","",'[3]Formulario PPGR1'!#REF!)</f>
        <v>#REF!</v>
      </c>
      <c r="F569" s="505" t="e">
        <f>IF('Formulario PPGR3'!$G569="","",'[3]Formulario PPGR1'!#REF!)</f>
        <v>#REF!</v>
      </c>
      <c r="G569" s="506" t="s">
        <v>645</v>
      </c>
      <c r="H569" s="507" t="s">
        <v>646</v>
      </c>
      <c r="I569" s="514">
        <v>4</v>
      </c>
      <c r="J569" s="515" t="s">
        <v>1073</v>
      </c>
      <c r="K569" s="505" t="s">
        <v>1095</v>
      </c>
      <c r="L569" s="516" t="s">
        <v>1187</v>
      </c>
      <c r="M569" s="517" t="s">
        <v>1087</v>
      </c>
      <c r="N569" s="521">
        <v>1000</v>
      </c>
      <c r="O569" s="519">
        <v>34.81</v>
      </c>
      <c r="P569" s="520">
        <v>34810</v>
      </c>
      <c r="Q569" s="519" t="s">
        <v>1096</v>
      </c>
      <c r="R569" s="526"/>
    </row>
    <row r="570" spans="2:18" ht="51">
      <c r="B570" s="505" t="e">
        <f>IF('Formulario PPGR3'!$G570="","",CONCATENATE('Formulario PPGR3'!$C570,".",'Formulario PPGR3'!$D570,".",'Formulario PPGR3'!$E570,".",'Formulario PPGR3'!$F570))</f>
        <v>#REF!</v>
      </c>
      <c r="C570" s="505" t="e">
        <f>IF('Formulario PPGR3'!$G570="","",'[3]Formulario PPGR1'!#REF!)</f>
        <v>#REF!</v>
      </c>
      <c r="D570" s="505" t="e">
        <f>IF('Formulario PPGR3'!$G570="","",'[3]Formulario PPGR1'!#REF!)</f>
        <v>#REF!</v>
      </c>
      <c r="E570" s="505" t="e">
        <f>IF('Formulario PPGR3'!$G570="","",'[3]Formulario PPGR1'!#REF!)</f>
        <v>#REF!</v>
      </c>
      <c r="F570" s="505" t="e">
        <f>IF('Formulario PPGR3'!$G570="","",'[3]Formulario PPGR1'!#REF!)</f>
        <v>#REF!</v>
      </c>
      <c r="G570" s="506" t="s">
        <v>645</v>
      </c>
      <c r="H570" s="507" t="s">
        <v>646</v>
      </c>
      <c r="I570" s="514">
        <v>4</v>
      </c>
      <c r="J570" s="515" t="s">
        <v>1073</v>
      </c>
      <c r="K570" s="505" t="s">
        <v>1095</v>
      </c>
      <c r="L570" s="516" t="s">
        <v>1109</v>
      </c>
      <c r="M570" s="517" t="s">
        <v>1091</v>
      </c>
      <c r="N570" s="521">
        <v>3</v>
      </c>
      <c r="O570" s="519">
        <v>154.875</v>
      </c>
      <c r="P570" s="520">
        <v>464.625</v>
      </c>
      <c r="Q570" s="519" t="s">
        <v>1096</v>
      </c>
      <c r="R570" s="526"/>
    </row>
    <row r="571" spans="2:18" ht="51">
      <c r="B571" s="505" t="e">
        <f>IF('Formulario PPGR3'!$G571="","",CONCATENATE('Formulario PPGR3'!$C571,".",'Formulario PPGR3'!$D571,".",'Formulario PPGR3'!$E571,".",'Formulario PPGR3'!$F571))</f>
        <v>#REF!</v>
      </c>
      <c r="C571" s="505" t="e">
        <f>IF('Formulario PPGR3'!$G571="","",'[3]Formulario PPGR1'!#REF!)</f>
        <v>#REF!</v>
      </c>
      <c r="D571" s="505" t="e">
        <f>IF('Formulario PPGR3'!$G571="","",'[3]Formulario PPGR1'!#REF!)</f>
        <v>#REF!</v>
      </c>
      <c r="E571" s="505" t="e">
        <f>IF('Formulario PPGR3'!$G571="","",'[3]Formulario PPGR1'!#REF!)</f>
        <v>#REF!</v>
      </c>
      <c r="F571" s="505" t="e">
        <f>IF('Formulario PPGR3'!$G571="","",'[3]Formulario PPGR1'!#REF!)</f>
        <v>#REF!</v>
      </c>
      <c r="G571" s="506" t="s">
        <v>645</v>
      </c>
      <c r="H571" s="507" t="s">
        <v>646</v>
      </c>
      <c r="I571" s="514">
        <v>4</v>
      </c>
      <c r="J571" s="515" t="s">
        <v>1073</v>
      </c>
      <c r="K571" s="505" t="s">
        <v>1095</v>
      </c>
      <c r="L571" s="516" t="s">
        <v>1097</v>
      </c>
      <c r="M571" s="517" t="s">
        <v>1087</v>
      </c>
      <c r="N571" s="521">
        <v>10</v>
      </c>
      <c r="O571" s="519">
        <v>50</v>
      </c>
      <c r="P571" s="520">
        <v>500</v>
      </c>
      <c r="Q571" s="519" t="s">
        <v>1096</v>
      </c>
      <c r="R571" s="526"/>
    </row>
    <row r="572" spans="2:18" ht="51">
      <c r="B572" s="505" t="e">
        <f>IF('Formulario PPGR3'!$G572="","",CONCATENATE('Formulario PPGR3'!$C572,".",'Formulario PPGR3'!$D572,".",'Formulario PPGR3'!$E572,".",'Formulario PPGR3'!$F572))</f>
        <v>#REF!</v>
      </c>
      <c r="C572" s="505" t="e">
        <f>IF('Formulario PPGR3'!$G572="","",'[3]Formulario PPGR1'!#REF!)</f>
        <v>#REF!</v>
      </c>
      <c r="D572" s="505" t="e">
        <f>IF('Formulario PPGR3'!$G572="","",'[3]Formulario PPGR1'!#REF!)</f>
        <v>#REF!</v>
      </c>
      <c r="E572" s="505" t="e">
        <f>IF('Formulario PPGR3'!$G572="","",'[3]Formulario PPGR1'!#REF!)</f>
        <v>#REF!</v>
      </c>
      <c r="F572" s="505" t="e">
        <f>IF('Formulario PPGR3'!$G572="","",'[3]Formulario PPGR1'!#REF!)</f>
        <v>#REF!</v>
      </c>
      <c r="G572" s="506" t="s">
        <v>645</v>
      </c>
      <c r="H572" s="507" t="s">
        <v>646</v>
      </c>
      <c r="I572" s="514">
        <v>4</v>
      </c>
      <c r="J572" s="515" t="s">
        <v>1073</v>
      </c>
      <c r="K572" s="505" t="s">
        <v>1095</v>
      </c>
      <c r="L572" s="516" t="s">
        <v>1212</v>
      </c>
      <c r="M572" s="517" t="s">
        <v>1087</v>
      </c>
      <c r="N572" s="521">
        <v>10</v>
      </c>
      <c r="O572" s="519">
        <v>9.9946000000000002</v>
      </c>
      <c r="P572" s="520">
        <v>99.945999999999998</v>
      </c>
      <c r="Q572" s="519" t="s">
        <v>1096</v>
      </c>
      <c r="R572" s="526"/>
    </row>
    <row r="573" spans="2:18" ht="51">
      <c r="B573" s="505" t="e">
        <f>IF('Formulario PPGR3'!$G573="","",CONCATENATE('Formulario PPGR3'!$C573,".",'Formulario PPGR3'!$D573,".",'Formulario PPGR3'!$E573,".",'Formulario PPGR3'!$F573))</f>
        <v>#REF!</v>
      </c>
      <c r="C573" s="505" t="e">
        <f>IF('Formulario PPGR3'!$G573="","",'[3]Formulario PPGR1'!#REF!)</f>
        <v>#REF!</v>
      </c>
      <c r="D573" s="505" t="e">
        <f>IF('Formulario PPGR3'!$G573="","",'[3]Formulario PPGR1'!#REF!)</f>
        <v>#REF!</v>
      </c>
      <c r="E573" s="505" t="e">
        <f>IF('Formulario PPGR3'!$G573="","",'[3]Formulario PPGR1'!#REF!)</f>
        <v>#REF!</v>
      </c>
      <c r="F573" s="505" t="e">
        <f>IF('Formulario PPGR3'!$G573="","",'[3]Formulario PPGR1'!#REF!)</f>
        <v>#REF!</v>
      </c>
      <c r="G573" s="506" t="s">
        <v>645</v>
      </c>
      <c r="H573" s="507" t="s">
        <v>646</v>
      </c>
      <c r="I573" s="514">
        <v>4</v>
      </c>
      <c r="J573" s="515" t="s">
        <v>1073</v>
      </c>
      <c r="K573" s="505" t="s">
        <v>1095</v>
      </c>
      <c r="L573" s="516" t="s">
        <v>1213</v>
      </c>
      <c r="M573" s="517" t="s">
        <v>1087</v>
      </c>
      <c r="N573" s="521">
        <v>10</v>
      </c>
      <c r="O573" s="519">
        <v>17.405000000000001</v>
      </c>
      <c r="P573" s="520">
        <v>174.05</v>
      </c>
      <c r="Q573" s="519" t="s">
        <v>1096</v>
      </c>
      <c r="R573" s="526"/>
    </row>
    <row r="574" spans="2:18" ht="51">
      <c r="B574" s="505" t="e">
        <f>IF('Formulario PPGR3'!$G574="","",CONCATENATE('Formulario PPGR3'!$C574,".",'Formulario PPGR3'!$D574,".",'Formulario PPGR3'!$E574,".",'Formulario PPGR3'!$F574))</f>
        <v>#REF!</v>
      </c>
      <c r="C574" s="505" t="e">
        <f>IF('Formulario PPGR3'!$G574="","",'[3]Formulario PPGR1'!#REF!)</f>
        <v>#REF!</v>
      </c>
      <c r="D574" s="505" t="e">
        <f>IF('Formulario PPGR3'!$G574="","",'[3]Formulario PPGR1'!#REF!)</f>
        <v>#REF!</v>
      </c>
      <c r="E574" s="505" t="e">
        <f>IF('Formulario PPGR3'!$G574="","",'[3]Formulario PPGR1'!#REF!)</f>
        <v>#REF!</v>
      </c>
      <c r="F574" s="505" t="e">
        <f>IF('Formulario PPGR3'!$G574="","",'[3]Formulario PPGR1'!#REF!)</f>
        <v>#REF!</v>
      </c>
      <c r="G574" s="506" t="s">
        <v>645</v>
      </c>
      <c r="H574" s="507" t="s">
        <v>646</v>
      </c>
      <c r="I574" s="514"/>
      <c r="J574" s="515" t="s">
        <v>1080</v>
      </c>
      <c r="K574" s="505"/>
      <c r="L574" s="516" t="s">
        <v>1214</v>
      </c>
      <c r="M574" s="517" t="s">
        <v>1093</v>
      </c>
      <c r="N574" s="521">
        <v>3</v>
      </c>
      <c r="O574" s="519"/>
      <c r="P574" s="520"/>
      <c r="Q574" s="519"/>
      <c r="R574" s="526"/>
    </row>
    <row r="575" spans="2:18" ht="51">
      <c r="B575" s="505" t="e">
        <f>IF('Formulario PPGR3'!$G575="","",CONCATENATE('Formulario PPGR3'!$C575,".",'Formulario PPGR3'!$D575,".",'Formulario PPGR3'!$E575,".",'Formulario PPGR3'!$F575))</f>
        <v>#REF!</v>
      </c>
      <c r="C575" s="505" t="e">
        <f>IF('Formulario PPGR3'!$G575="","",'[3]Formulario PPGR1'!#REF!)</f>
        <v>#REF!</v>
      </c>
      <c r="D575" s="505" t="e">
        <f>IF('Formulario PPGR3'!$G575="","",'[3]Formulario PPGR1'!#REF!)</f>
        <v>#REF!</v>
      </c>
      <c r="E575" s="505" t="e">
        <f>IF('Formulario PPGR3'!$G575="","",'[3]Formulario PPGR1'!#REF!)</f>
        <v>#REF!</v>
      </c>
      <c r="F575" s="505" t="e">
        <f>IF('Formulario PPGR3'!$G575="","",'[3]Formulario PPGR1'!#REF!)</f>
        <v>#REF!</v>
      </c>
      <c r="G575" s="506" t="s">
        <v>645</v>
      </c>
      <c r="H575" s="507" t="s">
        <v>646</v>
      </c>
      <c r="I575" s="514">
        <v>4</v>
      </c>
      <c r="J575" s="515" t="s">
        <v>1073</v>
      </c>
      <c r="K575" s="505" t="s">
        <v>1095</v>
      </c>
      <c r="L575" s="516" t="s">
        <v>1215</v>
      </c>
      <c r="M575" s="517" t="s">
        <v>1087</v>
      </c>
      <c r="N575" s="521">
        <v>20</v>
      </c>
      <c r="O575" s="519">
        <v>10.9976</v>
      </c>
      <c r="P575" s="520">
        <v>219.952</v>
      </c>
      <c r="Q575" s="519" t="s">
        <v>1096</v>
      </c>
      <c r="R575" s="526"/>
    </row>
    <row r="576" spans="2:18" ht="38.25">
      <c r="B576" s="505" t="e">
        <f>IF('Formulario PPGR3'!$G576="","",CONCATENATE('Formulario PPGR3'!$C576,".",'Formulario PPGR3'!$D576,".",'Formulario PPGR3'!$E576,".",'Formulario PPGR3'!$F576))</f>
        <v>#REF!</v>
      </c>
      <c r="C576" s="505" t="e">
        <f>IF('Formulario PPGR3'!$G576="","",'[3]Formulario PPGR1'!#REF!)</f>
        <v>#REF!</v>
      </c>
      <c r="D576" s="505" t="e">
        <f>IF('Formulario PPGR3'!$G576="","",'[3]Formulario PPGR1'!#REF!)</f>
        <v>#REF!</v>
      </c>
      <c r="E576" s="505" t="e">
        <f>IF('Formulario PPGR3'!$G576="","",'[3]Formulario PPGR1'!#REF!)</f>
        <v>#REF!</v>
      </c>
      <c r="F576" s="505" t="e">
        <f>IF('Formulario PPGR3'!$G576="","",'[3]Formulario PPGR1'!#REF!)</f>
        <v>#REF!</v>
      </c>
      <c r="G576" s="506" t="s">
        <v>647</v>
      </c>
      <c r="H576" s="507" t="s">
        <v>648</v>
      </c>
      <c r="I576" s="514">
        <v>2</v>
      </c>
      <c r="J576" s="515" t="s">
        <v>1070</v>
      </c>
      <c r="K576" s="505" t="s">
        <v>1086</v>
      </c>
      <c r="L576" s="516" t="s">
        <v>1071</v>
      </c>
      <c r="M576" s="517" t="s">
        <v>1087</v>
      </c>
      <c r="N576" s="521">
        <v>120</v>
      </c>
      <c r="O576" s="519">
        <v>61419</v>
      </c>
      <c r="P576" s="520">
        <v>7370280</v>
      </c>
      <c r="Q576" s="519" t="s">
        <v>1088</v>
      </c>
      <c r="R576" s="526"/>
    </row>
    <row r="577" spans="2:18" ht="38.25">
      <c r="B577" s="505" t="e">
        <f>IF('Formulario PPGR3'!$G577="","",CONCATENATE('Formulario PPGR3'!$C577,".",'Formulario PPGR3'!$D577,".",'Formulario PPGR3'!$E577,".",'Formulario PPGR3'!$F577))</f>
        <v>#REF!</v>
      </c>
      <c r="C577" s="505" t="e">
        <f>IF('Formulario PPGR3'!$G577="","",'[3]Formulario PPGR1'!#REF!)</f>
        <v>#REF!</v>
      </c>
      <c r="D577" s="505" t="e">
        <f>IF('Formulario PPGR3'!$G577="","",'[3]Formulario PPGR1'!#REF!)</f>
        <v>#REF!</v>
      </c>
      <c r="E577" s="505" t="e">
        <f>IF('Formulario PPGR3'!$G577="","",'[3]Formulario PPGR1'!#REF!)</f>
        <v>#REF!</v>
      </c>
      <c r="F577" s="505" t="e">
        <f>IF('Formulario PPGR3'!$G577="","",'[3]Formulario PPGR1'!#REF!)</f>
        <v>#REF!</v>
      </c>
      <c r="G577" s="506" t="s">
        <v>647</v>
      </c>
      <c r="H577" s="507" t="s">
        <v>648</v>
      </c>
      <c r="I577" s="514">
        <v>2</v>
      </c>
      <c r="J577" s="515" t="s">
        <v>1070</v>
      </c>
      <c r="K577" s="505" t="s">
        <v>1086</v>
      </c>
      <c r="L577" s="516" t="s">
        <v>1082</v>
      </c>
      <c r="M577" s="517" t="s">
        <v>1087</v>
      </c>
      <c r="N577" s="521">
        <v>120</v>
      </c>
      <c r="O577" s="519">
        <v>29393.8</v>
      </c>
      <c r="P577" s="520">
        <v>3527256</v>
      </c>
      <c r="Q577" s="519" t="s">
        <v>1088</v>
      </c>
      <c r="R577" s="526"/>
    </row>
    <row r="578" spans="2:18" ht="25.5">
      <c r="B578" s="505" t="e">
        <f>IF('Formulario PPGR3'!$G578="","",CONCATENATE('Formulario PPGR3'!$C578,".",'Formulario PPGR3'!$D578,".",'Formulario PPGR3'!$E578,".",'Formulario PPGR3'!$F578))</f>
        <v>#REF!</v>
      </c>
      <c r="C578" s="505" t="e">
        <f>IF('Formulario PPGR3'!$G578="","",'[3]Formulario PPGR1'!#REF!)</f>
        <v>#REF!</v>
      </c>
      <c r="D578" s="505" t="e">
        <f>IF('Formulario PPGR3'!$G578="","",'[3]Formulario PPGR1'!#REF!)</f>
        <v>#REF!</v>
      </c>
      <c r="E578" s="505" t="e">
        <f>IF('Formulario PPGR3'!$G578="","",'[3]Formulario PPGR1'!#REF!)</f>
        <v>#REF!</v>
      </c>
      <c r="F578" s="505" t="e">
        <f>IF('Formulario PPGR3'!$G578="","",'[3]Formulario PPGR1'!#REF!)</f>
        <v>#REF!</v>
      </c>
      <c r="G578" s="506" t="s">
        <v>647</v>
      </c>
      <c r="H578" s="507" t="s">
        <v>648</v>
      </c>
      <c r="I578" s="514">
        <v>2</v>
      </c>
      <c r="J578" s="515" t="s">
        <v>1080</v>
      </c>
      <c r="K578" s="505" t="s">
        <v>1089</v>
      </c>
      <c r="L578" s="516" t="s">
        <v>1090</v>
      </c>
      <c r="M578" s="517" t="s">
        <v>1091</v>
      </c>
      <c r="N578" s="521">
        <v>1</v>
      </c>
      <c r="O578" s="519">
        <v>175.82</v>
      </c>
      <c r="P578" s="520">
        <v>175.82</v>
      </c>
      <c r="Q578" s="519" t="s">
        <v>1092</v>
      </c>
      <c r="R578" s="526"/>
    </row>
    <row r="579" spans="2:18" ht="25.5">
      <c r="B579" s="505" t="e">
        <f>IF('Formulario PPGR3'!$G579="","",CONCATENATE('Formulario PPGR3'!$C579,".",'Formulario PPGR3'!$D579,".",'Formulario PPGR3'!$E579,".",'Formulario PPGR3'!$F579))</f>
        <v>#REF!</v>
      </c>
      <c r="C579" s="505" t="e">
        <f>IF('Formulario PPGR3'!$G579="","",'[3]Formulario PPGR1'!#REF!)</f>
        <v>#REF!</v>
      </c>
      <c r="D579" s="505" t="e">
        <f>IF('Formulario PPGR3'!$G579="","",'[3]Formulario PPGR1'!#REF!)</f>
        <v>#REF!</v>
      </c>
      <c r="E579" s="505" t="e">
        <f>IF('Formulario PPGR3'!$G579="","",'[3]Formulario PPGR1'!#REF!)</f>
        <v>#REF!</v>
      </c>
      <c r="F579" s="505" t="e">
        <f>IF('Formulario PPGR3'!$G579="","",'[3]Formulario PPGR1'!#REF!)</f>
        <v>#REF!</v>
      </c>
      <c r="G579" s="506" t="s">
        <v>647</v>
      </c>
      <c r="H579" s="507" t="s">
        <v>648</v>
      </c>
      <c r="I579" s="514">
        <v>2</v>
      </c>
      <c r="J579" s="515" t="s">
        <v>1080</v>
      </c>
      <c r="K579" s="505" t="s">
        <v>1089</v>
      </c>
      <c r="L579" s="516" t="s">
        <v>1081</v>
      </c>
      <c r="M579" s="517" t="s">
        <v>1093</v>
      </c>
      <c r="N579" s="521">
        <v>2</v>
      </c>
      <c r="O579" s="519">
        <v>139.24</v>
      </c>
      <c r="P579" s="520">
        <v>278.48</v>
      </c>
      <c r="Q579" s="519" t="s">
        <v>1094</v>
      </c>
      <c r="R579" s="526"/>
    </row>
    <row r="580" spans="2:18" ht="25.5">
      <c r="B580" s="505" t="e">
        <f>IF('Formulario PPGR3'!$G580="","",CONCATENATE('Formulario PPGR3'!$C580,".",'Formulario PPGR3'!$D580,".",'Formulario PPGR3'!$E580,".",'Formulario PPGR3'!$F580))</f>
        <v>#REF!</v>
      </c>
      <c r="C580" s="505" t="e">
        <f>IF('Formulario PPGR3'!$G580="","",'[3]Formulario PPGR1'!#REF!)</f>
        <v>#REF!</v>
      </c>
      <c r="D580" s="505" t="e">
        <f>IF('Formulario PPGR3'!$G580="","",'[3]Formulario PPGR1'!#REF!)</f>
        <v>#REF!</v>
      </c>
      <c r="E580" s="505" t="e">
        <f>IF('Formulario PPGR3'!$G580="","",'[3]Formulario PPGR1'!#REF!)</f>
        <v>#REF!</v>
      </c>
      <c r="F580" s="505" t="e">
        <f>IF('Formulario PPGR3'!$G580="","",'[3]Formulario PPGR1'!#REF!)</f>
        <v>#REF!</v>
      </c>
      <c r="G580" s="506" t="s">
        <v>647</v>
      </c>
      <c r="H580" s="507" t="s">
        <v>648</v>
      </c>
      <c r="I580" s="514">
        <v>2</v>
      </c>
      <c r="J580" s="515" t="s">
        <v>1080</v>
      </c>
      <c r="K580" s="505" t="s">
        <v>1089</v>
      </c>
      <c r="L580" s="516" t="s">
        <v>1214</v>
      </c>
      <c r="M580" s="517" t="s">
        <v>1087</v>
      </c>
      <c r="N580" s="521">
        <v>3</v>
      </c>
      <c r="O580" s="519">
        <v>1215.4000000000001</v>
      </c>
      <c r="P580" s="520">
        <v>3646.2</v>
      </c>
      <c r="Q580" s="519" t="s">
        <v>1216</v>
      </c>
      <c r="R580" s="526"/>
    </row>
    <row r="581" spans="2:18" ht="25.5">
      <c r="B581" s="505" t="e">
        <f>IF('Formulario PPGR3'!$G581="","",CONCATENATE('Formulario PPGR3'!$C581,".",'Formulario PPGR3'!$D581,".",'Formulario PPGR3'!$E581,".",'Formulario PPGR3'!$F581))</f>
        <v>#REF!</v>
      </c>
      <c r="C581" s="505" t="e">
        <f>IF('Formulario PPGR3'!$G581="","",'[3]Formulario PPGR1'!#REF!)</f>
        <v>#REF!</v>
      </c>
      <c r="D581" s="505" t="e">
        <f>IF('Formulario PPGR3'!$G581="","",'[3]Formulario PPGR1'!#REF!)</f>
        <v>#REF!</v>
      </c>
      <c r="E581" s="505" t="e">
        <f>IF('Formulario PPGR3'!$G581="","",'[3]Formulario PPGR1'!#REF!)</f>
        <v>#REF!</v>
      </c>
      <c r="F581" s="505" t="e">
        <f>IF('Formulario PPGR3'!$G581="","",'[3]Formulario PPGR1'!#REF!)</f>
        <v>#REF!</v>
      </c>
      <c r="G581" s="506" t="s">
        <v>647</v>
      </c>
      <c r="H581" s="507" t="s">
        <v>648</v>
      </c>
      <c r="I581" s="514">
        <v>2</v>
      </c>
      <c r="J581" s="515" t="s">
        <v>1073</v>
      </c>
      <c r="K581" s="505" t="s">
        <v>1095</v>
      </c>
      <c r="L581" s="516" t="s">
        <v>1074</v>
      </c>
      <c r="M581" s="517" t="s">
        <v>1087</v>
      </c>
      <c r="N581" s="521">
        <v>2</v>
      </c>
      <c r="O581" s="519">
        <v>55</v>
      </c>
      <c r="P581" s="520">
        <v>110</v>
      </c>
      <c r="Q581" s="519" t="s">
        <v>1096</v>
      </c>
      <c r="R581" s="526"/>
    </row>
    <row r="582" spans="2:18" ht="25.5">
      <c r="B582" s="505" t="e">
        <f>IF('Formulario PPGR3'!$G582="","",CONCATENATE('Formulario PPGR3'!$C582,".",'Formulario PPGR3'!$D582,".",'Formulario PPGR3'!$E582,".",'Formulario PPGR3'!$F582))</f>
        <v>#REF!</v>
      </c>
      <c r="C582" s="505" t="e">
        <f>IF('Formulario PPGR3'!$G582="","",'[3]Formulario PPGR1'!#REF!)</f>
        <v>#REF!</v>
      </c>
      <c r="D582" s="505" t="e">
        <f>IF('Formulario PPGR3'!$G582="","",'[3]Formulario PPGR1'!#REF!)</f>
        <v>#REF!</v>
      </c>
      <c r="E582" s="505" t="e">
        <f>IF('Formulario PPGR3'!$G582="","",'[3]Formulario PPGR1'!#REF!)</f>
        <v>#REF!</v>
      </c>
      <c r="F582" s="505" t="e">
        <f>IF('Formulario PPGR3'!$G582="","",'[3]Formulario PPGR1'!#REF!)</f>
        <v>#REF!</v>
      </c>
      <c r="G582" s="506" t="s">
        <v>647</v>
      </c>
      <c r="H582" s="507" t="s">
        <v>648</v>
      </c>
      <c r="I582" s="514">
        <v>2</v>
      </c>
      <c r="J582" s="515" t="s">
        <v>1073</v>
      </c>
      <c r="K582" s="505" t="s">
        <v>1095</v>
      </c>
      <c r="L582" s="516" t="s">
        <v>1097</v>
      </c>
      <c r="M582" s="517" t="s">
        <v>1087</v>
      </c>
      <c r="N582" s="521">
        <v>2</v>
      </c>
      <c r="O582" s="519">
        <v>50</v>
      </c>
      <c r="P582" s="520">
        <v>100</v>
      </c>
      <c r="Q582" s="519" t="s">
        <v>1096</v>
      </c>
      <c r="R582" s="526"/>
    </row>
    <row r="583" spans="2:18" ht="38.25">
      <c r="B583" s="505" t="e">
        <f>IF('Formulario PPGR3'!$G583="","",CONCATENATE('Formulario PPGR3'!$C583,".",'Formulario PPGR3'!$D583,".",'Formulario PPGR3'!$E583,".",'Formulario PPGR3'!$F583))</f>
        <v>#REF!</v>
      </c>
      <c r="C583" s="505" t="e">
        <f>IF('Formulario PPGR3'!$G583="","",'[3]Formulario PPGR1'!#REF!)</f>
        <v>#REF!</v>
      </c>
      <c r="D583" s="505" t="e">
        <f>IF('Formulario PPGR3'!$G583="","",'[3]Formulario PPGR1'!#REF!)</f>
        <v>#REF!</v>
      </c>
      <c r="E583" s="505" t="e">
        <f>IF('Formulario PPGR3'!$G583="","",'[3]Formulario PPGR1'!#REF!)</f>
        <v>#REF!</v>
      </c>
      <c r="F583" s="505" t="e">
        <f>IF('Formulario PPGR3'!$G583="","",'[3]Formulario PPGR1'!#REF!)</f>
        <v>#REF!</v>
      </c>
      <c r="G583" s="506" t="s">
        <v>649</v>
      </c>
      <c r="H583" s="507" t="s">
        <v>650</v>
      </c>
      <c r="I583" s="514">
        <v>2</v>
      </c>
      <c r="J583" s="515" t="s">
        <v>1070</v>
      </c>
      <c r="K583" s="505" t="s">
        <v>1086</v>
      </c>
      <c r="L583" s="516" t="s">
        <v>1071</v>
      </c>
      <c r="M583" s="517" t="s">
        <v>1087</v>
      </c>
      <c r="N583" s="521">
        <v>120</v>
      </c>
      <c r="O583" s="519">
        <v>61419</v>
      </c>
      <c r="P583" s="520">
        <v>7370280</v>
      </c>
      <c r="Q583" s="519" t="s">
        <v>1088</v>
      </c>
      <c r="R583" s="526"/>
    </row>
    <row r="584" spans="2:18" ht="38.25">
      <c r="B584" s="505" t="e">
        <f>IF('Formulario PPGR3'!$G584="","",CONCATENATE('Formulario PPGR3'!$C584,".",'Formulario PPGR3'!$D584,".",'Formulario PPGR3'!$E584,".",'Formulario PPGR3'!$F584))</f>
        <v>#REF!</v>
      </c>
      <c r="C584" s="505" t="e">
        <f>IF('Formulario PPGR3'!$G584="","",'[3]Formulario PPGR1'!#REF!)</f>
        <v>#REF!</v>
      </c>
      <c r="D584" s="505" t="e">
        <f>IF('Formulario PPGR3'!$G584="","",'[3]Formulario PPGR1'!#REF!)</f>
        <v>#REF!</v>
      </c>
      <c r="E584" s="505" t="e">
        <f>IF('Formulario PPGR3'!$G584="","",'[3]Formulario PPGR1'!#REF!)</f>
        <v>#REF!</v>
      </c>
      <c r="F584" s="505" t="e">
        <f>IF('Formulario PPGR3'!$G584="","",'[3]Formulario PPGR1'!#REF!)</f>
        <v>#REF!</v>
      </c>
      <c r="G584" s="506" t="s">
        <v>649</v>
      </c>
      <c r="H584" s="507" t="s">
        <v>650</v>
      </c>
      <c r="I584" s="514">
        <v>2</v>
      </c>
      <c r="J584" s="515" t="s">
        <v>1070</v>
      </c>
      <c r="K584" s="505" t="s">
        <v>1086</v>
      </c>
      <c r="L584" s="516" t="s">
        <v>1082</v>
      </c>
      <c r="M584" s="517" t="s">
        <v>1087</v>
      </c>
      <c r="N584" s="521">
        <v>120</v>
      </c>
      <c r="O584" s="519">
        <v>29393.8</v>
      </c>
      <c r="P584" s="520">
        <v>3527256</v>
      </c>
      <c r="Q584" s="519" t="s">
        <v>1088</v>
      </c>
      <c r="R584" s="526"/>
    </row>
    <row r="585" spans="2:18" ht="25.5">
      <c r="B585" s="505" t="e">
        <f>IF('Formulario PPGR3'!$G585="","",CONCATENATE('Formulario PPGR3'!$C585,".",'Formulario PPGR3'!$D585,".",'Formulario PPGR3'!$E585,".",'Formulario PPGR3'!$F585))</f>
        <v>#REF!</v>
      </c>
      <c r="C585" s="505" t="e">
        <f>IF('Formulario PPGR3'!$G585="","",'[3]Formulario PPGR1'!#REF!)</f>
        <v>#REF!</v>
      </c>
      <c r="D585" s="505" t="e">
        <f>IF('Formulario PPGR3'!$G585="","",'[3]Formulario PPGR1'!#REF!)</f>
        <v>#REF!</v>
      </c>
      <c r="E585" s="505" t="e">
        <f>IF('Formulario PPGR3'!$G585="","",'[3]Formulario PPGR1'!#REF!)</f>
        <v>#REF!</v>
      </c>
      <c r="F585" s="505" t="e">
        <f>IF('Formulario PPGR3'!$G585="","",'[3]Formulario PPGR1'!#REF!)</f>
        <v>#REF!</v>
      </c>
      <c r="G585" s="506" t="s">
        <v>649</v>
      </c>
      <c r="H585" s="507" t="s">
        <v>650</v>
      </c>
      <c r="I585" s="514">
        <v>2</v>
      </c>
      <c r="J585" s="515" t="s">
        <v>1080</v>
      </c>
      <c r="K585" s="505" t="s">
        <v>1089</v>
      </c>
      <c r="L585" s="516" t="s">
        <v>1090</v>
      </c>
      <c r="M585" s="517" t="s">
        <v>1091</v>
      </c>
      <c r="N585" s="521">
        <v>1</v>
      </c>
      <c r="O585" s="519">
        <v>175.82</v>
      </c>
      <c r="P585" s="520">
        <v>175.82</v>
      </c>
      <c r="Q585" s="519" t="s">
        <v>1092</v>
      </c>
      <c r="R585" s="526"/>
    </row>
    <row r="586" spans="2:18" ht="25.5">
      <c r="B586" s="505" t="e">
        <f>IF('Formulario PPGR3'!$G586="","",CONCATENATE('Formulario PPGR3'!$C586,".",'Formulario PPGR3'!$D586,".",'Formulario PPGR3'!$E586,".",'Formulario PPGR3'!$F586))</f>
        <v>#REF!</v>
      </c>
      <c r="C586" s="505" t="e">
        <f>IF('Formulario PPGR3'!$G586="","",'[3]Formulario PPGR1'!#REF!)</f>
        <v>#REF!</v>
      </c>
      <c r="D586" s="505" t="e">
        <f>IF('Formulario PPGR3'!$G586="","",'[3]Formulario PPGR1'!#REF!)</f>
        <v>#REF!</v>
      </c>
      <c r="E586" s="505" t="e">
        <f>IF('Formulario PPGR3'!$G586="","",'[3]Formulario PPGR1'!#REF!)</f>
        <v>#REF!</v>
      </c>
      <c r="F586" s="505" t="e">
        <f>IF('Formulario PPGR3'!$G586="","",'[3]Formulario PPGR1'!#REF!)</f>
        <v>#REF!</v>
      </c>
      <c r="G586" s="506" t="s">
        <v>649</v>
      </c>
      <c r="H586" s="507" t="s">
        <v>650</v>
      </c>
      <c r="I586" s="514">
        <v>2</v>
      </c>
      <c r="J586" s="515" t="s">
        <v>1080</v>
      </c>
      <c r="K586" s="505" t="s">
        <v>1089</v>
      </c>
      <c r="L586" s="516" t="s">
        <v>1081</v>
      </c>
      <c r="M586" s="517" t="s">
        <v>1093</v>
      </c>
      <c r="N586" s="521">
        <v>1</v>
      </c>
      <c r="O586" s="519">
        <v>139.24</v>
      </c>
      <c r="P586" s="520">
        <v>139.24</v>
      </c>
      <c r="Q586" s="519" t="s">
        <v>1094</v>
      </c>
      <c r="R586" s="526"/>
    </row>
    <row r="587" spans="2:18" ht="25.5">
      <c r="B587" s="505" t="e">
        <f>IF('Formulario PPGR3'!$G587="","",CONCATENATE('Formulario PPGR3'!$C587,".",'Formulario PPGR3'!$D587,".",'Formulario PPGR3'!$E587,".",'Formulario PPGR3'!$F587))</f>
        <v>#REF!</v>
      </c>
      <c r="C587" s="505" t="e">
        <f>IF('Formulario PPGR3'!$G587="","",'[3]Formulario PPGR1'!#REF!)</f>
        <v>#REF!</v>
      </c>
      <c r="D587" s="505" t="e">
        <f>IF('Formulario PPGR3'!$G587="","",'[3]Formulario PPGR1'!#REF!)</f>
        <v>#REF!</v>
      </c>
      <c r="E587" s="505" t="e">
        <f>IF('Formulario PPGR3'!$G587="","",'[3]Formulario PPGR1'!#REF!)</f>
        <v>#REF!</v>
      </c>
      <c r="F587" s="505" t="e">
        <f>IF('Formulario PPGR3'!$G587="","",'[3]Formulario PPGR1'!#REF!)</f>
        <v>#REF!</v>
      </c>
      <c r="G587" s="506" t="s">
        <v>649</v>
      </c>
      <c r="H587" s="507" t="s">
        <v>650</v>
      </c>
      <c r="I587" s="514">
        <v>2</v>
      </c>
      <c r="J587" s="515" t="s">
        <v>1080</v>
      </c>
      <c r="K587" s="505" t="s">
        <v>1089</v>
      </c>
      <c r="L587" s="516" t="s">
        <v>1214</v>
      </c>
      <c r="M587" s="517" t="s">
        <v>1087</v>
      </c>
      <c r="N587" s="521">
        <v>1</v>
      </c>
      <c r="O587" s="519">
        <v>1215.4000000000001</v>
      </c>
      <c r="P587" s="520">
        <v>1215.4000000000001</v>
      </c>
      <c r="Q587" s="519" t="s">
        <v>1216</v>
      </c>
      <c r="R587" s="526"/>
    </row>
    <row r="588" spans="2:18" ht="25.5">
      <c r="B588" s="505" t="e">
        <f>IF('Formulario PPGR3'!$G588="","",CONCATENATE('Formulario PPGR3'!$C588,".",'Formulario PPGR3'!$D588,".",'Formulario PPGR3'!$E588,".",'Formulario PPGR3'!$F588))</f>
        <v>#REF!</v>
      </c>
      <c r="C588" s="505" t="e">
        <f>IF('Formulario PPGR3'!$G588="","",'[3]Formulario PPGR1'!#REF!)</f>
        <v>#REF!</v>
      </c>
      <c r="D588" s="505" t="e">
        <f>IF('Formulario PPGR3'!$G588="","",'[3]Formulario PPGR1'!#REF!)</f>
        <v>#REF!</v>
      </c>
      <c r="E588" s="505" t="e">
        <f>IF('Formulario PPGR3'!$G588="","",'[3]Formulario PPGR1'!#REF!)</f>
        <v>#REF!</v>
      </c>
      <c r="F588" s="505" t="e">
        <f>IF('Formulario PPGR3'!$G588="","",'[3]Formulario PPGR1'!#REF!)</f>
        <v>#REF!</v>
      </c>
      <c r="G588" s="506" t="s">
        <v>649</v>
      </c>
      <c r="H588" s="507" t="s">
        <v>650</v>
      </c>
      <c r="I588" s="514">
        <v>2</v>
      </c>
      <c r="J588" s="515" t="s">
        <v>1073</v>
      </c>
      <c r="K588" s="505" t="s">
        <v>1095</v>
      </c>
      <c r="L588" s="516" t="s">
        <v>1115</v>
      </c>
      <c r="M588" s="517" t="s">
        <v>1091</v>
      </c>
      <c r="N588" s="521">
        <v>1</v>
      </c>
      <c r="O588" s="519">
        <v>36</v>
      </c>
      <c r="P588" s="520">
        <v>36</v>
      </c>
      <c r="Q588" s="519" t="s">
        <v>1096</v>
      </c>
      <c r="R588" s="526"/>
    </row>
    <row r="589" spans="2:18" ht="25.5">
      <c r="B589" s="505" t="e">
        <f>IF('Formulario PPGR3'!$G589="","",CONCATENATE('Formulario PPGR3'!$C589,".",'Formulario PPGR3'!$D589,".",'Formulario PPGR3'!$E589,".",'Formulario PPGR3'!$F589))</f>
        <v>#REF!</v>
      </c>
      <c r="C589" s="505" t="e">
        <f>IF('Formulario PPGR3'!$G589="","",'[3]Formulario PPGR1'!#REF!)</f>
        <v>#REF!</v>
      </c>
      <c r="D589" s="505" t="e">
        <f>IF('Formulario PPGR3'!$G589="","",'[3]Formulario PPGR1'!#REF!)</f>
        <v>#REF!</v>
      </c>
      <c r="E589" s="505" t="e">
        <f>IF('Formulario PPGR3'!$G589="","",'[3]Formulario PPGR1'!#REF!)</f>
        <v>#REF!</v>
      </c>
      <c r="F589" s="505" t="e">
        <f>IF('Formulario PPGR3'!$G589="","",'[3]Formulario PPGR1'!#REF!)</f>
        <v>#REF!</v>
      </c>
      <c r="G589" s="506" t="s">
        <v>649</v>
      </c>
      <c r="H589" s="507" t="s">
        <v>650</v>
      </c>
      <c r="I589" s="514">
        <v>2</v>
      </c>
      <c r="J589" s="515" t="s">
        <v>1073</v>
      </c>
      <c r="K589" s="505" t="s">
        <v>1095</v>
      </c>
      <c r="L589" s="516" t="s">
        <v>1097</v>
      </c>
      <c r="M589" s="517" t="s">
        <v>1087</v>
      </c>
      <c r="N589" s="521">
        <v>1</v>
      </c>
      <c r="O589" s="519">
        <v>50</v>
      </c>
      <c r="P589" s="520">
        <v>50</v>
      </c>
      <c r="Q589" s="519" t="s">
        <v>1096</v>
      </c>
      <c r="R589" s="526"/>
    </row>
    <row r="590" spans="2:18" ht="38.25">
      <c r="B590" s="505" t="e">
        <f>IF('Formulario PPGR3'!$G590="","",CONCATENATE('Formulario PPGR3'!$C590,".",'Formulario PPGR3'!$D590,".",'Formulario PPGR3'!$E590,".",'Formulario PPGR3'!$F590))</f>
        <v>#REF!</v>
      </c>
      <c r="C590" s="505" t="e">
        <f>IF('Formulario PPGR3'!$G590="","",'[3]Formulario PPGR1'!#REF!)</f>
        <v>#REF!</v>
      </c>
      <c r="D590" s="505" t="e">
        <f>IF('Formulario PPGR3'!$G590="","",'[3]Formulario PPGR1'!#REF!)</f>
        <v>#REF!</v>
      </c>
      <c r="E590" s="505" t="e">
        <f>IF('Formulario PPGR3'!$G590="","",'[3]Formulario PPGR1'!#REF!)</f>
        <v>#REF!</v>
      </c>
      <c r="F590" s="505" t="e">
        <f>IF('Formulario PPGR3'!$G590="","",'[3]Formulario PPGR1'!#REF!)</f>
        <v>#REF!</v>
      </c>
      <c r="G590" s="506" t="s">
        <v>651</v>
      </c>
      <c r="H590" s="507" t="s">
        <v>652</v>
      </c>
      <c r="I590" s="514">
        <v>3</v>
      </c>
      <c r="J590" s="515" t="s">
        <v>1070</v>
      </c>
      <c r="K590" s="505" t="s">
        <v>1086</v>
      </c>
      <c r="L590" s="516" t="s">
        <v>1071</v>
      </c>
      <c r="M590" s="517" t="s">
        <v>1087</v>
      </c>
      <c r="N590" s="521">
        <v>120</v>
      </c>
      <c r="O590" s="519">
        <v>61419</v>
      </c>
      <c r="P590" s="520">
        <v>7370280</v>
      </c>
      <c r="Q590" s="519" t="s">
        <v>1088</v>
      </c>
      <c r="R590" s="526"/>
    </row>
    <row r="591" spans="2:18" ht="38.25">
      <c r="B591" s="505" t="e">
        <f>IF('Formulario PPGR3'!$G591="","",CONCATENATE('Formulario PPGR3'!$C591,".",'Formulario PPGR3'!$D591,".",'Formulario PPGR3'!$E591,".",'Formulario PPGR3'!$F591))</f>
        <v>#REF!</v>
      </c>
      <c r="C591" s="505" t="e">
        <f>IF('Formulario PPGR3'!$G591="","",'[3]Formulario PPGR1'!#REF!)</f>
        <v>#REF!</v>
      </c>
      <c r="D591" s="505" t="e">
        <f>IF('Formulario PPGR3'!$G591="","",'[3]Formulario PPGR1'!#REF!)</f>
        <v>#REF!</v>
      </c>
      <c r="E591" s="505" t="e">
        <f>IF('Formulario PPGR3'!$G591="","",'[3]Formulario PPGR1'!#REF!)</f>
        <v>#REF!</v>
      </c>
      <c r="F591" s="505" t="e">
        <f>IF('Formulario PPGR3'!$G591="","",'[3]Formulario PPGR1'!#REF!)</f>
        <v>#REF!</v>
      </c>
      <c r="G591" s="506" t="s">
        <v>651</v>
      </c>
      <c r="H591" s="507" t="s">
        <v>652</v>
      </c>
      <c r="I591" s="514">
        <v>3</v>
      </c>
      <c r="J591" s="515" t="s">
        <v>1070</v>
      </c>
      <c r="K591" s="505" t="s">
        <v>1086</v>
      </c>
      <c r="L591" s="516" t="s">
        <v>1082</v>
      </c>
      <c r="M591" s="517" t="s">
        <v>1087</v>
      </c>
      <c r="N591" s="521">
        <v>120</v>
      </c>
      <c r="O591" s="519">
        <v>29393.8</v>
      </c>
      <c r="P591" s="520">
        <v>3527256</v>
      </c>
      <c r="Q591" s="519" t="s">
        <v>1088</v>
      </c>
      <c r="R591" s="526"/>
    </row>
    <row r="592" spans="2:18" ht="25.5">
      <c r="B592" s="505" t="e">
        <f>IF('Formulario PPGR3'!$G592="","",CONCATENATE('Formulario PPGR3'!$C592,".",'Formulario PPGR3'!$D592,".",'Formulario PPGR3'!$E592,".",'Formulario PPGR3'!$F592))</f>
        <v>#REF!</v>
      </c>
      <c r="C592" s="505" t="e">
        <f>IF('Formulario PPGR3'!$G592="","",'[3]Formulario PPGR1'!#REF!)</f>
        <v>#REF!</v>
      </c>
      <c r="D592" s="505" t="e">
        <f>IF('Formulario PPGR3'!$G592="","",'[3]Formulario PPGR1'!#REF!)</f>
        <v>#REF!</v>
      </c>
      <c r="E592" s="505" t="e">
        <f>IF('Formulario PPGR3'!$G592="","",'[3]Formulario PPGR1'!#REF!)</f>
        <v>#REF!</v>
      </c>
      <c r="F592" s="505" t="e">
        <f>IF('Formulario PPGR3'!$G592="","",'[3]Formulario PPGR1'!#REF!)</f>
        <v>#REF!</v>
      </c>
      <c r="G592" s="506" t="s">
        <v>651</v>
      </c>
      <c r="H592" s="507" t="s">
        <v>652</v>
      </c>
      <c r="I592" s="514">
        <v>3</v>
      </c>
      <c r="J592" s="515" t="s">
        <v>1080</v>
      </c>
      <c r="K592" s="505" t="s">
        <v>1089</v>
      </c>
      <c r="L592" s="516" t="s">
        <v>1090</v>
      </c>
      <c r="M592" s="517" t="s">
        <v>1091</v>
      </c>
      <c r="N592" s="521">
        <v>1</v>
      </c>
      <c r="O592" s="519">
        <v>175.82</v>
      </c>
      <c r="P592" s="520">
        <v>175.82</v>
      </c>
      <c r="Q592" s="519" t="s">
        <v>1092</v>
      </c>
      <c r="R592" s="526"/>
    </row>
    <row r="593" spans="2:18" ht="25.5">
      <c r="B593" s="505" t="e">
        <f>IF('Formulario PPGR3'!$G593="","",CONCATENATE('Formulario PPGR3'!$C593,".",'Formulario PPGR3'!$D593,".",'Formulario PPGR3'!$E593,".",'Formulario PPGR3'!$F593))</f>
        <v>#REF!</v>
      </c>
      <c r="C593" s="505" t="e">
        <f>IF('Formulario PPGR3'!$G593="","",'[3]Formulario PPGR1'!#REF!)</f>
        <v>#REF!</v>
      </c>
      <c r="D593" s="505" t="e">
        <f>IF('Formulario PPGR3'!$G593="","",'[3]Formulario PPGR1'!#REF!)</f>
        <v>#REF!</v>
      </c>
      <c r="E593" s="505" t="e">
        <f>IF('Formulario PPGR3'!$G593="","",'[3]Formulario PPGR1'!#REF!)</f>
        <v>#REF!</v>
      </c>
      <c r="F593" s="505" t="e">
        <f>IF('Formulario PPGR3'!$G593="","",'[3]Formulario PPGR1'!#REF!)</f>
        <v>#REF!</v>
      </c>
      <c r="G593" s="506" t="s">
        <v>651</v>
      </c>
      <c r="H593" s="507" t="s">
        <v>652</v>
      </c>
      <c r="I593" s="514">
        <v>3</v>
      </c>
      <c r="J593" s="515" t="s">
        <v>1080</v>
      </c>
      <c r="K593" s="505" t="s">
        <v>1089</v>
      </c>
      <c r="L593" s="516" t="s">
        <v>1081</v>
      </c>
      <c r="M593" s="517" t="s">
        <v>1093</v>
      </c>
      <c r="N593" s="521"/>
      <c r="O593" s="519">
        <v>139.24</v>
      </c>
      <c r="P593" s="520">
        <v>0</v>
      </c>
      <c r="Q593" s="519" t="s">
        <v>1094</v>
      </c>
      <c r="R593" s="526"/>
    </row>
    <row r="594" spans="2:18" ht="25.5">
      <c r="B594" s="505" t="e">
        <f>IF('Formulario PPGR3'!$G594="","",CONCATENATE('Formulario PPGR3'!$C594,".",'Formulario PPGR3'!$D594,".",'Formulario PPGR3'!$E594,".",'Formulario PPGR3'!$F594))</f>
        <v>#REF!</v>
      </c>
      <c r="C594" s="505" t="e">
        <f>IF('Formulario PPGR3'!$G594="","",'[3]Formulario PPGR1'!#REF!)</f>
        <v>#REF!</v>
      </c>
      <c r="D594" s="505" t="e">
        <f>IF('Formulario PPGR3'!$G594="","",'[3]Formulario PPGR1'!#REF!)</f>
        <v>#REF!</v>
      </c>
      <c r="E594" s="505" t="e">
        <f>IF('Formulario PPGR3'!$G594="","",'[3]Formulario PPGR1'!#REF!)</f>
        <v>#REF!</v>
      </c>
      <c r="F594" s="505" t="e">
        <f>IF('Formulario PPGR3'!$G594="","",'[3]Formulario PPGR1'!#REF!)</f>
        <v>#REF!</v>
      </c>
      <c r="G594" s="506" t="s">
        <v>651</v>
      </c>
      <c r="H594" s="507" t="s">
        <v>652</v>
      </c>
      <c r="I594" s="514">
        <v>3</v>
      </c>
      <c r="J594" s="515" t="s">
        <v>1073</v>
      </c>
      <c r="K594" s="505" t="s">
        <v>1095</v>
      </c>
      <c r="L594" s="516" t="s">
        <v>1097</v>
      </c>
      <c r="M594" s="517" t="s">
        <v>1087</v>
      </c>
      <c r="N594" s="521">
        <v>1</v>
      </c>
      <c r="O594" s="519">
        <v>50</v>
      </c>
      <c r="P594" s="520">
        <v>50</v>
      </c>
      <c r="Q594" s="519" t="s">
        <v>1096</v>
      </c>
      <c r="R594" s="526"/>
    </row>
    <row r="595" spans="2:18" ht="25.5">
      <c r="B595" s="505" t="e">
        <f>IF('Formulario PPGR3'!$G595="","",CONCATENATE('Formulario PPGR3'!$C595,".",'Formulario PPGR3'!$D595,".",'Formulario PPGR3'!$E595,".",'Formulario PPGR3'!$F595))</f>
        <v>#REF!</v>
      </c>
      <c r="C595" s="505" t="e">
        <f>IF('Formulario PPGR3'!$G595="","",'[3]Formulario PPGR1'!#REF!)</f>
        <v>#REF!</v>
      </c>
      <c r="D595" s="505" t="e">
        <f>IF('Formulario PPGR3'!$G595="","",'[3]Formulario PPGR1'!#REF!)</f>
        <v>#REF!</v>
      </c>
      <c r="E595" s="505" t="e">
        <f>IF('Formulario PPGR3'!$G595="","",'[3]Formulario PPGR1'!#REF!)</f>
        <v>#REF!</v>
      </c>
      <c r="F595" s="505" t="e">
        <f>IF('Formulario PPGR3'!$G595="","",'[3]Formulario PPGR1'!#REF!)</f>
        <v>#REF!</v>
      </c>
      <c r="G595" s="506" t="s">
        <v>651</v>
      </c>
      <c r="H595" s="507" t="s">
        <v>652</v>
      </c>
      <c r="I595" s="514">
        <v>3</v>
      </c>
      <c r="J595" s="515" t="s">
        <v>1073</v>
      </c>
      <c r="K595" s="505" t="s">
        <v>1095</v>
      </c>
      <c r="L595" s="516" t="s">
        <v>1115</v>
      </c>
      <c r="M595" s="517" t="s">
        <v>1091</v>
      </c>
      <c r="N595" s="521">
        <v>1</v>
      </c>
      <c r="O595" s="519">
        <v>36</v>
      </c>
      <c r="P595" s="520">
        <v>36</v>
      </c>
      <c r="Q595" s="519" t="s">
        <v>1096</v>
      </c>
      <c r="R595" s="526"/>
    </row>
    <row r="596" spans="2:18" ht="25.5">
      <c r="B596" s="505" t="e">
        <f>IF('Formulario PPGR3'!$G596="","",CONCATENATE('Formulario PPGR3'!$C596,".",'Formulario PPGR3'!$D596,".",'Formulario PPGR3'!$E596,".",'Formulario PPGR3'!$F596))</f>
        <v>#REF!</v>
      </c>
      <c r="C596" s="505" t="e">
        <f>IF('Formulario PPGR3'!$G596="","",'[3]Formulario PPGR1'!#REF!)</f>
        <v>#REF!</v>
      </c>
      <c r="D596" s="505" t="e">
        <f>IF('Formulario PPGR3'!$G596="","",'[3]Formulario PPGR1'!#REF!)</f>
        <v>#REF!</v>
      </c>
      <c r="E596" s="505" t="e">
        <f>IF('Formulario PPGR3'!$G596="","",'[3]Formulario PPGR1'!#REF!)</f>
        <v>#REF!</v>
      </c>
      <c r="F596" s="505" t="e">
        <f>IF('Formulario PPGR3'!$G596="","",'[3]Formulario PPGR1'!#REF!)</f>
        <v>#REF!</v>
      </c>
      <c r="G596" s="506" t="s">
        <v>583</v>
      </c>
      <c r="H596" s="507" t="s">
        <v>1217</v>
      </c>
      <c r="I596" s="514">
        <v>8</v>
      </c>
      <c r="J596" s="515" t="s">
        <v>1077</v>
      </c>
      <c r="K596" s="505" t="s">
        <v>1099</v>
      </c>
      <c r="L596" s="516" t="s">
        <v>1078</v>
      </c>
      <c r="M596" s="517" t="s">
        <v>1101</v>
      </c>
      <c r="N596" s="521">
        <v>90</v>
      </c>
      <c r="O596" s="519">
        <v>197</v>
      </c>
      <c r="P596" s="520">
        <v>17730</v>
      </c>
      <c r="Q596" s="519" t="s">
        <v>1102</v>
      </c>
      <c r="R596" s="526"/>
    </row>
    <row r="597" spans="2:18">
      <c r="B597" s="505" t="str">
        <f>IF('Formulario PPGR3'!$G597="","",CONCATENATE('Formulario PPGR3'!$C597,".",'Formulario PPGR3'!$D597,".",'Formulario PPGR3'!$E597,".",'Formulario PPGR3'!$F597))</f>
        <v/>
      </c>
      <c r="C597" s="505" t="str">
        <f>IF('Formulario PPGR3'!$G597="","",'[3]Formulario PPGR1'!#REF!)</f>
        <v/>
      </c>
      <c r="D597" s="505" t="str">
        <f>IF('Formulario PPGR3'!$G597="","",'[3]Formulario PPGR1'!#REF!)</f>
        <v/>
      </c>
      <c r="E597" s="505" t="str">
        <f>IF('Formulario PPGR3'!$G597="","",'[3]Formulario PPGR1'!#REF!)</f>
        <v/>
      </c>
      <c r="F597" s="505" t="str">
        <f>IF('Formulario PPGR3'!$G597="","",'[3]Formulario PPGR1'!#REF!)</f>
        <v/>
      </c>
      <c r="G597" s="506"/>
      <c r="H597" s="507" t="s">
        <v>1085</v>
      </c>
      <c r="I597" s="514" t="s">
        <v>1085</v>
      </c>
      <c r="J597" s="515" t="s">
        <v>1080</v>
      </c>
      <c r="K597" s="505" t="s">
        <v>1089</v>
      </c>
      <c r="L597" s="516" t="s">
        <v>1081</v>
      </c>
      <c r="M597" s="517" t="s">
        <v>1093</v>
      </c>
      <c r="N597" s="521">
        <v>1</v>
      </c>
      <c r="O597" s="519">
        <v>139.24</v>
      </c>
      <c r="P597" s="520">
        <v>139.24</v>
      </c>
      <c r="Q597" s="519" t="s">
        <v>1094</v>
      </c>
      <c r="R597" s="526"/>
    </row>
    <row r="598" spans="2:18" ht="25.5">
      <c r="B598" s="505" t="str">
        <f>IF('Formulario PPGR3'!$G598="","",CONCATENATE('Formulario PPGR3'!$C598,".",'Formulario PPGR3'!$D598,".",'Formulario PPGR3'!$E598,".",'Formulario PPGR3'!$F598))</f>
        <v/>
      </c>
      <c r="C598" s="505" t="str">
        <f>IF('Formulario PPGR3'!$G598="","",'[3]Formulario PPGR1'!#REF!)</f>
        <v/>
      </c>
      <c r="D598" s="505" t="str">
        <f>IF('Formulario PPGR3'!$G598="","",'[3]Formulario PPGR1'!#REF!)</f>
        <v/>
      </c>
      <c r="E598" s="505" t="str">
        <f>IF('Formulario PPGR3'!$G598="","",'[3]Formulario PPGR1'!#REF!)</f>
        <v/>
      </c>
      <c r="F598" s="505" t="str">
        <f>IF('Formulario PPGR3'!$G598="","",'[3]Formulario PPGR1'!#REF!)</f>
        <v/>
      </c>
      <c r="G598" s="506"/>
      <c r="H598" s="507" t="s">
        <v>1085</v>
      </c>
      <c r="I598" s="514" t="s">
        <v>1085</v>
      </c>
      <c r="J598" s="515" t="s">
        <v>1073</v>
      </c>
      <c r="K598" s="505" t="s">
        <v>1095</v>
      </c>
      <c r="L598" s="516" t="s">
        <v>1135</v>
      </c>
      <c r="M598" s="517" t="s">
        <v>1087</v>
      </c>
      <c r="N598" s="521">
        <v>1</v>
      </c>
      <c r="O598" s="519">
        <v>1062</v>
      </c>
      <c r="P598" s="520">
        <v>1062</v>
      </c>
      <c r="Q598" s="519" t="s">
        <v>1096</v>
      </c>
      <c r="R598" s="526"/>
    </row>
    <row r="599" spans="2:18" ht="25.5">
      <c r="B599" s="505" t="str">
        <f>IF('Formulario PPGR3'!$G599="","",CONCATENATE('Formulario PPGR3'!$C599,".",'Formulario PPGR3'!$D599,".",'Formulario PPGR3'!$E599,".",'Formulario PPGR3'!$F599))</f>
        <v/>
      </c>
      <c r="C599" s="505" t="str">
        <f>IF('Formulario PPGR3'!$G599="","",'[3]Formulario PPGR1'!#REF!)</f>
        <v/>
      </c>
      <c r="D599" s="505" t="str">
        <f>IF('Formulario PPGR3'!$G599="","",'[3]Formulario PPGR1'!#REF!)</f>
        <v/>
      </c>
      <c r="E599" s="505" t="str">
        <f>IF('Formulario PPGR3'!$G599="","",'[3]Formulario PPGR1'!#REF!)</f>
        <v/>
      </c>
      <c r="F599" s="505" t="str">
        <f>IF('Formulario PPGR3'!$G599="","",'[3]Formulario PPGR1'!#REF!)</f>
        <v/>
      </c>
      <c r="G599" s="506"/>
      <c r="H599" s="507" t="s">
        <v>1085</v>
      </c>
      <c r="I599" s="514" t="s">
        <v>1085</v>
      </c>
      <c r="J599" s="515" t="s">
        <v>1136</v>
      </c>
      <c r="K599" s="505" t="s">
        <v>1137</v>
      </c>
      <c r="L599" s="516" t="s">
        <v>1138</v>
      </c>
      <c r="M599" s="517" t="s">
        <v>1087</v>
      </c>
      <c r="N599" s="521">
        <v>1</v>
      </c>
      <c r="O599" s="519">
        <v>9912</v>
      </c>
      <c r="P599" s="520">
        <v>9912</v>
      </c>
      <c r="Q599" s="519" t="s">
        <v>1139</v>
      </c>
      <c r="R599" s="526"/>
    </row>
    <row r="600" spans="2:18" ht="38.25">
      <c r="B600" s="505" t="e">
        <f>IF('Formulario PPGR3'!$G600="","",CONCATENATE('Formulario PPGR3'!$C600,".",'Formulario PPGR3'!$D600,".",'Formulario PPGR3'!$E600,".",'Formulario PPGR3'!$F600))</f>
        <v>#REF!</v>
      </c>
      <c r="C600" s="505" t="e">
        <f>IF('Formulario PPGR3'!$G600="","",'[3]Formulario PPGR1'!#REF!)</f>
        <v>#REF!</v>
      </c>
      <c r="D600" s="505" t="e">
        <f>IF('Formulario PPGR3'!$G600="","",'[3]Formulario PPGR1'!#REF!)</f>
        <v>#REF!</v>
      </c>
      <c r="E600" s="505" t="e">
        <f>IF('Formulario PPGR3'!$G600="","",'[3]Formulario PPGR1'!#REF!)</f>
        <v>#REF!</v>
      </c>
      <c r="F600" s="505" t="e">
        <f>IF('Formulario PPGR3'!$G600="","",'[3]Formulario PPGR1'!#REF!)</f>
        <v>#REF!</v>
      </c>
      <c r="G600" s="506" t="s">
        <v>653</v>
      </c>
      <c r="H600" s="507" t="s">
        <v>658</v>
      </c>
      <c r="I600" s="514">
        <v>2</v>
      </c>
      <c r="J600" s="515" t="s">
        <v>1080</v>
      </c>
      <c r="K600" s="505" t="s">
        <v>1089</v>
      </c>
      <c r="L600" s="516" t="s">
        <v>1199</v>
      </c>
      <c r="M600" s="517" t="s">
        <v>1093</v>
      </c>
      <c r="N600" s="521">
        <v>1</v>
      </c>
      <c r="O600" s="519">
        <v>194.7</v>
      </c>
      <c r="P600" s="520">
        <v>194.7</v>
      </c>
      <c r="Q600" s="519" t="s">
        <v>1094</v>
      </c>
      <c r="R600" s="526"/>
    </row>
    <row r="601" spans="2:18">
      <c r="B601" s="505" t="str">
        <f>IF('Formulario PPGR3'!$G601="","",CONCATENATE('Formulario PPGR3'!$C601,".",'Formulario PPGR3'!$D601,".",'Formulario PPGR3'!$E601,".",'Formulario PPGR3'!$F601))</f>
        <v/>
      </c>
      <c r="C601" s="505" t="str">
        <f>IF('Formulario PPGR3'!$G601="","",'[3]Formulario PPGR1'!#REF!)</f>
        <v/>
      </c>
      <c r="D601" s="505" t="str">
        <f>IF('Formulario PPGR3'!$G601="","",'[3]Formulario PPGR1'!#REF!)</f>
        <v/>
      </c>
      <c r="E601" s="505" t="str">
        <f>IF('Formulario PPGR3'!$G601="","",'[3]Formulario PPGR1'!#REF!)</f>
        <v/>
      </c>
      <c r="F601" s="505" t="str">
        <f>IF('Formulario PPGR3'!$G601="","",'[3]Formulario PPGR1'!#REF!)</f>
        <v/>
      </c>
      <c r="G601" s="506"/>
      <c r="H601" s="507" t="s">
        <v>1085</v>
      </c>
      <c r="I601" s="514" t="s">
        <v>1085</v>
      </c>
      <c r="J601" s="515" t="s">
        <v>1080</v>
      </c>
      <c r="K601" s="505" t="s">
        <v>1089</v>
      </c>
      <c r="L601" s="516" t="s">
        <v>1218</v>
      </c>
      <c r="M601" s="517" t="s">
        <v>1087</v>
      </c>
      <c r="N601" s="521">
        <v>1</v>
      </c>
      <c r="O601" s="519">
        <v>334.82499999999999</v>
      </c>
      <c r="P601" s="520">
        <v>334.82499999999999</v>
      </c>
      <c r="Q601" s="519" t="s">
        <v>1092</v>
      </c>
      <c r="R601" s="526"/>
    </row>
    <row r="602" spans="2:18">
      <c r="B602" s="505" t="str">
        <f>IF('Formulario PPGR3'!$G602="","",CONCATENATE('Formulario PPGR3'!$C602,".",'Formulario PPGR3'!$D602,".",'Formulario PPGR3'!$E602,".",'Formulario PPGR3'!$F602))</f>
        <v/>
      </c>
      <c r="C602" s="505" t="str">
        <f>IF('Formulario PPGR3'!$G602="","",'[3]Formulario PPGR1'!#REF!)</f>
        <v/>
      </c>
      <c r="D602" s="505" t="str">
        <f>IF('Formulario PPGR3'!$G602="","",'[3]Formulario PPGR1'!#REF!)</f>
        <v/>
      </c>
      <c r="E602" s="505" t="str">
        <f>IF('Formulario PPGR3'!$G602="","",'[3]Formulario PPGR1'!#REF!)</f>
        <v/>
      </c>
      <c r="F602" s="505" t="str">
        <f>IF('Formulario PPGR3'!$G602="","",'[3]Formulario PPGR1'!#REF!)</f>
        <v/>
      </c>
      <c r="G602" s="506"/>
      <c r="H602" s="507" t="s">
        <v>1085</v>
      </c>
      <c r="I602" s="514" t="s">
        <v>1085</v>
      </c>
      <c r="J602" s="516" t="s">
        <v>1219</v>
      </c>
      <c r="K602" s="505" t="s">
        <v>1220</v>
      </c>
      <c r="L602" s="516" t="s">
        <v>1221</v>
      </c>
      <c r="M602" s="517" t="s">
        <v>1147</v>
      </c>
      <c r="N602" s="521">
        <v>5000</v>
      </c>
      <c r="O602" s="519">
        <v>3000</v>
      </c>
      <c r="P602" s="520">
        <v>15000000</v>
      </c>
      <c r="Q602" s="519" t="s">
        <v>1222</v>
      </c>
      <c r="R602" s="526"/>
    </row>
    <row r="603" spans="2:18" ht="38.25">
      <c r="B603" s="505" t="e">
        <f>IF('Formulario PPGR3'!$G603="","",CONCATENATE('Formulario PPGR3'!$C603,".",'Formulario PPGR3'!$D603,".",'Formulario PPGR3'!$E603,".",'Formulario PPGR3'!$F603))</f>
        <v>#REF!</v>
      </c>
      <c r="C603" s="505" t="e">
        <f>IF('Formulario PPGR3'!$G603="","",'[3]Formulario PPGR1'!#REF!)</f>
        <v>#REF!</v>
      </c>
      <c r="D603" s="505" t="e">
        <f>IF('Formulario PPGR3'!$G603="","",'[3]Formulario PPGR1'!#REF!)</f>
        <v>#REF!</v>
      </c>
      <c r="E603" s="505" t="e">
        <f>IF('Formulario PPGR3'!$G603="","",'[3]Formulario PPGR1'!#REF!)</f>
        <v>#REF!</v>
      </c>
      <c r="F603" s="505" t="e">
        <f>IF('Formulario PPGR3'!$G603="","",'[3]Formulario PPGR1'!#REF!)</f>
        <v>#REF!</v>
      </c>
      <c r="G603" s="506" t="s">
        <v>668</v>
      </c>
      <c r="H603" s="507" t="s">
        <v>669</v>
      </c>
      <c r="I603" s="514">
        <v>5</v>
      </c>
      <c r="J603" s="516" t="s">
        <v>1223</v>
      </c>
      <c r="K603" s="505" t="s">
        <v>1224</v>
      </c>
      <c r="L603" s="516" t="s">
        <v>1225</v>
      </c>
      <c r="M603" s="517" t="s">
        <v>1087</v>
      </c>
      <c r="N603" s="521">
        <v>4</v>
      </c>
      <c r="O603" s="519">
        <v>7773.84</v>
      </c>
      <c r="P603" s="520">
        <v>31095.360000000001</v>
      </c>
      <c r="Q603" s="519" t="s">
        <v>1226</v>
      </c>
      <c r="R603" s="526"/>
    </row>
    <row r="604" spans="2:18">
      <c r="B604" s="505" t="str">
        <f>IF('Formulario PPGR3'!$G604="","",CONCATENATE('Formulario PPGR3'!$C604,".",'Formulario PPGR3'!$D604,".",'Formulario PPGR3'!$E604,".",'Formulario PPGR3'!$F604))</f>
        <v/>
      </c>
      <c r="C604" s="505" t="str">
        <f>IF('Formulario PPGR3'!$G604="","",'[3]Formulario PPGR1'!#REF!)</f>
        <v/>
      </c>
      <c r="D604" s="505" t="str">
        <f>IF('Formulario PPGR3'!$G604="","",'[3]Formulario PPGR1'!#REF!)</f>
        <v/>
      </c>
      <c r="E604" s="505" t="str">
        <f>IF('Formulario PPGR3'!$G604="","",'[3]Formulario PPGR1'!#REF!)</f>
        <v/>
      </c>
      <c r="F604" s="505" t="str">
        <f>IF('Formulario PPGR3'!$G604="","",'[3]Formulario PPGR1'!#REF!)</f>
        <v/>
      </c>
      <c r="G604" s="506"/>
      <c r="H604" s="507" t="s">
        <v>1085</v>
      </c>
      <c r="I604" s="514" t="s">
        <v>1085</v>
      </c>
      <c r="J604" s="516" t="s">
        <v>1080</v>
      </c>
      <c r="K604" s="505" t="s">
        <v>1089</v>
      </c>
      <c r="L604" s="516" t="s">
        <v>1081</v>
      </c>
      <c r="M604" s="517" t="s">
        <v>1093</v>
      </c>
      <c r="N604" s="521">
        <v>1</v>
      </c>
      <c r="O604" s="519">
        <v>139.24</v>
      </c>
      <c r="P604" s="520">
        <v>139.24</v>
      </c>
      <c r="Q604" s="519" t="s">
        <v>1094</v>
      </c>
      <c r="R604" s="526"/>
    </row>
    <row r="605" spans="2:18" ht="25.5">
      <c r="B605" s="505" t="str">
        <f>IF('Formulario PPGR3'!$G605="","",CONCATENATE('Formulario PPGR3'!$C605,".",'Formulario PPGR3'!$D605,".",'Formulario PPGR3'!$E605,".",'Formulario PPGR3'!$F605))</f>
        <v/>
      </c>
      <c r="C605" s="505" t="str">
        <f>IF('Formulario PPGR3'!$G605="","",'[3]Formulario PPGR1'!#REF!)</f>
        <v/>
      </c>
      <c r="D605" s="505" t="str">
        <f>IF('Formulario PPGR3'!$G605="","",'[3]Formulario PPGR1'!#REF!)</f>
        <v/>
      </c>
      <c r="E605" s="505" t="str">
        <f>IF('Formulario PPGR3'!$G605="","",'[3]Formulario PPGR1'!#REF!)</f>
        <v/>
      </c>
      <c r="F605" s="505" t="str">
        <f>IF('Formulario PPGR3'!$G605="","",'[3]Formulario PPGR1'!#REF!)</f>
        <v/>
      </c>
      <c r="G605" s="506"/>
      <c r="H605" s="507" t="s">
        <v>1085</v>
      </c>
      <c r="I605" s="514" t="s">
        <v>1085</v>
      </c>
      <c r="J605" s="516" t="s">
        <v>1153</v>
      </c>
      <c r="K605" s="505" t="s">
        <v>1154</v>
      </c>
      <c r="L605" s="516" t="s">
        <v>1227</v>
      </c>
      <c r="M605" s="517" t="s">
        <v>1087</v>
      </c>
      <c r="N605" s="521"/>
      <c r="O605" s="519">
        <v>68.44</v>
      </c>
      <c r="P605" s="520">
        <v>0</v>
      </c>
      <c r="Q605" s="519" t="s">
        <v>1156</v>
      </c>
      <c r="R605" s="526"/>
    </row>
    <row r="606" spans="2:18">
      <c r="B606" s="505" t="str">
        <f>IF('Formulario PPGR3'!$G606="","",CONCATENATE('Formulario PPGR3'!$C606,".",'Formulario PPGR3'!$D606,".",'Formulario PPGR3'!$E606,".",'Formulario PPGR3'!$F606))</f>
        <v/>
      </c>
      <c r="C606" s="505" t="str">
        <f>IF('Formulario PPGR3'!$G606="","",'[3]Formulario PPGR1'!#REF!)</f>
        <v/>
      </c>
      <c r="D606" s="505" t="str">
        <f>IF('Formulario PPGR3'!$G606="","",'[3]Formulario PPGR1'!#REF!)</f>
        <v/>
      </c>
      <c r="E606" s="505" t="str">
        <f>IF('Formulario PPGR3'!$G606="","",'[3]Formulario PPGR1'!#REF!)</f>
        <v/>
      </c>
      <c r="F606" s="505" t="str">
        <f>IF('Formulario PPGR3'!$G606="","",'[3]Formulario PPGR1'!#REF!)</f>
        <v/>
      </c>
      <c r="G606" s="506"/>
      <c r="H606" s="507" t="s">
        <v>1085</v>
      </c>
      <c r="I606" s="514" t="s">
        <v>1085</v>
      </c>
      <c r="J606" s="516" t="s">
        <v>1153</v>
      </c>
      <c r="K606" s="505" t="s">
        <v>1154</v>
      </c>
      <c r="L606" s="516" t="s">
        <v>1159</v>
      </c>
      <c r="M606" s="517" t="s">
        <v>1101</v>
      </c>
      <c r="N606" s="521">
        <v>1</v>
      </c>
      <c r="O606" s="519">
        <v>57.784999999999997</v>
      </c>
      <c r="P606" s="520">
        <v>57.784999999999997</v>
      </c>
      <c r="Q606" s="519" t="s">
        <v>1156</v>
      </c>
      <c r="R606" s="526"/>
    </row>
    <row r="607" spans="2:18">
      <c r="B607" s="505" t="str">
        <f>IF('Formulario PPGR3'!$G607="","",CONCATENATE('Formulario PPGR3'!$C607,".",'Formulario PPGR3'!$D607,".",'Formulario PPGR3'!$E607,".",'Formulario PPGR3'!$F607))</f>
        <v/>
      </c>
      <c r="C607" s="505" t="str">
        <f>IF('Formulario PPGR3'!$G607="","",'[3]Formulario PPGR1'!#REF!)</f>
        <v/>
      </c>
      <c r="D607" s="505" t="str">
        <f>IF('Formulario PPGR3'!$G607="","",'[3]Formulario PPGR1'!#REF!)</f>
        <v/>
      </c>
      <c r="E607" s="505" t="str">
        <f>IF('Formulario PPGR3'!$G607="","",'[3]Formulario PPGR1'!#REF!)</f>
        <v/>
      </c>
      <c r="F607" s="505" t="str">
        <f>IF('Formulario PPGR3'!$G607="","",'[3]Formulario PPGR1'!#REF!)</f>
        <v/>
      </c>
      <c r="G607" s="506"/>
      <c r="H607" s="507" t="s">
        <v>1085</v>
      </c>
      <c r="I607" s="514" t="s">
        <v>1085</v>
      </c>
      <c r="J607" s="516" t="s">
        <v>1080</v>
      </c>
      <c r="K607" s="505" t="s">
        <v>1089</v>
      </c>
      <c r="L607" s="516" t="s">
        <v>1090</v>
      </c>
      <c r="M607" s="517" t="s">
        <v>1091</v>
      </c>
      <c r="N607" s="521">
        <v>1</v>
      </c>
      <c r="O607" s="519">
        <v>175.82</v>
      </c>
      <c r="P607" s="520">
        <v>175.82</v>
      </c>
      <c r="Q607" s="519" t="s">
        <v>1092</v>
      </c>
      <c r="R607" s="526"/>
    </row>
    <row r="608" spans="2:18" ht="38.25">
      <c r="B608" s="505" t="e">
        <f>IF('Formulario PPGR3'!$G608="","",CONCATENATE('Formulario PPGR3'!$C608,".",'Formulario PPGR3'!$D608,".",'Formulario PPGR3'!$E608,".",'Formulario PPGR3'!$F608))</f>
        <v>#REF!</v>
      </c>
      <c r="C608" s="505" t="e">
        <f>IF('Formulario PPGR3'!$G608="","",'[3]Formulario PPGR1'!#REF!)</f>
        <v>#REF!</v>
      </c>
      <c r="D608" s="505" t="e">
        <f>IF('Formulario PPGR3'!$G608="","",'[3]Formulario PPGR1'!#REF!)</f>
        <v>#REF!</v>
      </c>
      <c r="E608" s="505" t="e">
        <f>IF('Formulario PPGR3'!$G608="","",'[3]Formulario PPGR1'!#REF!)</f>
        <v>#REF!</v>
      </c>
      <c r="F608" s="505" t="e">
        <f>IF('Formulario PPGR3'!$G608="","",'[3]Formulario PPGR1'!#REF!)</f>
        <v>#REF!</v>
      </c>
      <c r="G608" s="506" t="s">
        <v>670</v>
      </c>
      <c r="H608" s="507" t="s">
        <v>671</v>
      </c>
      <c r="I608" s="514">
        <v>12</v>
      </c>
      <c r="J608" s="516" t="s">
        <v>1080</v>
      </c>
      <c r="K608" s="505" t="s">
        <v>1089</v>
      </c>
      <c r="L608" s="516" t="s">
        <v>1081</v>
      </c>
      <c r="M608" s="517" t="s">
        <v>1093</v>
      </c>
      <c r="N608" s="521">
        <v>1</v>
      </c>
      <c r="O608" s="519">
        <v>139.24</v>
      </c>
      <c r="P608" s="520">
        <v>139.24</v>
      </c>
      <c r="Q608" s="519" t="s">
        <v>1094</v>
      </c>
      <c r="R608" s="526"/>
    </row>
    <row r="609" spans="2:18">
      <c r="B609" s="505" t="str">
        <f>IF('Formulario PPGR3'!$G609="","",CONCATENATE('Formulario PPGR3'!$C609,".",'Formulario PPGR3'!$D609,".",'Formulario PPGR3'!$E609,".",'Formulario PPGR3'!$F609))</f>
        <v/>
      </c>
      <c r="C609" s="505" t="str">
        <f>IF('Formulario PPGR3'!$G609="","",'[3]Formulario PPGR1'!#REF!)</f>
        <v/>
      </c>
      <c r="D609" s="505" t="str">
        <f>IF('Formulario PPGR3'!$G609="","",'[3]Formulario PPGR1'!#REF!)</f>
        <v/>
      </c>
      <c r="E609" s="505" t="str">
        <f>IF('Formulario PPGR3'!$G609="","",'[3]Formulario PPGR1'!#REF!)</f>
        <v/>
      </c>
      <c r="F609" s="505" t="str">
        <f>IF('Formulario PPGR3'!$G609="","",'[3]Formulario PPGR1'!#REF!)</f>
        <v/>
      </c>
      <c r="G609" s="506"/>
      <c r="H609" s="507" t="s">
        <v>1085</v>
      </c>
      <c r="I609" s="514" t="s">
        <v>1085</v>
      </c>
      <c r="J609" s="516" t="s">
        <v>1131</v>
      </c>
      <c r="K609" s="505" t="s">
        <v>1132</v>
      </c>
      <c r="L609" s="516" t="s">
        <v>1228</v>
      </c>
      <c r="M609" s="517" t="s">
        <v>1087</v>
      </c>
      <c r="N609" s="521">
        <v>1</v>
      </c>
      <c r="O609" s="519">
        <v>12390</v>
      </c>
      <c r="P609" s="520">
        <v>12390</v>
      </c>
      <c r="Q609" s="519" t="s">
        <v>1134</v>
      </c>
      <c r="R609" s="526"/>
    </row>
    <row r="610" spans="2:18" ht="25.5">
      <c r="B610" s="505" t="str">
        <f>IF('Formulario PPGR3'!$G610="","",CONCATENATE('Formulario PPGR3'!$C610,".",'Formulario PPGR3'!$D610,".",'Formulario PPGR3'!$E610,".",'Formulario PPGR3'!$F610))</f>
        <v/>
      </c>
      <c r="C610" s="505" t="str">
        <f>IF('Formulario PPGR3'!$G610="","",'[3]Formulario PPGR1'!#REF!)</f>
        <v/>
      </c>
      <c r="D610" s="505" t="str">
        <f>IF('Formulario PPGR3'!$G610="","",'[3]Formulario PPGR1'!#REF!)</f>
        <v/>
      </c>
      <c r="E610" s="505" t="str">
        <f>IF('Formulario PPGR3'!$G610="","",'[3]Formulario PPGR1'!#REF!)</f>
        <v/>
      </c>
      <c r="F610" s="505" t="str">
        <f>IF('Formulario PPGR3'!$G610="","",'[3]Formulario PPGR1'!#REF!)</f>
        <v/>
      </c>
      <c r="G610" s="506"/>
      <c r="H610" s="507" t="s">
        <v>1085</v>
      </c>
      <c r="I610" s="514" t="s">
        <v>1085</v>
      </c>
      <c r="J610" s="516" t="s">
        <v>1073</v>
      </c>
      <c r="K610" s="505" t="s">
        <v>1095</v>
      </c>
      <c r="L610" s="516" t="s">
        <v>1229</v>
      </c>
      <c r="M610" s="517" t="s">
        <v>1087</v>
      </c>
      <c r="N610" s="521">
        <v>4</v>
      </c>
      <c r="O610" s="519">
        <v>420.73</v>
      </c>
      <c r="P610" s="520">
        <v>1682.92</v>
      </c>
      <c r="Q610" s="519" t="s">
        <v>1096</v>
      </c>
      <c r="R610" s="526"/>
    </row>
    <row r="611" spans="2:18" ht="38.25">
      <c r="B611" s="505" t="e">
        <f>IF('Formulario PPGR3'!$G611="","",CONCATENATE('Formulario PPGR3'!$C611,".",'Formulario PPGR3'!$D611,".",'Formulario PPGR3'!$E611,".",'Formulario PPGR3'!$F611))</f>
        <v>#REF!</v>
      </c>
      <c r="C611" s="505" t="e">
        <f>IF('Formulario PPGR3'!$G611="","",'[3]Formulario PPGR1'!#REF!)</f>
        <v>#REF!</v>
      </c>
      <c r="D611" s="505" t="e">
        <f>IF('Formulario PPGR3'!$G611="","",'[3]Formulario PPGR1'!#REF!)</f>
        <v>#REF!</v>
      </c>
      <c r="E611" s="505" t="e">
        <f>IF('Formulario PPGR3'!$G611="","",'[3]Formulario PPGR1'!#REF!)</f>
        <v>#REF!</v>
      </c>
      <c r="F611" s="505" t="e">
        <f>IF('Formulario PPGR3'!$G611="","",'[3]Formulario PPGR1'!#REF!)</f>
        <v>#REF!</v>
      </c>
      <c r="G611" s="506" t="s">
        <v>697</v>
      </c>
      <c r="H611" s="507" t="s">
        <v>698</v>
      </c>
      <c r="I611" s="514">
        <v>5</v>
      </c>
      <c r="J611" s="516" t="s">
        <v>1080</v>
      </c>
      <c r="K611" s="505" t="s">
        <v>1089</v>
      </c>
      <c r="L611" s="516" t="s">
        <v>1199</v>
      </c>
      <c r="M611" s="517" t="s">
        <v>1093</v>
      </c>
      <c r="N611" s="521">
        <v>1</v>
      </c>
      <c r="O611" s="519">
        <v>194.7</v>
      </c>
      <c r="P611" s="520">
        <v>194.7</v>
      </c>
      <c r="Q611" s="519" t="s">
        <v>1094</v>
      </c>
      <c r="R611" s="526"/>
    </row>
    <row r="612" spans="2:18" ht="25.5">
      <c r="B612" s="505" t="str">
        <f>IF('Formulario PPGR3'!$G612="","",CONCATENATE('Formulario PPGR3'!$C612,".",'Formulario PPGR3'!$D612,".",'Formulario PPGR3'!$E612,".",'Formulario PPGR3'!$F612))</f>
        <v/>
      </c>
      <c r="C612" s="505" t="str">
        <f>IF('Formulario PPGR3'!$G612="","",'[3]Formulario PPGR1'!#REF!)</f>
        <v/>
      </c>
      <c r="D612" s="505" t="str">
        <f>IF('Formulario PPGR3'!$G612="","",'[3]Formulario PPGR1'!#REF!)</f>
        <v/>
      </c>
      <c r="E612" s="505" t="str">
        <f>IF('Formulario PPGR3'!$G612="","",'[3]Formulario PPGR1'!#REF!)</f>
        <v/>
      </c>
      <c r="F612" s="505" t="str">
        <f>IF('Formulario PPGR3'!$G612="","",'[3]Formulario PPGR1'!#REF!)</f>
        <v/>
      </c>
      <c r="G612" s="506"/>
      <c r="H612" s="507" t="s">
        <v>1085</v>
      </c>
      <c r="I612" s="514" t="s">
        <v>1085</v>
      </c>
      <c r="J612" s="516" t="s">
        <v>1230</v>
      </c>
      <c r="K612" s="505" t="s">
        <v>1231</v>
      </c>
      <c r="L612" s="516" t="s">
        <v>1232</v>
      </c>
      <c r="M612" s="517" t="s">
        <v>1087</v>
      </c>
      <c r="N612" s="521">
        <v>3</v>
      </c>
      <c r="O612" s="519">
        <v>17023.8</v>
      </c>
      <c r="P612" s="520">
        <v>51071.4</v>
      </c>
      <c r="Q612" s="519" t="s">
        <v>1233</v>
      </c>
      <c r="R612" s="526"/>
    </row>
    <row r="613" spans="2:18" ht="25.5">
      <c r="B613" s="505" t="str">
        <f>IF('Formulario PPGR3'!$G613="","",CONCATENATE('Formulario PPGR3'!$C613,".",'Formulario PPGR3'!$D613,".",'Formulario PPGR3'!$E613,".",'Formulario PPGR3'!$F613))</f>
        <v/>
      </c>
      <c r="C613" s="505" t="str">
        <f>IF('Formulario PPGR3'!$G613="","",'[3]Formulario PPGR1'!#REF!)</f>
        <v/>
      </c>
      <c r="D613" s="505" t="str">
        <f>IF('Formulario PPGR3'!$G613="","",'[3]Formulario PPGR1'!#REF!)</f>
        <v/>
      </c>
      <c r="E613" s="505" t="str">
        <f>IF('Formulario PPGR3'!$G613="","",'[3]Formulario PPGR1'!#REF!)</f>
        <v/>
      </c>
      <c r="F613" s="505" t="str">
        <f>IF('Formulario PPGR3'!$G613="","",'[3]Formulario PPGR1'!#REF!)</f>
        <v/>
      </c>
      <c r="G613" s="506"/>
      <c r="H613" s="507" t="s">
        <v>1085</v>
      </c>
      <c r="I613" s="514" t="s">
        <v>1085</v>
      </c>
      <c r="J613" s="516" t="s">
        <v>1230</v>
      </c>
      <c r="K613" s="505" t="s">
        <v>1231</v>
      </c>
      <c r="L613" s="516" t="s">
        <v>1234</v>
      </c>
      <c r="M613" s="517" t="s">
        <v>1087</v>
      </c>
      <c r="N613" s="521">
        <v>2</v>
      </c>
      <c r="O613" s="519">
        <v>4130</v>
      </c>
      <c r="P613" s="520">
        <v>8260</v>
      </c>
      <c r="Q613" s="519" t="s">
        <v>1235</v>
      </c>
      <c r="R613" s="526"/>
    </row>
    <row r="614" spans="2:18">
      <c r="B614" s="505" t="str">
        <f>IF('Formulario PPGR3'!$G614="","",CONCATENATE('Formulario PPGR3'!$C614,".",'Formulario PPGR3'!$D614,".",'Formulario PPGR3'!$E614,".",'Formulario PPGR3'!$F614))</f>
        <v/>
      </c>
      <c r="C614" s="505" t="str">
        <f>IF('Formulario PPGR3'!$G614="","",'[3]Formulario PPGR1'!#REF!)</f>
        <v/>
      </c>
      <c r="D614" s="505" t="str">
        <f>IF('Formulario PPGR3'!$G614="","",'[3]Formulario PPGR1'!#REF!)</f>
        <v/>
      </c>
      <c r="E614" s="505" t="str">
        <f>IF('Formulario PPGR3'!$G614="","",'[3]Formulario PPGR1'!#REF!)</f>
        <v/>
      </c>
      <c r="F614" s="505" t="str">
        <f>IF('Formulario PPGR3'!$G614="","",'[3]Formulario PPGR1'!#REF!)</f>
        <v/>
      </c>
      <c r="G614" s="506"/>
      <c r="H614" s="507" t="s">
        <v>1085</v>
      </c>
      <c r="I614" s="514" t="s">
        <v>1085</v>
      </c>
      <c r="J614" s="516" t="s">
        <v>1131</v>
      </c>
      <c r="K614" s="505" t="s">
        <v>1132</v>
      </c>
      <c r="L614" s="516" t="s">
        <v>1133</v>
      </c>
      <c r="M614" s="517" t="s">
        <v>1087</v>
      </c>
      <c r="N614" s="521">
        <v>1</v>
      </c>
      <c r="O614" s="519">
        <v>27200</v>
      </c>
      <c r="P614" s="520">
        <v>27200</v>
      </c>
      <c r="Q614" s="519" t="s">
        <v>1134</v>
      </c>
      <c r="R614" s="526"/>
    </row>
    <row r="615" spans="2:18" ht="25.5">
      <c r="B615" s="505" t="str">
        <f>IF('Formulario PPGR3'!$G615="","",CONCATENATE('Formulario PPGR3'!$C615,".",'Formulario PPGR3'!$D615,".",'Formulario PPGR3'!$E615,".",'Formulario PPGR3'!$F615))</f>
        <v/>
      </c>
      <c r="C615" s="505" t="str">
        <f>IF('Formulario PPGR3'!$G615="","",'[3]Formulario PPGR1'!#REF!)</f>
        <v/>
      </c>
      <c r="D615" s="505" t="str">
        <f>IF('Formulario PPGR3'!$G615="","",'[3]Formulario PPGR1'!#REF!)</f>
        <v/>
      </c>
      <c r="E615" s="505" t="str">
        <f>IF('Formulario PPGR3'!$G615="","",'[3]Formulario PPGR1'!#REF!)</f>
        <v/>
      </c>
      <c r="F615" s="505" t="str">
        <f>IF('Formulario PPGR3'!$G615="","",'[3]Formulario PPGR1'!#REF!)</f>
        <v/>
      </c>
      <c r="G615" s="506"/>
      <c r="H615" s="507" t="s">
        <v>1085</v>
      </c>
      <c r="I615" s="514" t="s">
        <v>1085</v>
      </c>
      <c r="J615" s="516" t="s">
        <v>1236</v>
      </c>
      <c r="K615" s="505" t="s">
        <v>1231</v>
      </c>
      <c r="L615" s="516" t="s">
        <v>1237</v>
      </c>
      <c r="M615" s="517" t="s">
        <v>1087</v>
      </c>
      <c r="N615" s="521">
        <v>1</v>
      </c>
      <c r="O615" s="519">
        <v>24502.7</v>
      </c>
      <c r="P615" s="520">
        <v>24502.7</v>
      </c>
      <c r="Q615" s="519" t="s">
        <v>1235</v>
      </c>
      <c r="R615" s="526"/>
    </row>
    <row r="616" spans="2:18" ht="25.5">
      <c r="B616" s="505" t="e">
        <f>IF('Formulario PPGR3'!$G616="","",CONCATENATE('Formulario PPGR3'!$C616,".",'Formulario PPGR3'!$D616,".",'Formulario PPGR3'!$E616,".",'Formulario PPGR3'!$F616))</f>
        <v>#REF!</v>
      </c>
      <c r="C616" s="505" t="e">
        <f>IF('Formulario PPGR3'!$G616="","",'[3]Formulario PPGR1'!#REF!)</f>
        <v>#REF!</v>
      </c>
      <c r="D616" s="505" t="e">
        <f>IF('Formulario PPGR3'!$G616="","",'[3]Formulario PPGR1'!#REF!)</f>
        <v>#REF!</v>
      </c>
      <c r="E616" s="505" t="e">
        <f>IF('Formulario PPGR3'!$G616="","",'[3]Formulario PPGR1'!#REF!)</f>
        <v>#REF!</v>
      </c>
      <c r="F616" s="505" t="e">
        <f>IF('Formulario PPGR3'!$G616="","",'[3]Formulario PPGR1'!#REF!)</f>
        <v>#REF!</v>
      </c>
      <c r="G616" s="506" t="s">
        <v>580</v>
      </c>
      <c r="H616" s="507" t="s">
        <v>1238</v>
      </c>
      <c r="I616" s="514">
        <v>3</v>
      </c>
      <c r="J616" s="516" t="s">
        <v>1077</v>
      </c>
      <c r="K616" s="505" t="s">
        <v>1099</v>
      </c>
      <c r="L616" s="516" t="s">
        <v>1078</v>
      </c>
      <c r="M616" s="517" t="s">
        <v>1101</v>
      </c>
      <c r="N616" s="521">
        <v>90</v>
      </c>
      <c r="O616" s="519">
        <v>197</v>
      </c>
      <c r="P616" s="520">
        <v>17730</v>
      </c>
      <c r="Q616" s="519" t="s">
        <v>1102</v>
      </c>
      <c r="R616" s="526" t="s">
        <v>1072</v>
      </c>
    </row>
    <row r="617" spans="2:18" ht="25.5">
      <c r="B617" s="505" t="e">
        <f>IF('Formulario PPGR3'!$G617="","",CONCATENATE('Formulario PPGR3'!$C617,".",'Formulario PPGR3'!$D617,".",'Formulario PPGR3'!$E617,".",'Formulario PPGR3'!$F617))</f>
        <v>#REF!</v>
      </c>
      <c r="C617" s="505" t="e">
        <f>IF('Formulario PPGR3'!$G617="","",'[3]Formulario PPGR1'!#REF!)</f>
        <v>#REF!</v>
      </c>
      <c r="D617" s="505" t="e">
        <f>IF('Formulario PPGR3'!$G617="","",'[3]Formulario PPGR1'!#REF!)</f>
        <v>#REF!</v>
      </c>
      <c r="E617" s="505" t="e">
        <f>IF('Formulario PPGR3'!$G617="","",'[3]Formulario PPGR1'!#REF!)</f>
        <v>#REF!</v>
      </c>
      <c r="F617" s="505" t="e">
        <f>IF('Formulario PPGR3'!$G617="","",'[3]Formulario PPGR1'!#REF!)</f>
        <v>#REF!</v>
      </c>
      <c r="G617" s="506" t="s">
        <v>580</v>
      </c>
      <c r="H617" s="507" t="s">
        <v>1238</v>
      </c>
      <c r="I617" s="514">
        <v>3</v>
      </c>
      <c r="J617" s="516" t="s">
        <v>1073</v>
      </c>
      <c r="K617" s="505" t="s">
        <v>1095</v>
      </c>
      <c r="L617" s="516" t="s">
        <v>1115</v>
      </c>
      <c r="M617" s="517" t="s">
        <v>1091</v>
      </c>
      <c r="N617" s="521">
        <v>2</v>
      </c>
      <c r="O617" s="519">
        <v>36</v>
      </c>
      <c r="P617" s="520">
        <v>72</v>
      </c>
      <c r="Q617" s="519" t="s">
        <v>1096</v>
      </c>
      <c r="R617" s="526" t="s">
        <v>1072</v>
      </c>
    </row>
    <row r="618" spans="2:18" ht="25.5">
      <c r="B618" s="505" t="e">
        <f>IF('Formulario PPGR3'!$G618="","",CONCATENATE('Formulario PPGR3'!$C618,".",'Formulario PPGR3'!$D618,".",'Formulario PPGR3'!$E618,".",'Formulario PPGR3'!$F618))</f>
        <v>#REF!</v>
      </c>
      <c r="C618" s="505" t="e">
        <f>IF('Formulario PPGR3'!$G618="","",'[3]Formulario PPGR1'!#REF!)</f>
        <v>#REF!</v>
      </c>
      <c r="D618" s="505" t="e">
        <f>IF('Formulario PPGR3'!$G618="","",'[3]Formulario PPGR1'!#REF!)</f>
        <v>#REF!</v>
      </c>
      <c r="E618" s="505" t="e">
        <f>IF('Formulario PPGR3'!$G618="","",'[3]Formulario PPGR1'!#REF!)</f>
        <v>#REF!</v>
      </c>
      <c r="F618" s="505" t="e">
        <f>IF('Formulario PPGR3'!$G618="","",'[3]Formulario PPGR1'!#REF!)</f>
        <v>#REF!</v>
      </c>
      <c r="G618" s="506" t="s">
        <v>580</v>
      </c>
      <c r="H618" s="507" t="s">
        <v>1238</v>
      </c>
      <c r="I618" s="514">
        <v>3</v>
      </c>
      <c r="J618" s="516" t="s">
        <v>1080</v>
      </c>
      <c r="K618" s="505" t="s">
        <v>1089</v>
      </c>
      <c r="L618" s="516" t="s">
        <v>1081</v>
      </c>
      <c r="M618" s="517" t="s">
        <v>1093</v>
      </c>
      <c r="N618" s="521">
        <v>3</v>
      </c>
      <c r="O618" s="519">
        <v>139.24</v>
      </c>
      <c r="P618" s="520">
        <v>417.72</v>
      </c>
      <c r="Q618" s="519" t="s">
        <v>1094</v>
      </c>
      <c r="R618" s="526" t="s">
        <v>1072</v>
      </c>
    </row>
    <row r="619" spans="2:18" ht="25.5">
      <c r="B619" s="505" t="e">
        <f>IF('Formulario PPGR3'!$G619="","",CONCATENATE('Formulario PPGR3'!$C619,".",'Formulario PPGR3'!$D619,".",'Formulario PPGR3'!$E619,".",'Formulario PPGR3'!$F619))</f>
        <v>#REF!</v>
      </c>
      <c r="C619" s="505" t="e">
        <f>IF('Formulario PPGR3'!$G619="","",'[3]Formulario PPGR1'!#REF!)</f>
        <v>#REF!</v>
      </c>
      <c r="D619" s="505" t="e">
        <f>IF('Formulario PPGR3'!$G619="","",'[3]Formulario PPGR1'!#REF!)</f>
        <v>#REF!</v>
      </c>
      <c r="E619" s="505" t="e">
        <f>IF('Formulario PPGR3'!$G619="","",'[3]Formulario PPGR1'!#REF!)</f>
        <v>#REF!</v>
      </c>
      <c r="F619" s="505" t="e">
        <f>IF('Formulario PPGR3'!$G619="","",'[3]Formulario PPGR1'!#REF!)</f>
        <v>#REF!</v>
      </c>
      <c r="G619" s="506" t="s">
        <v>580</v>
      </c>
      <c r="H619" s="507" t="s">
        <v>1238</v>
      </c>
      <c r="I619" s="514">
        <v>3</v>
      </c>
      <c r="J619" s="516" t="s">
        <v>1073</v>
      </c>
      <c r="K619" s="505" t="s">
        <v>1095</v>
      </c>
      <c r="L619" s="516" t="s">
        <v>1112</v>
      </c>
      <c r="M619" s="517" t="s">
        <v>1087</v>
      </c>
      <c r="N619" s="521">
        <v>2</v>
      </c>
      <c r="O619" s="519">
        <v>4979.6000000000004</v>
      </c>
      <c r="P619" s="520">
        <v>9959.2000000000007</v>
      </c>
      <c r="Q619" s="519" t="s">
        <v>1096</v>
      </c>
      <c r="R619" s="526" t="s">
        <v>1072</v>
      </c>
    </row>
    <row r="620" spans="2:18" ht="51">
      <c r="B620" s="505" t="e">
        <f>IF('Formulario PPGR3'!$G620="","",CONCATENATE('Formulario PPGR3'!$C620,".",'Formulario PPGR3'!$D620,".",'Formulario PPGR3'!$E620,".",'Formulario PPGR3'!$F620))</f>
        <v>#REF!</v>
      </c>
      <c r="C620" s="505" t="e">
        <f>IF('Formulario PPGR3'!$G620="","",'[3]Formulario PPGR1'!#REF!)</f>
        <v>#REF!</v>
      </c>
      <c r="D620" s="505" t="e">
        <f>IF('Formulario PPGR3'!$G620="","",'[3]Formulario PPGR1'!#REF!)</f>
        <v>#REF!</v>
      </c>
      <c r="E620" s="505" t="e">
        <f>IF('Formulario PPGR3'!$G620="","",'[3]Formulario PPGR1'!#REF!)</f>
        <v>#REF!</v>
      </c>
      <c r="F620" s="505" t="e">
        <f>IF('Formulario PPGR3'!$G620="","",'[3]Formulario PPGR1'!#REF!)</f>
        <v>#REF!</v>
      </c>
      <c r="G620" s="506" t="s">
        <v>666</v>
      </c>
      <c r="H620" s="507" t="s">
        <v>667</v>
      </c>
      <c r="I620" s="514">
        <v>11</v>
      </c>
      <c r="J620" s="516" t="s">
        <v>1077</v>
      </c>
      <c r="K620" s="505" t="s">
        <v>1099</v>
      </c>
      <c r="L620" s="516" t="s">
        <v>1078</v>
      </c>
      <c r="M620" s="517" t="s">
        <v>1101</v>
      </c>
      <c r="N620" s="521">
        <v>90</v>
      </c>
      <c r="O620" s="519">
        <v>197</v>
      </c>
      <c r="P620" s="520">
        <v>17730</v>
      </c>
      <c r="Q620" s="519" t="s">
        <v>1102</v>
      </c>
      <c r="R620" s="526" t="s">
        <v>1072</v>
      </c>
    </row>
    <row r="621" spans="2:18" ht="51">
      <c r="B621" s="505" t="e">
        <f>IF('Formulario PPGR3'!$G621="","",CONCATENATE('Formulario PPGR3'!$C621,".",'Formulario PPGR3'!$D621,".",'Formulario PPGR3'!$E621,".",'Formulario PPGR3'!$F621))</f>
        <v>#REF!</v>
      </c>
      <c r="C621" s="505" t="e">
        <f>IF('Formulario PPGR3'!$G621="","",'[3]Formulario PPGR1'!#REF!)</f>
        <v>#REF!</v>
      </c>
      <c r="D621" s="505" t="e">
        <f>IF('Formulario PPGR3'!$G621="","",'[3]Formulario PPGR1'!#REF!)</f>
        <v>#REF!</v>
      </c>
      <c r="E621" s="505" t="e">
        <f>IF('Formulario PPGR3'!$G621="","",'[3]Formulario PPGR1'!#REF!)</f>
        <v>#REF!</v>
      </c>
      <c r="F621" s="505" t="e">
        <f>IF('Formulario PPGR3'!$G621="","",'[3]Formulario PPGR1'!#REF!)</f>
        <v>#REF!</v>
      </c>
      <c r="G621" s="506" t="s">
        <v>666</v>
      </c>
      <c r="H621" s="507" t="s">
        <v>667</v>
      </c>
      <c r="I621" s="514">
        <v>11</v>
      </c>
      <c r="J621" s="516" t="s">
        <v>1080</v>
      </c>
      <c r="K621" s="505" t="s">
        <v>1089</v>
      </c>
      <c r="L621" s="516" t="s">
        <v>1081</v>
      </c>
      <c r="M621" s="517" t="s">
        <v>1093</v>
      </c>
      <c r="N621" s="521">
        <v>1</v>
      </c>
      <c r="O621" s="519">
        <v>139.24</v>
      </c>
      <c r="P621" s="520">
        <v>139.24</v>
      </c>
      <c r="Q621" s="519" t="s">
        <v>1094</v>
      </c>
      <c r="R621" s="526" t="s">
        <v>1072</v>
      </c>
    </row>
    <row r="622" spans="2:18" ht="51">
      <c r="B622" s="505" t="e">
        <f>IF('Formulario PPGR3'!$G622="","",CONCATENATE('Formulario PPGR3'!$C622,".",'Formulario PPGR3'!$D622,".",'Formulario PPGR3'!$E622,".",'Formulario PPGR3'!$F622))</f>
        <v>#REF!</v>
      </c>
      <c r="C622" s="505" t="e">
        <f>IF('Formulario PPGR3'!$G622="","",'[3]Formulario PPGR1'!#REF!)</f>
        <v>#REF!</v>
      </c>
      <c r="D622" s="505" t="e">
        <f>IF('Formulario PPGR3'!$G622="","",'[3]Formulario PPGR1'!#REF!)</f>
        <v>#REF!</v>
      </c>
      <c r="E622" s="505" t="e">
        <f>IF('Formulario PPGR3'!$G622="","",'[3]Formulario PPGR1'!#REF!)</f>
        <v>#REF!</v>
      </c>
      <c r="F622" s="505" t="e">
        <f>IF('Formulario PPGR3'!$G622="","",'[3]Formulario PPGR1'!#REF!)</f>
        <v>#REF!</v>
      </c>
      <c r="G622" s="506" t="s">
        <v>666</v>
      </c>
      <c r="H622" s="507" t="s">
        <v>667</v>
      </c>
      <c r="I622" s="514">
        <v>11</v>
      </c>
      <c r="J622" s="516" t="s">
        <v>1073</v>
      </c>
      <c r="K622" s="505" t="s">
        <v>1095</v>
      </c>
      <c r="L622" s="516" t="s">
        <v>1115</v>
      </c>
      <c r="M622" s="517" t="s">
        <v>1091</v>
      </c>
      <c r="N622" s="521">
        <v>2</v>
      </c>
      <c r="O622" s="519">
        <v>36</v>
      </c>
      <c r="P622" s="520">
        <v>72</v>
      </c>
      <c r="Q622" s="519" t="s">
        <v>1096</v>
      </c>
      <c r="R622" s="526" t="s">
        <v>1072</v>
      </c>
    </row>
    <row r="623" spans="2:18" ht="38.25">
      <c r="B623" s="505" t="e">
        <f>IF('Formulario PPGR3'!$G623="","",CONCATENATE('Formulario PPGR3'!$C623,".",'Formulario PPGR3'!$D623,".",'Formulario PPGR3'!$E623,".",'Formulario PPGR3'!$F623))</f>
        <v>#REF!</v>
      </c>
      <c r="C623" s="505" t="e">
        <f>IF('Formulario PPGR3'!$G623="","",'[3]Formulario PPGR1'!#REF!)</f>
        <v>#REF!</v>
      </c>
      <c r="D623" s="505" t="e">
        <f>IF('Formulario PPGR3'!$G623="","",'[3]Formulario PPGR1'!#REF!)</f>
        <v>#REF!</v>
      </c>
      <c r="E623" s="505" t="e">
        <f>IF('Formulario PPGR3'!$G623="","",'[3]Formulario PPGR1'!#REF!)</f>
        <v>#REF!</v>
      </c>
      <c r="F623" s="505" t="e">
        <f>IF('Formulario PPGR3'!$G623="","",'[3]Formulario PPGR1'!#REF!)</f>
        <v>#REF!</v>
      </c>
      <c r="G623" s="506" t="s">
        <v>668</v>
      </c>
      <c r="H623" s="507" t="s">
        <v>669</v>
      </c>
      <c r="I623" s="514">
        <v>4</v>
      </c>
      <c r="J623" s="516" t="s">
        <v>1077</v>
      </c>
      <c r="K623" s="505" t="s">
        <v>1099</v>
      </c>
      <c r="L623" s="516" t="s">
        <v>1078</v>
      </c>
      <c r="M623" s="517" t="s">
        <v>1101</v>
      </c>
      <c r="N623" s="521">
        <v>90</v>
      </c>
      <c r="O623" s="519">
        <v>197</v>
      </c>
      <c r="P623" s="520">
        <v>17730</v>
      </c>
      <c r="Q623" s="519" t="s">
        <v>1102</v>
      </c>
      <c r="R623" s="526" t="s">
        <v>1072</v>
      </c>
    </row>
    <row r="624" spans="2:18" ht="38.25">
      <c r="B624" s="505" t="e">
        <f>IF('Formulario PPGR3'!$G624="","",CONCATENATE('Formulario PPGR3'!$C624,".",'Formulario PPGR3'!$D624,".",'Formulario PPGR3'!$E624,".",'Formulario PPGR3'!$F624))</f>
        <v>#REF!</v>
      </c>
      <c r="C624" s="505" t="e">
        <f>IF('Formulario PPGR3'!$G624="","",'[3]Formulario PPGR1'!#REF!)</f>
        <v>#REF!</v>
      </c>
      <c r="D624" s="505" t="e">
        <f>IF('Formulario PPGR3'!$G624="","",'[3]Formulario PPGR1'!#REF!)</f>
        <v>#REF!</v>
      </c>
      <c r="E624" s="505" t="e">
        <f>IF('Formulario PPGR3'!$G624="","",'[3]Formulario PPGR1'!#REF!)</f>
        <v>#REF!</v>
      </c>
      <c r="F624" s="505" t="e">
        <f>IF('Formulario PPGR3'!$G624="","",'[3]Formulario PPGR1'!#REF!)</f>
        <v>#REF!</v>
      </c>
      <c r="G624" s="506" t="s">
        <v>668</v>
      </c>
      <c r="H624" s="507" t="s">
        <v>669</v>
      </c>
      <c r="I624" s="514">
        <v>4</v>
      </c>
      <c r="J624" s="516" t="s">
        <v>1080</v>
      </c>
      <c r="K624" s="505" t="s">
        <v>1089</v>
      </c>
      <c r="L624" s="516" t="s">
        <v>1081</v>
      </c>
      <c r="M624" s="517" t="s">
        <v>1093</v>
      </c>
      <c r="N624" s="521">
        <v>1</v>
      </c>
      <c r="O624" s="519">
        <v>139.24</v>
      </c>
      <c r="P624" s="520">
        <v>139.24</v>
      </c>
      <c r="Q624" s="519" t="s">
        <v>1094</v>
      </c>
      <c r="R624" s="526" t="s">
        <v>1072</v>
      </c>
    </row>
    <row r="625" spans="2:18" ht="38.25">
      <c r="B625" s="505" t="e">
        <f>IF('Formulario PPGR3'!$G625="","",CONCATENATE('Formulario PPGR3'!$C625,".",'Formulario PPGR3'!$D625,".",'Formulario PPGR3'!$E625,".",'Formulario PPGR3'!$F625))</f>
        <v>#REF!</v>
      </c>
      <c r="C625" s="505" t="e">
        <f>IF('Formulario PPGR3'!$G625="","",'[3]Formulario PPGR1'!#REF!)</f>
        <v>#REF!</v>
      </c>
      <c r="D625" s="505" t="e">
        <f>IF('Formulario PPGR3'!$G625="","",'[3]Formulario PPGR1'!#REF!)</f>
        <v>#REF!</v>
      </c>
      <c r="E625" s="505" t="e">
        <f>IF('Formulario PPGR3'!$G625="","",'[3]Formulario PPGR1'!#REF!)</f>
        <v>#REF!</v>
      </c>
      <c r="F625" s="505" t="e">
        <f>IF('Formulario PPGR3'!$G625="","",'[3]Formulario PPGR1'!#REF!)</f>
        <v>#REF!</v>
      </c>
      <c r="G625" s="506" t="s">
        <v>668</v>
      </c>
      <c r="H625" s="507" t="s">
        <v>669</v>
      </c>
      <c r="I625" s="514">
        <v>4</v>
      </c>
      <c r="J625" s="516" t="s">
        <v>1073</v>
      </c>
      <c r="K625" s="536" t="s">
        <v>1095</v>
      </c>
      <c r="L625" s="516" t="s">
        <v>1115</v>
      </c>
      <c r="M625" s="517" t="s">
        <v>1091</v>
      </c>
      <c r="N625" s="521">
        <v>1</v>
      </c>
      <c r="O625" s="519">
        <v>36</v>
      </c>
      <c r="P625" s="520">
        <v>36</v>
      </c>
      <c r="Q625" s="519" t="s">
        <v>1096</v>
      </c>
      <c r="R625" s="526" t="s">
        <v>1072</v>
      </c>
    </row>
    <row r="626" spans="2:18" ht="38.25">
      <c r="B626" s="505" t="e">
        <f>IF('Formulario PPGR3'!$G626="","",CONCATENATE('Formulario PPGR3'!$C626,".",'Formulario PPGR3'!$D626,".",'Formulario PPGR3'!$E626,".",'Formulario PPGR3'!$F626))</f>
        <v>#REF!</v>
      </c>
      <c r="C626" s="505" t="e">
        <f>IF('Formulario PPGR3'!$G626="","",'[3]Formulario PPGR1'!#REF!)</f>
        <v>#REF!</v>
      </c>
      <c r="D626" s="505" t="e">
        <f>IF('Formulario PPGR3'!$G626="","",'[3]Formulario PPGR1'!#REF!)</f>
        <v>#REF!</v>
      </c>
      <c r="E626" s="505" t="e">
        <f>IF('Formulario PPGR3'!$G626="","",'[3]Formulario PPGR1'!#REF!)</f>
        <v>#REF!</v>
      </c>
      <c r="F626" s="505" t="e">
        <f>IF('Formulario PPGR3'!$G626="","",'[3]Formulario PPGR1'!#REF!)</f>
        <v>#REF!</v>
      </c>
      <c r="G626" s="506" t="s">
        <v>691</v>
      </c>
      <c r="H626" s="507" t="s">
        <v>692</v>
      </c>
      <c r="I626" s="514">
        <v>1</v>
      </c>
      <c r="J626" s="516" t="s">
        <v>1119</v>
      </c>
      <c r="K626" s="536" t="s">
        <v>1120</v>
      </c>
      <c r="L626" s="516" t="s">
        <v>1121</v>
      </c>
      <c r="M626" s="517" t="s">
        <v>1087</v>
      </c>
      <c r="N626" s="521">
        <v>1</v>
      </c>
      <c r="O626" s="519">
        <v>86568.53</v>
      </c>
      <c r="P626" s="520">
        <v>86568.53</v>
      </c>
      <c r="Q626" s="519" t="s">
        <v>1122</v>
      </c>
      <c r="R626" s="526" t="s">
        <v>1072</v>
      </c>
    </row>
    <row r="627" spans="2:18" ht="38.25">
      <c r="B627" s="505" t="e">
        <f>IF('Formulario PPGR3'!$G627="","",CONCATENATE('Formulario PPGR3'!$C627,".",'Formulario PPGR3'!$D627,".",'Formulario PPGR3'!$E627,".",'Formulario PPGR3'!$F627))</f>
        <v>#REF!</v>
      </c>
      <c r="C627" s="505" t="e">
        <f>IF('Formulario PPGR3'!$G627="","",'[3]Formulario PPGR1'!#REF!)</f>
        <v>#REF!</v>
      </c>
      <c r="D627" s="505" t="e">
        <f>IF('Formulario PPGR3'!$G627="","",'[3]Formulario PPGR1'!#REF!)</f>
        <v>#REF!</v>
      </c>
      <c r="E627" s="505" t="e">
        <f>IF('Formulario PPGR3'!$G627="","",'[3]Formulario PPGR1'!#REF!)</f>
        <v>#REF!</v>
      </c>
      <c r="F627" s="505" t="e">
        <f>IF('Formulario PPGR3'!$G627="","",'[3]Formulario PPGR1'!#REF!)</f>
        <v>#REF!</v>
      </c>
      <c r="G627" s="506" t="s">
        <v>691</v>
      </c>
      <c r="H627" s="507" t="s">
        <v>692</v>
      </c>
      <c r="I627" s="514">
        <v>1</v>
      </c>
      <c r="J627" s="537" t="s">
        <v>1070</v>
      </c>
      <c r="K627" s="538" t="s">
        <v>1086</v>
      </c>
      <c r="L627" s="537" t="s">
        <v>1239</v>
      </c>
      <c r="M627" s="517" t="s">
        <v>1087</v>
      </c>
      <c r="N627" s="539">
        <v>1</v>
      </c>
      <c r="O627" s="519">
        <v>33435.300000000003</v>
      </c>
      <c r="P627" s="520">
        <v>33435.300000000003</v>
      </c>
      <c r="Q627" s="519" t="s">
        <v>1088</v>
      </c>
      <c r="R627" s="526" t="s">
        <v>1072</v>
      </c>
    </row>
    <row r="628" spans="2:18" ht="38.25">
      <c r="B628" s="505" t="e">
        <f>IF('Formulario PPGR3'!$G628="","",CONCATENATE('Formulario PPGR3'!$C628,".",'Formulario PPGR3'!$D628,".",'Formulario PPGR3'!$E628,".",'Formulario PPGR3'!$F628))</f>
        <v>#REF!</v>
      </c>
      <c r="C628" s="505" t="e">
        <f>IF('Formulario PPGR3'!$G628="","",'[3]Formulario PPGR1'!#REF!)</f>
        <v>#REF!</v>
      </c>
      <c r="D628" s="505" t="e">
        <f>IF('Formulario PPGR3'!$G628="","",'[3]Formulario PPGR1'!#REF!)</f>
        <v>#REF!</v>
      </c>
      <c r="E628" s="505" t="e">
        <f>IF('Formulario PPGR3'!$G628="","",'[3]Formulario PPGR1'!#REF!)</f>
        <v>#REF!</v>
      </c>
      <c r="F628" s="505" t="e">
        <f>IF('Formulario PPGR3'!$G628="","",'[3]Formulario PPGR1'!#REF!)</f>
        <v>#REF!</v>
      </c>
      <c r="G628" s="506" t="s">
        <v>691</v>
      </c>
      <c r="H628" s="507" t="s">
        <v>692</v>
      </c>
      <c r="I628" s="514">
        <v>1</v>
      </c>
      <c r="J628" s="537" t="s">
        <v>1070</v>
      </c>
      <c r="K628" s="538" t="s">
        <v>1086</v>
      </c>
      <c r="L628" s="537" t="s">
        <v>1118</v>
      </c>
      <c r="M628" s="517" t="s">
        <v>1087</v>
      </c>
      <c r="N628" s="539">
        <v>2</v>
      </c>
      <c r="O628" s="519">
        <v>25488</v>
      </c>
      <c r="P628" s="520">
        <v>50976</v>
      </c>
      <c r="Q628" s="519" t="s">
        <v>1088</v>
      </c>
      <c r="R628" s="526" t="s">
        <v>1072</v>
      </c>
    </row>
    <row r="629" spans="2:18" ht="38.25">
      <c r="B629" s="505" t="e">
        <f>IF('Formulario PPGR3'!$G629="","",CONCATENATE('Formulario PPGR3'!$C629,".",'Formulario PPGR3'!$D629,".",'Formulario PPGR3'!$E629,".",'Formulario PPGR3'!$F629))</f>
        <v>#REF!</v>
      </c>
      <c r="C629" s="505" t="e">
        <f>IF('Formulario PPGR3'!$G629="","",'[3]Formulario PPGR1'!#REF!)</f>
        <v>#REF!</v>
      </c>
      <c r="D629" s="505" t="e">
        <f>IF('Formulario PPGR3'!$G629="","",'[3]Formulario PPGR1'!#REF!)</f>
        <v>#REF!</v>
      </c>
      <c r="E629" s="505" t="e">
        <f>IF('Formulario PPGR3'!$G629="","",'[3]Formulario PPGR1'!#REF!)</f>
        <v>#REF!</v>
      </c>
      <c r="F629" s="505" t="e">
        <f>IF('Formulario PPGR3'!$G629="","",'[3]Formulario PPGR1'!#REF!)</f>
        <v>#REF!</v>
      </c>
      <c r="G629" s="506" t="s">
        <v>691</v>
      </c>
      <c r="H629" s="507" t="s">
        <v>692</v>
      </c>
      <c r="I629" s="514">
        <v>1</v>
      </c>
      <c r="J629" s="537" t="s">
        <v>1080</v>
      </c>
      <c r="K629" s="538" t="s">
        <v>1089</v>
      </c>
      <c r="L629" s="537" t="s">
        <v>1194</v>
      </c>
      <c r="M629" s="517" t="s">
        <v>1087</v>
      </c>
      <c r="N629" s="539">
        <v>65</v>
      </c>
      <c r="O629" s="519">
        <v>368.75</v>
      </c>
      <c r="P629" s="520">
        <v>23968.75</v>
      </c>
      <c r="Q629" s="519" t="s">
        <v>1092</v>
      </c>
      <c r="R629" s="526" t="s">
        <v>1072</v>
      </c>
    </row>
    <row r="630" spans="2:18" ht="38.25">
      <c r="B630" s="505" t="e">
        <f>IF('Formulario PPGR3'!$G630="","",CONCATENATE('Formulario PPGR3'!$C630,".",'Formulario PPGR3'!$D630,".",'Formulario PPGR3'!$E630,".",'Formulario PPGR3'!$F630))</f>
        <v>#REF!</v>
      </c>
      <c r="C630" s="505" t="e">
        <f>IF('Formulario PPGR3'!$G630="","",'[3]Formulario PPGR1'!#REF!)</f>
        <v>#REF!</v>
      </c>
      <c r="D630" s="505" t="e">
        <f>IF('Formulario PPGR3'!$G630="","",'[3]Formulario PPGR1'!#REF!)</f>
        <v>#REF!</v>
      </c>
      <c r="E630" s="505" t="e">
        <f>IF('Formulario PPGR3'!$G630="","",'[3]Formulario PPGR1'!#REF!)</f>
        <v>#REF!</v>
      </c>
      <c r="F630" s="505" t="e">
        <f>IF('Formulario PPGR3'!$G630="","",'[3]Formulario PPGR1'!#REF!)</f>
        <v>#REF!</v>
      </c>
      <c r="G630" s="506" t="s">
        <v>691</v>
      </c>
      <c r="H630" s="507" t="s">
        <v>692</v>
      </c>
      <c r="I630" s="514">
        <v>1</v>
      </c>
      <c r="J630" s="537" t="s">
        <v>1073</v>
      </c>
      <c r="K630" s="538" t="s">
        <v>1095</v>
      </c>
      <c r="L630" s="537" t="s">
        <v>1115</v>
      </c>
      <c r="M630" s="517" t="s">
        <v>1091</v>
      </c>
      <c r="N630" s="539">
        <v>9</v>
      </c>
      <c r="O630" s="519">
        <v>36</v>
      </c>
      <c r="P630" s="520">
        <v>324</v>
      </c>
      <c r="Q630" s="519" t="s">
        <v>1096</v>
      </c>
      <c r="R630" s="526" t="s">
        <v>1072</v>
      </c>
    </row>
    <row r="631" spans="2:18" ht="38.25">
      <c r="B631" s="505" t="e">
        <f>IF('Formulario PPGR3'!$G631="","",CONCATENATE('Formulario PPGR3'!$C631,".",'Formulario PPGR3'!$D631,".",'Formulario PPGR3'!$E631,".",'Formulario PPGR3'!$F631))</f>
        <v>#REF!</v>
      </c>
      <c r="C631" s="505" t="e">
        <f>IF('Formulario PPGR3'!$G631="","",'[3]Formulario PPGR1'!#REF!)</f>
        <v>#REF!</v>
      </c>
      <c r="D631" s="505" t="e">
        <f>IF('Formulario PPGR3'!$G631="","",'[3]Formulario PPGR1'!#REF!)</f>
        <v>#REF!</v>
      </c>
      <c r="E631" s="505" t="e">
        <f>IF('Formulario PPGR3'!$G631="","",'[3]Formulario PPGR1'!#REF!)</f>
        <v>#REF!</v>
      </c>
      <c r="F631" s="505" t="e">
        <f>IF('Formulario PPGR3'!$G631="","",'[3]Formulario PPGR1'!#REF!)</f>
        <v>#REF!</v>
      </c>
      <c r="G631" s="506" t="s">
        <v>693</v>
      </c>
      <c r="H631" s="507" t="s">
        <v>694</v>
      </c>
      <c r="I631" s="514">
        <v>6</v>
      </c>
      <c r="J631" s="516" t="s">
        <v>1077</v>
      </c>
      <c r="K631" s="536" t="s">
        <v>1099</v>
      </c>
      <c r="L631" s="516" t="s">
        <v>1078</v>
      </c>
      <c r="M631" s="517" t="s">
        <v>1101</v>
      </c>
      <c r="N631" s="521">
        <v>90</v>
      </c>
      <c r="O631" s="519">
        <v>197</v>
      </c>
      <c r="P631" s="520">
        <v>17730</v>
      </c>
      <c r="Q631" s="519" t="s">
        <v>1102</v>
      </c>
      <c r="R631" s="526" t="s">
        <v>1072</v>
      </c>
    </row>
    <row r="632" spans="2:18" ht="38.25">
      <c r="B632" s="505" t="e">
        <f>IF('Formulario PPGR3'!$G632="","",CONCATENATE('Formulario PPGR3'!$C632,".",'Formulario PPGR3'!$D632,".",'Formulario PPGR3'!$E632,".",'Formulario PPGR3'!$F632))</f>
        <v>#REF!</v>
      </c>
      <c r="C632" s="505" t="e">
        <f>IF('Formulario PPGR3'!$G632="","",'[3]Formulario PPGR1'!#REF!)</f>
        <v>#REF!</v>
      </c>
      <c r="D632" s="505" t="e">
        <f>IF('Formulario PPGR3'!$G632="","",'[3]Formulario PPGR1'!#REF!)</f>
        <v>#REF!</v>
      </c>
      <c r="E632" s="505" t="e">
        <f>IF('Formulario PPGR3'!$G632="","",'[3]Formulario PPGR1'!#REF!)</f>
        <v>#REF!</v>
      </c>
      <c r="F632" s="505" t="e">
        <f>IF('Formulario PPGR3'!$G632="","",'[3]Formulario PPGR1'!#REF!)</f>
        <v>#REF!</v>
      </c>
      <c r="G632" s="506" t="s">
        <v>693</v>
      </c>
      <c r="H632" s="507" t="s">
        <v>694</v>
      </c>
      <c r="I632" s="514">
        <v>6</v>
      </c>
      <c r="J632" s="516" t="s">
        <v>1080</v>
      </c>
      <c r="K632" s="536" t="s">
        <v>1089</v>
      </c>
      <c r="L632" s="516" t="s">
        <v>1081</v>
      </c>
      <c r="M632" s="517" t="s">
        <v>1093</v>
      </c>
      <c r="N632" s="521">
        <v>2</v>
      </c>
      <c r="O632" s="519">
        <v>139.24</v>
      </c>
      <c r="P632" s="520">
        <v>278.48</v>
      </c>
      <c r="Q632" s="519" t="s">
        <v>1094</v>
      </c>
      <c r="R632" s="526" t="s">
        <v>1072</v>
      </c>
    </row>
    <row r="633" spans="2:18" ht="38.25">
      <c r="B633" s="505" t="e">
        <f>IF('Formulario PPGR3'!$G633="","",CONCATENATE('Formulario PPGR3'!$C633,".",'Formulario PPGR3'!$D633,".",'Formulario PPGR3'!$E633,".",'Formulario PPGR3'!$F633))</f>
        <v>#REF!</v>
      </c>
      <c r="C633" s="505" t="e">
        <f>IF('Formulario PPGR3'!$G633="","",'[3]Formulario PPGR1'!#REF!)</f>
        <v>#REF!</v>
      </c>
      <c r="D633" s="505" t="e">
        <f>IF('Formulario PPGR3'!$G633="","",'[3]Formulario PPGR1'!#REF!)</f>
        <v>#REF!</v>
      </c>
      <c r="E633" s="505" t="e">
        <f>IF('Formulario PPGR3'!$G633="","",'[3]Formulario PPGR1'!#REF!)</f>
        <v>#REF!</v>
      </c>
      <c r="F633" s="505" t="e">
        <f>IF('Formulario PPGR3'!$G633="","",'[3]Formulario PPGR1'!#REF!)</f>
        <v>#REF!</v>
      </c>
      <c r="G633" s="506" t="s">
        <v>693</v>
      </c>
      <c r="H633" s="507" t="s">
        <v>694</v>
      </c>
      <c r="I633" s="514">
        <v>6</v>
      </c>
      <c r="J633" s="537" t="s">
        <v>1073</v>
      </c>
      <c r="K633" s="538" t="s">
        <v>1095</v>
      </c>
      <c r="L633" s="537" t="s">
        <v>1115</v>
      </c>
      <c r="M633" s="517" t="s">
        <v>1091</v>
      </c>
      <c r="N633" s="539">
        <v>9</v>
      </c>
      <c r="O633" s="519">
        <v>36</v>
      </c>
      <c r="P633" s="520">
        <v>324</v>
      </c>
      <c r="Q633" s="519" t="s">
        <v>1096</v>
      </c>
      <c r="R633" s="526" t="s">
        <v>1072</v>
      </c>
    </row>
    <row r="634" spans="2:18" ht="38.25">
      <c r="B634" s="505" t="e">
        <f>IF('Formulario PPGR3'!$G634="","",CONCATENATE('Formulario PPGR3'!$C634,".",'Formulario PPGR3'!$D634,".",'Formulario PPGR3'!$E634,".",'Formulario PPGR3'!$F634))</f>
        <v>#REF!</v>
      </c>
      <c r="C634" s="505" t="e">
        <f>IF('Formulario PPGR3'!$G634="","",'[3]Formulario PPGR1'!#REF!)</f>
        <v>#REF!</v>
      </c>
      <c r="D634" s="505" t="e">
        <f>IF('Formulario PPGR3'!$G634="","",'[3]Formulario PPGR1'!#REF!)</f>
        <v>#REF!</v>
      </c>
      <c r="E634" s="505" t="e">
        <f>IF('Formulario PPGR3'!$G634="","",'[3]Formulario PPGR1'!#REF!)</f>
        <v>#REF!</v>
      </c>
      <c r="F634" s="505" t="e">
        <f>IF('Formulario PPGR3'!$G634="","",'[3]Formulario PPGR1'!#REF!)</f>
        <v>#REF!</v>
      </c>
      <c r="G634" s="506" t="s">
        <v>1240</v>
      </c>
      <c r="H634" s="507" t="s">
        <v>1241</v>
      </c>
      <c r="I634" s="514">
        <v>4</v>
      </c>
      <c r="J634" s="537" t="s">
        <v>1080</v>
      </c>
      <c r="K634" s="538" t="s">
        <v>1089</v>
      </c>
      <c r="L634" s="537" t="s">
        <v>1081</v>
      </c>
      <c r="M634" s="517" t="s">
        <v>1093</v>
      </c>
      <c r="N634" s="539">
        <v>9</v>
      </c>
      <c r="O634" s="519">
        <v>139.24</v>
      </c>
      <c r="P634" s="520">
        <v>1253.1600000000001</v>
      </c>
      <c r="Q634" s="519" t="s">
        <v>1094</v>
      </c>
      <c r="R634" s="526" t="s">
        <v>1072</v>
      </c>
    </row>
    <row r="635" spans="2:18" ht="38.25">
      <c r="B635" s="505" t="e">
        <f>IF('Formulario PPGR3'!$G635="","",CONCATENATE('Formulario PPGR3'!$C635,".",'Formulario PPGR3'!$D635,".",'Formulario PPGR3'!$E635,".",'Formulario PPGR3'!$F635))</f>
        <v>#REF!</v>
      </c>
      <c r="C635" s="505" t="e">
        <f>IF('Formulario PPGR3'!$G635="","",'[3]Formulario PPGR1'!#REF!)</f>
        <v>#REF!</v>
      </c>
      <c r="D635" s="505" t="e">
        <f>IF('Formulario PPGR3'!$G635="","",'[3]Formulario PPGR1'!#REF!)</f>
        <v>#REF!</v>
      </c>
      <c r="E635" s="505" t="e">
        <f>IF('Formulario PPGR3'!$G635="","",'[3]Formulario PPGR1'!#REF!)</f>
        <v>#REF!</v>
      </c>
      <c r="F635" s="505" t="e">
        <f>IF('Formulario PPGR3'!$G635="","",'[3]Formulario PPGR1'!#REF!)</f>
        <v>#REF!</v>
      </c>
      <c r="G635" s="506" t="s">
        <v>1240</v>
      </c>
      <c r="H635" s="507" t="s">
        <v>1241</v>
      </c>
      <c r="I635" s="514">
        <v>4</v>
      </c>
      <c r="J635" s="537" t="s">
        <v>1077</v>
      </c>
      <c r="K635" s="538" t="s">
        <v>1099</v>
      </c>
      <c r="L635" s="537" t="s">
        <v>1078</v>
      </c>
      <c r="M635" s="517" t="s">
        <v>1101</v>
      </c>
      <c r="N635" s="539">
        <v>90</v>
      </c>
      <c r="O635" s="519">
        <v>197</v>
      </c>
      <c r="P635" s="520">
        <v>17730</v>
      </c>
      <c r="Q635" s="519" t="s">
        <v>1102</v>
      </c>
      <c r="R635" s="526" t="s">
        <v>1072</v>
      </c>
    </row>
    <row r="636" spans="2:18" ht="38.25">
      <c r="B636" s="505" t="e">
        <f>IF('Formulario PPGR3'!$G636="","",CONCATENATE('Formulario PPGR3'!$C636,".",'Formulario PPGR3'!$D636,".",'Formulario PPGR3'!$E636,".",'Formulario PPGR3'!$F636))</f>
        <v>#REF!</v>
      </c>
      <c r="C636" s="505" t="e">
        <f>IF('Formulario PPGR3'!$G636="","",'[3]Formulario PPGR1'!#REF!)</f>
        <v>#REF!</v>
      </c>
      <c r="D636" s="505" t="e">
        <f>IF('Formulario PPGR3'!$G636="","",'[3]Formulario PPGR1'!#REF!)</f>
        <v>#REF!</v>
      </c>
      <c r="E636" s="505" t="e">
        <f>IF('Formulario PPGR3'!$G636="","",'[3]Formulario PPGR1'!#REF!)</f>
        <v>#REF!</v>
      </c>
      <c r="F636" s="505" t="e">
        <f>IF('Formulario PPGR3'!$G636="","",'[3]Formulario PPGR1'!#REF!)</f>
        <v>#REF!</v>
      </c>
      <c r="G636" s="506" t="s">
        <v>1240</v>
      </c>
      <c r="H636" s="507" t="s">
        <v>1241</v>
      </c>
      <c r="I636" s="514">
        <v>4</v>
      </c>
      <c r="J636" s="537" t="s">
        <v>1073</v>
      </c>
      <c r="K636" s="538" t="s">
        <v>1095</v>
      </c>
      <c r="L636" s="537" t="s">
        <v>1115</v>
      </c>
      <c r="M636" s="517" t="s">
        <v>1091</v>
      </c>
      <c r="N636" s="539">
        <v>9</v>
      </c>
      <c r="O636" s="519">
        <v>36</v>
      </c>
      <c r="P636" s="520">
        <v>324</v>
      </c>
      <c r="Q636" s="519" t="s">
        <v>1096</v>
      </c>
      <c r="R636" s="526" t="s">
        <v>1072</v>
      </c>
    </row>
    <row r="637" spans="2:18" ht="63.75">
      <c r="B637" s="505" t="e">
        <f>IF('Formulario PPGR3'!$G637="","",CONCATENATE('Formulario PPGR3'!$C637,".",'Formulario PPGR3'!$D637,".",'Formulario PPGR3'!$E637,".",'Formulario PPGR3'!$F637))</f>
        <v>#REF!</v>
      </c>
      <c r="C637" s="505" t="e">
        <f>IF('Formulario PPGR3'!$G637="","",'[3]Formulario PPGR1'!#REF!)</f>
        <v>#REF!</v>
      </c>
      <c r="D637" s="505" t="e">
        <f>IF('Formulario PPGR3'!$G637="","",'[3]Formulario PPGR1'!#REF!)</f>
        <v>#REF!</v>
      </c>
      <c r="E637" s="505" t="e">
        <f>IF('Formulario PPGR3'!$G637="","",'[3]Formulario PPGR1'!#REF!)</f>
        <v>#REF!</v>
      </c>
      <c r="F637" s="505" t="e">
        <f>IF('Formulario PPGR3'!$G637="","",'[3]Formulario PPGR1'!#REF!)</f>
        <v>#REF!</v>
      </c>
      <c r="G637" s="506" t="s">
        <v>1242</v>
      </c>
      <c r="H637" s="507" t="s">
        <v>1243</v>
      </c>
      <c r="I637" s="514">
        <v>9</v>
      </c>
      <c r="J637" s="516" t="s">
        <v>1077</v>
      </c>
      <c r="K637" s="536" t="s">
        <v>1099</v>
      </c>
      <c r="L637" s="516" t="s">
        <v>1078</v>
      </c>
      <c r="M637" s="517" t="s">
        <v>1101</v>
      </c>
      <c r="N637" s="521">
        <v>90</v>
      </c>
      <c r="O637" s="519">
        <v>197</v>
      </c>
      <c r="P637" s="520">
        <v>17730</v>
      </c>
      <c r="Q637" s="519" t="s">
        <v>1102</v>
      </c>
      <c r="R637" s="526" t="s">
        <v>1072</v>
      </c>
    </row>
    <row r="638" spans="2:18" ht="63.75">
      <c r="B638" s="505" t="e">
        <f>IF('Formulario PPGR3'!$G638="","",CONCATENATE('Formulario PPGR3'!$C638,".",'Formulario PPGR3'!$D638,".",'Formulario PPGR3'!$E638,".",'Formulario PPGR3'!$F638))</f>
        <v>#REF!</v>
      </c>
      <c r="C638" s="505" t="e">
        <f>IF('Formulario PPGR3'!$G638="","",'[3]Formulario PPGR1'!#REF!)</f>
        <v>#REF!</v>
      </c>
      <c r="D638" s="505" t="e">
        <f>IF('Formulario PPGR3'!$G638="","",'[3]Formulario PPGR1'!#REF!)</f>
        <v>#REF!</v>
      </c>
      <c r="E638" s="505" t="e">
        <f>IF('Formulario PPGR3'!$G638="","",'[3]Formulario PPGR1'!#REF!)</f>
        <v>#REF!</v>
      </c>
      <c r="F638" s="505" t="e">
        <f>IF('Formulario PPGR3'!$G638="","",'[3]Formulario PPGR1'!#REF!)</f>
        <v>#REF!</v>
      </c>
      <c r="G638" s="506" t="s">
        <v>1242</v>
      </c>
      <c r="H638" s="507" t="s">
        <v>1243</v>
      </c>
      <c r="I638" s="514">
        <v>9</v>
      </c>
      <c r="J638" s="516" t="s">
        <v>1080</v>
      </c>
      <c r="K638" s="536" t="s">
        <v>1089</v>
      </c>
      <c r="L638" s="516" t="s">
        <v>1081</v>
      </c>
      <c r="M638" s="517" t="s">
        <v>1093</v>
      </c>
      <c r="N638" s="521">
        <v>3</v>
      </c>
      <c r="O638" s="519">
        <v>139.24</v>
      </c>
      <c r="P638" s="520">
        <v>417.72</v>
      </c>
      <c r="Q638" s="519" t="s">
        <v>1094</v>
      </c>
      <c r="R638" s="526" t="s">
        <v>1072</v>
      </c>
    </row>
    <row r="639" spans="2:18" ht="63.75">
      <c r="B639" s="505" t="e">
        <f>IF('Formulario PPGR3'!$G639="","",CONCATENATE('Formulario PPGR3'!$C639,".",'Formulario PPGR3'!$D639,".",'Formulario PPGR3'!$E639,".",'Formulario PPGR3'!$F639))</f>
        <v>#REF!</v>
      </c>
      <c r="C639" s="505" t="e">
        <f>IF('Formulario PPGR3'!$G639="","",'[3]Formulario PPGR1'!#REF!)</f>
        <v>#REF!</v>
      </c>
      <c r="D639" s="505" t="e">
        <f>IF('Formulario PPGR3'!$G639="","",'[3]Formulario PPGR1'!#REF!)</f>
        <v>#REF!</v>
      </c>
      <c r="E639" s="505" t="e">
        <f>IF('Formulario PPGR3'!$G639="","",'[3]Formulario PPGR1'!#REF!)</f>
        <v>#REF!</v>
      </c>
      <c r="F639" s="505" t="e">
        <f>IF('Formulario PPGR3'!$G639="","",'[3]Formulario PPGR1'!#REF!)</f>
        <v>#REF!</v>
      </c>
      <c r="G639" s="506" t="s">
        <v>1242</v>
      </c>
      <c r="H639" s="507" t="s">
        <v>1243</v>
      </c>
      <c r="I639" s="514">
        <v>9</v>
      </c>
      <c r="J639" s="537" t="s">
        <v>1073</v>
      </c>
      <c r="K639" s="538" t="s">
        <v>1095</v>
      </c>
      <c r="L639" s="537" t="s">
        <v>1112</v>
      </c>
      <c r="M639" s="517" t="s">
        <v>1087</v>
      </c>
      <c r="N639" s="539">
        <v>2</v>
      </c>
      <c r="O639" s="519">
        <v>4979.6000000000004</v>
      </c>
      <c r="P639" s="520">
        <v>9959.2000000000007</v>
      </c>
      <c r="Q639" s="519" t="s">
        <v>1096</v>
      </c>
      <c r="R639" s="526" t="s">
        <v>1072</v>
      </c>
    </row>
    <row r="640" spans="2:18" ht="63.75">
      <c r="B640" s="505" t="e">
        <f>IF('Formulario PPGR3'!$G640="","",CONCATENATE('Formulario PPGR3'!$C640,".",'Formulario PPGR3'!$D640,".",'Formulario PPGR3'!$E640,".",'Formulario PPGR3'!$F640))</f>
        <v>#REF!</v>
      </c>
      <c r="C640" s="505" t="e">
        <f>IF('Formulario PPGR3'!$G640="","",'[3]Formulario PPGR1'!#REF!)</f>
        <v>#REF!</v>
      </c>
      <c r="D640" s="505" t="e">
        <f>IF('Formulario PPGR3'!$G640="","",'[3]Formulario PPGR1'!#REF!)</f>
        <v>#REF!</v>
      </c>
      <c r="E640" s="505" t="e">
        <f>IF('Formulario PPGR3'!$G640="","",'[3]Formulario PPGR1'!#REF!)</f>
        <v>#REF!</v>
      </c>
      <c r="F640" s="505" t="e">
        <f>IF('Formulario PPGR3'!$G640="","",'[3]Formulario PPGR1'!#REF!)</f>
        <v>#REF!</v>
      </c>
      <c r="G640" s="506" t="s">
        <v>1242</v>
      </c>
      <c r="H640" s="507" t="s">
        <v>1243</v>
      </c>
      <c r="I640" s="514">
        <v>9</v>
      </c>
      <c r="J640" s="537" t="s">
        <v>1073</v>
      </c>
      <c r="K640" s="538" t="s">
        <v>1095</v>
      </c>
      <c r="L640" s="537" t="s">
        <v>1244</v>
      </c>
      <c r="M640" s="517" t="s">
        <v>1091</v>
      </c>
      <c r="N640" s="539">
        <v>9</v>
      </c>
      <c r="O640" s="519">
        <v>403.79669999999999</v>
      </c>
      <c r="P640" s="520">
        <v>3634.1703000000002</v>
      </c>
      <c r="Q640" s="519" t="s">
        <v>1096</v>
      </c>
      <c r="R640" s="526" t="s">
        <v>1072</v>
      </c>
    </row>
    <row r="641" spans="2:18" ht="63.75">
      <c r="B641" s="505" t="e">
        <f>IF('Formulario PPGR3'!$G641="","",CONCATENATE('Formulario PPGR3'!$C641,".",'Formulario PPGR3'!$D641,".",'Formulario PPGR3'!$E641,".",'Formulario PPGR3'!$F641))</f>
        <v>#REF!</v>
      </c>
      <c r="C641" s="505" t="e">
        <f>IF('Formulario PPGR3'!$G641="","",'[3]Formulario PPGR1'!#REF!)</f>
        <v>#REF!</v>
      </c>
      <c r="D641" s="505" t="e">
        <f>IF('Formulario PPGR3'!$G641="","",'[3]Formulario PPGR1'!#REF!)</f>
        <v>#REF!</v>
      </c>
      <c r="E641" s="505" t="e">
        <f>IF('Formulario PPGR3'!$G641="","",'[3]Formulario PPGR1'!#REF!)</f>
        <v>#REF!</v>
      </c>
      <c r="F641" s="505" t="e">
        <f>IF('Formulario PPGR3'!$G641="","",'[3]Formulario PPGR1'!#REF!)</f>
        <v>#REF!</v>
      </c>
      <c r="G641" s="506" t="s">
        <v>816</v>
      </c>
      <c r="H641" s="507" t="s">
        <v>1245</v>
      </c>
      <c r="I641" s="514">
        <v>12</v>
      </c>
      <c r="J641" s="537" t="s">
        <v>1077</v>
      </c>
      <c r="K641" s="538" t="s">
        <v>1099</v>
      </c>
      <c r="L641" s="537" t="s">
        <v>1078</v>
      </c>
      <c r="M641" s="517" t="s">
        <v>1101</v>
      </c>
      <c r="N641" s="539">
        <v>90</v>
      </c>
      <c r="O641" s="519">
        <v>197</v>
      </c>
      <c r="P641" s="520">
        <v>17730</v>
      </c>
      <c r="Q641" s="519" t="s">
        <v>1102</v>
      </c>
      <c r="R641" s="526" t="s">
        <v>1072</v>
      </c>
    </row>
    <row r="642" spans="2:18" ht="63.75">
      <c r="B642" s="505" t="e">
        <f>IF('Formulario PPGR3'!$G642="","",CONCATENATE('Formulario PPGR3'!$C642,".",'Formulario PPGR3'!$D642,".",'Formulario PPGR3'!$E642,".",'Formulario PPGR3'!$F642))</f>
        <v>#REF!</v>
      </c>
      <c r="C642" s="505" t="e">
        <f>IF('Formulario PPGR3'!$G642="","",'[3]Formulario PPGR1'!#REF!)</f>
        <v>#REF!</v>
      </c>
      <c r="D642" s="505" t="e">
        <f>IF('Formulario PPGR3'!$G642="","",'[3]Formulario PPGR1'!#REF!)</f>
        <v>#REF!</v>
      </c>
      <c r="E642" s="505" t="e">
        <f>IF('Formulario PPGR3'!$G642="","",'[3]Formulario PPGR1'!#REF!)</f>
        <v>#REF!</v>
      </c>
      <c r="F642" s="505" t="e">
        <f>IF('Formulario PPGR3'!$G642="","",'[3]Formulario PPGR1'!#REF!)</f>
        <v>#REF!</v>
      </c>
      <c r="G642" s="506" t="s">
        <v>816</v>
      </c>
      <c r="H642" s="507" t="s">
        <v>1245</v>
      </c>
      <c r="I642" s="514">
        <v>12</v>
      </c>
      <c r="J642" s="537" t="s">
        <v>1080</v>
      </c>
      <c r="K642" s="538" t="s">
        <v>1089</v>
      </c>
      <c r="L642" s="537" t="s">
        <v>1128</v>
      </c>
      <c r="M642" s="517" t="s">
        <v>1091</v>
      </c>
      <c r="N642" s="539">
        <v>3</v>
      </c>
      <c r="O642" s="519">
        <v>531</v>
      </c>
      <c r="P642" s="520">
        <v>1593</v>
      </c>
      <c r="Q642" s="519" t="s">
        <v>1092</v>
      </c>
      <c r="R642" s="526" t="s">
        <v>1072</v>
      </c>
    </row>
    <row r="643" spans="2:18" ht="63.75">
      <c r="B643" s="505" t="e">
        <f>IF('Formulario PPGR3'!$G643="","",CONCATENATE('Formulario PPGR3'!$C643,".",'Formulario PPGR3'!$D643,".",'Formulario PPGR3'!$E643,".",'Formulario PPGR3'!$F643))</f>
        <v>#REF!</v>
      </c>
      <c r="C643" s="505" t="e">
        <f>IF('Formulario PPGR3'!$G643="","",'[3]Formulario PPGR1'!#REF!)</f>
        <v>#REF!</v>
      </c>
      <c r="D643" s="505" t="e">
        <f>IF('Formulario PPGR3'!$G643="","",'[3]Formulario PPGR1'!#REF!)</f>
        <v>#REF!</v>
      </c>
      <c r="E643" s="505" t="e">
        <f>IF('Formulario PPGR3'!$G643="","",'[3]Formulario PPGR1'!#REF!)</f>
        <v>#REF!</v>
      </c>
      <c r="F643" s="505" t="e">
        <f>IF('Formulario PPGR3'!$G643="","",'[3]Formulario PPGR1'!#REF!)</f>
        <v>#REF!</v>
      </c>
      <c r="G643" s="506" t="s">
        <v>816</v>
      </c>
      <c r="H643" s="507" t="s">
        <v>1245</v>
      </c>
      <c r="I643" s="514">
        <v>12</v>
      </c>
      <c r="J643" s="537" t="s">
        <v>1073</v>
      </c>
      <c r="K643" s="538" t="s">
        <v>1095</v>
      </c>
      <c r="L643" s="537" t="s">
        <v>1104</v>
      </c>
      <c r="M643" s="517" t="s">
        <v>1087</v>
      </c>
      <c r="N643" s="539">
        <v>1</v>
      </c>
      <c r="O643" s="519">
        <v>254.99799999999999</v>
      </c>
      <c r="P643" s="520">
        <v>254.99799999999999</v>
      </c>
      <c r="Q643" s="519" t="s">
        <v>1096</v>
      </c>
      <c r="R643" s="526" t="s">
        <v>1072</v>
      </c>
    </row>
    <row r="644" spans="2:18" ht="63.75">
      <c r="B644" s="505" t="e">
        <f>IF('Formulario PPGR3'!$G644="","",CONCATENATE('Formulario PPGR3'!$C644,".",'Formulario PPGR3'!$D644,".",'Formulario PPGR3'!$E644,".",'Formulario PPGR3'!$F644))</f>
        <v>#REF!</v>
      </c>
      <c r="C644" s="505" t="e">
        <f>IF('Formulario PPGR3'!$G644="","",'[3]Formulario PPGR1'!#REF!)</f>
        <v>#REF!</v>
      </c>
      <c r="D644" s="505" t="e">
        <f>IF('Formulario PPGR3'!$G644="","",'[3]Formulario PPGR1'!#REF!)</f>
        <v>#REF!</v>
      </c>
      <c r="E644" s="505" t="e">
        <f>IF('Formulario PPGR3'!$G644="","",'[3]Formulario PPGR1'!#REF!)</f>
        <v>#REF!</v>
      </c>
      <c r="F644" s="505" t="e">
        <f>IF('Formulario PPGR3'!$G644="","",'[3]Formulario PPGR1'!#REF!)</f>
        <v>#REF!</v>
      </c>
      <c r="G644" s="506" t="s">
        <v>816</v>
      </c>
      <c r="H644" s="507" t="s">
        <v>1245</v>
      </c>
      <c r="I644" s="514">
        <v>12</v>
      </c>
      <c r="J644" s="516" t="s">
        <v>1073</v>
      </c>
      <c r="K644" s="536" t="s">
        <v>1095</v>
      </c>
      <c r="L644" s="516" t="s">
        <v>1105</v>
      </c>
      <c r="M644" s="517" t="s">
        <v>1087</v>
      </c>
      <c r="N644" s="521">
        <v>9</v>
      </c>
      <c r="O644" s="519">
        <v>21.24</v>
      </c>
      <c r="P644" s="520">
        <v>191.16</v>
      </c>
      <c r="Q644" s="519" t="s">
        <v>1096</v>
      </c>
      <c r="R644" s="526" t="s">
        <v>1072</v>
      </c>
    </row>
    <row r="645" spans="2:18" ht="63.75">
      <c r="B645" s="505" t="e">
        <f>IF('Formulario PPGR3'!$G645="","",CONCATENATE('Formulario PPGR3'!$C645,".",'Formulario PPGR3'!$D645,".",'Formulario PPGR3'!$E645,".",'Formulario PPGR3'!$F645))</f>
        <v>#REF!</v>
      </c>
      <c r="C645" s="505" t="e">
        <f>IF('Formulario PPGR3'!$G645="","",'[3]Formulario PPGR1'!#REF!)</f>
        <v>#REF!</v>
      </c>
      <c r="D645" s="505" t="e">
        <f>IF('Formulario PPGR3'!$G645="","",'[3]Formulario PPGR1'!#REF!)</f>
        <v>#REF!</v>
      </c>
      <c r="E645" s="505" t="e">
        <f>IF('Formulario PPGR3'!$G645="","",'[3]Formulario PPGR1'!#REF!)</f>
        <v>#REF!</v>
      </c>
      <c r="F645" s="505" t="e">
        <f>IF('Formulario PPGR3'!$G645="","",'[3]Formulario PPGR1'!#REF!)</f>
        <v>#REF!</v>
      </c>
      <c r="G645" s="506" t="s">
        <v>816</v>
      </c>
      <c r="H645" s="507" t="s">
        <v>1245</v>
      </c>
      <c r="I645" s="514">
        <v>12</v>
      </c>
      <c r="J645" s="516" t="s">
        <v>1080</v>
      </c>
      <c r="K645" s="536" t="s">
        <v>1089</v>
      </c>
      <c r="L645" s="516" t="s">
        <v>1081</v>
      </c>
      <c r="M645" s="517" t="s">
        <v>1093</v>
      </c>
      <c r="N645" s="521">
        <v>2</v>
      </c>
      <c r="O645" s="519">
        <v>139.24</v>
      </c>
      <c r="P645" s="520">
        <v>278.48</v>
      </c>
      <c r="Q645" s="519" t="s">
        <v>1094</v>
      </c>
      <c r="R645" s="526" t="s">
        <v>1072</v>
      </c>
    </row>
    <row r="646" spans="2:18" ht="63.75">
      <c r="B646" s="505" t="e">
        <f>IF('Formulario PPGR3'!$G646="","",CONCATENATE('Formulario PPGR3'!$C646,".",'Formulario PPGR3'!$D646,".",'Formulario PPGR3'!$E646,".",'Formulario PPGR3'!$F646))</f>
        <v>#REF!</v>
      </c>
      <c r="C646" s="505" t="e">
        <f>IF('Formulario PPGR3'!$G646="","",'[3]Formulario PPGR1'!#REF!)</f>
        <v>#REF!</v>
      </c>
      <c r="D646" s="505" t="e">
        <f>IF('Formulario PPGR3'!$G646="","",'[3]Formulario PPGR1'!#REF!)</f>
        <v>#REF!</v>
      </c>
      <c r="E646" s="505" t="e">
        <f>IF('Formulario PPGR3'!$G646="","",'[3]Formulario PPGR1'!#REF!)</f>
        <v>#REF!</v>
      </c>
      <c r="F646" s="505" t="e">
        <f>IF('Formulario PPGR3'!$G646="","",'[3]Formulario PPGR1'!#REF!)</f>
        <v>#REF!</v>
      </c>
      <c r="G646" s="506" t="s">
        <v>819</v>
      </c>
      <c r="H646" s="507" t="s">
        <v>1246</v>
      </c>
      <c r="I646" s="514">
        <v>4</v>
      </c>
      <c r="J646" s="516" t="s">
        <v>1077</v>
      </c>
      <c r="K646" s="536" t="s">
        <v>1099</v>
      </c>
      <c r="L646" s="516" t="s">
        <v>1078</v>
      </c>
      <c r="M646" s="517" t="s">
        <v>1101</v>
      </c>
      <c r="N646" s="521">
        <v>90</v>
      </c>
      <c r="O646" s="519">
        <v>197</v>
      </c>
      <c r="P646" s="520">
        <v>17730</v>
      </c>
      <c r="Q646" s="519" t="s">
        <v>1102</v>
      </c>
      <c r="R646" s="526" t="s">
        <v>1072</v>
      </c>
    </row>
    <row r="647" spans="2:18" ht="63.75">
      <c r="B647" s="505" t="e">
        <f>IF('Formulario PPGR3'!$G647="","",CONCATENATE('Formulario PPGR3'!$C647,".",'Formulario PPGR3'!$D647,".",'Formulario PPGR3'!$E647,".",'Formulario PPGR3'!$F647))</f>
        <v>#REF!</v>
      </c>
      <c r="C647" s="505" t="e">
        <f>IF('Formulario PPGR3'!$G647="","",'[3]Formulario PPGR1'!#REF!)</f>
        <v>#REF!</v>
      </c>
      <c r="D647" s="505" t="e">
        <f>IF('Formulario PPGR3'!$G647="","",'[3]Formulario PPGR1'!#REF!)</f>
        <v>#REF!</v>
      </c>
      <c r="E647" s="505" t="e">
        <f>IF('Formulario PPGR3'!$G647="","",'[3]Formulario PPGR1'!#REF!)</f>
        <v>#REF!</v>
      </c>
      <c r="F647" s="505" t="e">
        <f>IF('Formulario PPGR3'!$G647="","",'[3]Formulario PPGR1'!#REF!)</f>
        <v>#REF!</v>
      </c>
      <c r="G647" s="506" t="s">
        <v>819</v>
      </c>
      <c r="H647" s="507" t="s">
        <v>1246</v>
      </c>
      <c r="I647" s="514">
        <v>4</v>
      </c>
      <c r="J647" s="516" t="s">
        <v>1070</v>
      </c>
      <c r="K647" s="536" t="s">
        <v>1086</v>
      </c>
      <c r="L647" s="516" t="s">
        <v>1239</v>
      </c>
      <c r="M647" s="517" t="s">
        <v>1087</v>
      </c>
      <c r="N647" s="521">
        <v>1</v>
      </c>
      <c r="O647" s="519">
        <v>33435.300000000003</v>
      </c>
      <c r="P647" s="520">
        <v>33435.300000000003</v>
      </c>
      <c r="Q647" s="519" t="s">
        <v>1088</v>
      </c>
      <c r="R647" s="526" t="s">
        <v>1072</v>
      </c>
    </row>
    <row r="648" spans="2:18" ht="63.75">
      <c r="B648" s="505" t="e">
        <f>IF('Formulario PPGR3'!$G648="","",CONCATENATE('Formulario PPGR3'!$C648,".",'Formulario PPGR3'!$D648,".",'Formulario PPGR3'!$E648,".",'Formulario PPGR3'!$F648))</f>
        <v>#REF!</v>
      </c>
      <c r="C648" s="505" t="e">
        <f>IF('Formulario PPGR3'!$G648="","",'[3]Formulario PPGR1'!#REF!)</f>
        <v>#REF!</v>
      </c>
      <c r="D648" s="505" t="e">
        <f>IF('Formulario PPGR3'!$G648="","",'[3]Formulario PPGR1'!#REF!)</f>
        <v>#REF!</v>
      </c>
      <c r="E648" s="505" t="e">
        <f>IF('Formulario PPGR3'!$G648="","",'[3]Formulario PPGR1'!#REF!)</f>
        <v>#REF!</v>
      </c>
      <c r="F648" s="505" t="e">
        <f>IF('Formulario PPGR3'!$G648="","",'[3]Formulario PPGR1'!#REF!)</f>
        <v>#REF!</v>
      </c>
      <c r="G648" s="506" t="s">
        <v>819</v>
      </c>
      <c r="H648" s="507" t="s">
        <v>1246</v>
      </c>
      <c r="I648" s="514">
        <v>4</v>
      </c>
      <c r="J648" s="516" t="s">
        <v>1070</v>
      </c>
      <c r="K648" s="536" t="s">
        <v>1086</v>
      </c>
      <c r="L648" s="516" t="s">
        <v>1118</v>
      </c>
      <c r="M648" s="517" t="s">
        <v>1087</v>
      </c>
      <c r="N648" s="521">
        <v>2</v>
      </c>
      <c r="O648" s="519">
        <v>25488</v>
      </c>
      <c r="P648" s="520">
        <v>50976</v>
      </c>
      <c r="Q648" s="519" t="s">
        <v>1088</v>
      </c>
      <c r="R648" s="526" t="s">
        <v>1072</v>
      </c>
    </row>
    <row r="649" spans="2:18" ht="63.75">
      <c r="B649" s="505" t="e">
        <f>IF('Formulario PPGR3'!$G649="","",CONCATENATE('Formulario PPGR3'!$C649,".",'Formulario PPGR3'!$D649,".",'Formulario PPGR3'!$E649,".",'Formulario PPGR3'!$F649))</f>
        <v>#REF!</v>
      </c>
      <c r="C649" s="505" t="e">
        <f>IF('Formulario PPGR3'!$G649="","",'[3]Formulario PPGR1'!#REF!)</f>
        <v>#REF!</v>
      </c>
      <c r="D649" s="505" t="e">
        <f>IF('Formulario PPGR3'!$G649="","",'[3]Formulario PPGR1'!#REF!)</f>
        <v>#REF!</v>
      </c>
      <c r="E649" s="505" t="e">
        <f>IF('Formulario PPGR3'!$G649="","",'[3]Formulario PPGR1'!#REF!)</f>
        <v>#REF!</v>
      </c>
      <c r="F649" s="505" t="e">
        <f>IF('Formulario PPGR3'!$G649="","",'[3]Formulario PPGR1'!#REF!)</f>
        <v>#REF!</v>
      </c>
      <c r="G649" s="506" t="s">
        <v>819</v>
      </c>
      <c r="H649" s="507" t="s">
        <v>1246</v>
      </c>
      <c r="I649" s="514">
        <v>4</v>
      </c>
      <c r="J649" s="516" t="s">
        <v>1119</v>
      </c>
      <c r="K649" s="536" t="s">
        <v>1120</v>
      </c>
      <c r="L649" s="516" t="s">
        <v>1121</v>
      </c>
      <c r="M649" s="517" t="s">
        <v>1087</v>
      </c>
      <c r="N649" s="521">
        <v>1</v>
      </c>
      <c r="O649" s="519">
        <v>86568.53</v>
      </c>
      <c r="P649" s="520">
        <v>86568.53</v>
      </c>
      <c r="Q649" s="519" t="s">
        <v>1122</v>
      </c>
      <c r="R649" s="526" t="s">
        <v>1072</v>
      </c>
    </row>
    <row r="650" spans="2:18" ht="63.75">
      <c r="B650" s="505" t="e">
        <f>IF('Formulario PPGR3'!$G650="","",CONCATENATE('Formulario PPGR3'!$C650,".",'Formulario PPGR3'!$D650,".",'Formulario PPGR3'!$E650,".",'Formulario PPGR3'!$F650))</f>
        <v>#REF!</v>
      </c>
      <c r="C650" s="505" t="e">
        <f>IF('Formulario PPGR3'!$G650="","",'[3]Formulario PPGR1'!#REF!)</f>
        <v>#REF!</v>
      </c>
      <c r="D650" s="505" t="e">
        <f>IF('Formulario PPGR3'!$G650="","",'[3]Formulario PPGR1'!#REF!)</f>
        <v>#REF!</v>
      </c>
      <c r="E650" s="505" t="e">
        <f>IF('Formulario PPGR3'!$G650="","",'[3]Formulario PPGR1'!#REF!)</f>
        <v>#REF!</v>
      </c>
      <c r="F650" s="505" t="e">
        <f>IF('Formulario PPGR3'!$G650="","",'[3]Formulario PPGR1'!#REF!)</f>
        <v>#REF!</v>
      </c>
      <c r="G650" s="506" t="s">
        <v>819</v>
      </c>
      <c r="H650" s="507" t="s">
        <v>1246</v>
      </c>
      <c r="I650" s="514">
        <v>4</v>
      </c>
      <c r="J650" s="516" t="s">
        <v>1080</v>
      </c>
      <c r="K650" s="536" t="s">
        <v>1089</v>
      </c>
      <c r="L650" s="516" t="s">
        <v>1194</v>
      </c>
      <c r="M650" s="517" t="s">
        <v>1087</v>
      </c>
      <c r="N650" s="521">
        <v>65</v>
      </c>
      <c r="O650" s="519">
        <v>368.75</v>
      </c>
      <c r="P650" s="520">
        <v>23968.75</v>
      </c>
      <c r="Q650" s="519" t="s">
        <v>1092</v>
      </c>
      <c r="R650" s="526" t="s">
        <v>1072</v>
      </c>
    </row>
    <row r="651" spans="2:18" ht="63.75">
      <c r="B651" s="505" t="e">
        <f>IF('Formulario PPGR3'!$G651="","",CONCATENATE('Formulario PPGR3'!$C651,".",'Formulario PPGR3'!$D651,".",'Formulario PPGR3'!$E651,".",'Formulario PPGR3'!$F651))</f>
        <v>#REF!</v>
      </c>
      <c r="C651" s="505" t="e">
        <f>IF('Formulario PPGR3'!$G651="","",'[3]Formulario PPGR1'!#REF!)</f>
        <v>#REF!</v>
      </c>
      <c r="D651" s="505" t="e">
        <f>IF('Formulario PPGR3'!$G651="","",'[3]Formulario PPGR1'!#REF!)</f>
        <v>#REF!</v>
      </c>
      <c r="E651" s="505" t="e">
        <f>IF('Formulario PPGR3'!$G651="","",'[3]Formulario PPGR1'!#REF!)</f>
        <v>#REF!</v>
      </c>
      <c r="F651" s="505" t="e">
        <f>IF('Formulario PPGR3'!$G651="","",'[3]Formulario PPGR1'!#REF!)</f>
        <v>#REF!</v>
      </c>
      <c r="G651" s="506" t="s">
        <v>819</v>
      </c>
      <c r="H651" s="507" t="s">
        <v>1246</v>
      </c>
      <c r="I651" s="514">
        <v>4</v>
      </c>
      <c r="J651" s="516" t="s">
        <v>1073</v>
      </c>
      <c r="K651" s="536" t="s">
        <v>1095</v>
      </c>
      <c r="L651" s="516" t="s">
        <v>1244</v>
      </c>
      <c r="M651" s="517" t="s">
        <v>1091</v>
      </c>
      <c r="N651" s="521">
        <v>9</v>
      </c>
      <c r="O651" s="519">
        <v>403.79669999999999</v>
      </c>
      <c r="P651" s="520">
        <v>3634.1703000000002</v>
      </c>
      <c r="Q651" s="519" t="s">
        <v>1096</v>
      </c>
      <c r="R651" s="526" t="s">
        <v>1072</v>
      </c>
    </row>
    <row r="652" spans="2:18" ht="63.75">
      <c r="B652" s="505" t="e">
        <f>IF('Formulario PPGR3'!$G652="","",CONCATENATE('Formulario PPGR3'!$C652,".",'Formulario PPGR3'!$D652,".",'Formulario PPGR3'!$E652,".",'Formulario PPGR3'!$F652))</f>
        <v>#REF!</v>
      </c>
      <c r="C652" s="505" t="e">
        <f>IF('Formulario PPGR3'!$G652="","",'[3]Formulario PPGR1'!#REF!)</f>
        <v>#REF!</v>
      </c>
      <c r="D652" s="505" t="e">
        <f>IF('Formulario PPGR3'!$G652="","",'[3]Formulario PPGR1'!#REF!)</f>
        <v>#REF!</v>
      </c>
      <c r="E652" s="505" t="e">
        <f>IF('Formulario PPGR3'!$G652="","",'[3]Formulario PPGR1'!#REF!)</f>
        <v>#REF!</v>
      </c>
      <c r="F652" s="505" t="e">
        <f>IF('Formulario PPGR3'!$G652="","",'[3]Formulario PPGR1'!#REF!)</f>
        <v>#REF!</v>
      </c>
      <c r="G652" s="506" t="s">
        <v>819</v>
      </c>
      <c r="H652" s="507" t="s">
        <v>1246</v>
      </c>
      <c r="I652" s="514">
        <v>4</v>
      </c>
      <c r="J652" s="537" t="s">
        <v>1080</v>
      </c>
      <c r="K652" s="538" t="s">
        <v>1089</v>
      </c>
      <c r="L652" s="537" t="s">
        <v>1081</v>
      </c>
      <c r="M652" s="517" t="s">
        <v>1093</v>
      </c>
      <c r="N652" s="539">
        <v>2</v>
      </c>
      <c r="O652" s="519">
        <v>139.24</v>
      </c>
      <c r="P652" s="520">
        <v>278.48</v>
      </c>
      <c r="Q652" s="519" t="s">
        <v>1094</v>
      </c>
      <c r="R652" s="526" t="s">
        <v>1072</v>
      </c>
    </row>
    <row r="653" spans="2:18" ht="51">
      <c r="B653" s="505" t="e">
        <f>IF('Formulario PPGR3'!$G653="","",CONCATENATE('Formulario PPGR3'!$C653,".",'Formulario PPGR3'!$D653,".",'Formulario PPGR3'!$E653,".",'Formulario PPGR3'!$F653))</f>
        <v>#REF!</v>
      </c>
      <c r="C653" s="505" t="e">
        <f>IF('Formulario PPGR3'!$G653="","",'[3]Formulario PPGR1'!#REF!)</f>
        <v>#REF!</v>
      </c>
      <c r="D653" s="505" t="e">
        <f>IF('Formulario PPGR3'!$G653="","",'[3]Formulario PPGR1'!#REF!)</f>
        <v>#REF!</v>
      </c>
      <c r="E653" s="505" t="e">
        <f>IF('Formulario PPGR3'!$G653="","",'[3]Formulario PPGR1'!#REF!)</f>
        <v>#REF!</v>
      </c>
      <c r="F653" s="505" t="e">
        <f>IF('Formulario PPGR3'!$G653="","",'[3]Formulario PPGR1'!#REF!)</f>
        <v>#REF!</v>
      </c>
      <c r="G653" s="506" t="s">
        <v>821</v>
      </c>
      <c r="H653" s="507" t="s">
        <v>1247</v>
      </c>
      <c r="I653" s="514">
        <v>12</v>
      </c>
      <c r="J653" s="537" t="s">
        <v>1077</v>
      </c>
      <c r="K653" s="538" t="s">
        <v>1099</v>
      </c>
      <c r="L653" s="537" t="s">
        <v>1078</v>
      </c>
      <c r="M653" s="517" t="s">
        <v>1101</v>
      </c>
      <c r="N653" s="539">
        <v>90</v>
      </c>
      <c r="O653" s="519">
        <v>197</v>
      </c>
      <c r="P653" s="520">
        <v>17730</v>
      </c>
      <c r="Q653" s="519" t="s">
        <v>1102</v>
      </c>
      <c r="R653" s="526" t="s">
        <v>1072</v>
      </c>
    </row>
    <row r="654" spans="2:18" ht="51">
      <c r="B654" s="505" t="e">
        <f>IF('Formulario PPGR3'!$G654="","",CONCATENATE('Formulario PPGR3'!$C654,".",'Formulario PPGR3'!$D654,".",'Formulario PPGR3'!$E654,".",'Formulario PPGR3'!$F654))</f>
        <v>#REF!</v>
      </c>
      <c r="C654" s="505" t="e">
        <f>IF('Formulario PPGR3'!$G654="","",'[3]Formulario PPGR1'!#REF!)</f>
        <v>#REF!</v>
      </c>
      <c r="D654" s="505" t="e">
        <f>IF('Formulario PPGR3'!$G654="","",'[3]Formulario PPGR1'!#REF!)</f>
        <v>#REF!</v>
      </c>
      <c r="E654" s="505" t="e">
        <f>IF('Formulario PPGR3'!$G654="","",'[3]Formulario PPGR1'!#REF!)</f>
        <v>#REF!</v>
      </c>
      <c r="F654" s="505" t="e">
        <f>IF('Formulario PPGR3'!$G654="","",'[3]Formulario PPGR1'!#REF!)</f>
        <v>#REF!</v>
      </c>
      <c r="G654" s="506" t="s">
        <v>1248</v>
      </c>
      <c r="H654" s="507" t="s">
        <v>1249</v>
      </c>
      <c r="I654" s="514">
        <v>12</v>
      </c>
      <c r="J654" s="537" t="s">
        <v>1077</v>
      </c>
      <c r="K654" s="538" t="s">
        <v>1099</v>
      </c>
      <c r="L654" s="537" t="s">
        <v>1078</v>
      </c>
      <c r="M654" s="517" t="s">
        <v>1101</v>
      </c>
      <c r="N654" s="539">
        <v>90</v>
      </c>
      <c r="O654" s="519">
        <v>197</v>
      </c>
      <c r="P654" s="520">
        <v>17730</v>
      </c>
      <c r="Q654" s="519" t="s">
        <v>1102</v>
      </c>
      <c r="R654" s="526" t="s">
        <v>1072</v>
      </c>
    </row>
    <row r="655" spans="2:18" ht="25.5">
      <c r="B655" s="505" t="e">
        <f>IF('Formulario PPGR3'!$G655="","",CONCATENATE('Formulario PPGR3'!$C655,".",'Formulario PPGR3'!$D655,".",'Formulario PPGR3'!$E655,".",'Formulario PPGR3'!$F655))</f>
        <v>#REF!</v>
      </c>
      <c r="C655" s="505" t="e">
        <f>IF('Formulario PPGR3'!$G655="","",'[3]Formulario PPGR1'!#REF!)</f>
        <v>#REF!</v>
      </c>
      <c r="D655" s="505" t="e">
        <f>IF('Formulario PPGR3'!$G655="","",'[3]Formulario PPGR1'!#REF!)</f>
        <v>#REF!</v>
      </c>
      <c r="E655" s="505" t="e">
        <f>IF('Formulario PPGR3'!$G655="","",'[3]Formulario PPGR1'!#REF!)</f>
        <v>#REF!</v>
      </c>
      <c r="F655" s="505" t="e">
        <f>IF('Formulario PPGR3'!$G655="","",'[3]Formulario PPGR1'!#REF!)</f>
        <v>#REF!</v>
      </c>
      <c r="G655" s="506" t="s">
        <v>1003</v>
      </c>
      <c r="H655" s="507" t="s">
        <v>1001</v>
      </c>
      <c r="I655" s="514">
        <v>12</v>
      </c>
      <c r="J655" s="537" t="s">
        <v>1077</v>
      </c>
      <c r="K655" s="538" t="s">
        <v>1099</v>
      </c>
      <c r="L655" s="537" t="s">
        <v>1078</v>
      </c>
      <c r="M655" s="517" t="s">
        <v>1101</v>
      </c>
      <c r="N655" s="539">
        <v>90</v>
      </c>
      <c r="O655" s="519">
        <v>197</v>
      </c>
      <c r="P655" s="520">
        <v>17730</v>
      </c>
      <c r="Q655" s="519" t="s">
        <v>1102</v>
      </c>
      <c r="R655" s="526" t="s">
        <v>1072</v>
      </c>
    </row>
    <row r="656" spans="2:18" ht="25.5">
      <c r="B656" s="505" t="e">
        <f>IF('Formulario PPGR3'!$G656="","",CONCATENATE('Formulario PPGR3'!$C656,".",'Formulario PPGR3'!$D656,".",'Formulario PPGR3'!$E656,".",'Formulario PPGR3'!$F656))</f>
        <v>#REF!</v>
      </c>
      <c r="C656" s="505" t="e">
        <f>IF('Formulario PPGR3'!$G656="","",'[3]Formulario PPGR1'!#REF!)</f>
        <v>#REF!</v>
      </c>
      <c r="D656" s="505" t="e">
        <f>IF('Formulario PPGR3'!$G656="","",'[3]Formulario PPGR1'!#REF!)</f>
        <v>#REF!</v>
      </c>
      <c r="E656" s="505" t="e">
        <f>IF('Formulario PPGR3'!$G656="","",'[3]Formulario PPGR1'!#REF!)</f>
        <v>#REF!</v>
      </c>
      <c r="F656" s="505" t="e">
        <f>IF('Formulario PPGR3'!$G656="","",'[3]Formulario PPGR1'!#REF!)</f>
        <v>#REF!</v>
      </c>
      <c r="G656" s="506" t="s">
        <v>1003</v>
      </c>
      <c r="H656" s="507" t="s">
        <v>1001</v>
      </c>
      <c r="I656" s="514">
        <v>12</v>
      </c>
      <c r="J656" s="516" t="s">
        <v>1073</v>
      </c>
      <c r="K656" s="536" t="s">
        <v>1095</v>
      </c>
      <c r="L656" s="516" t="s">
        <v>1115</v>
      </c>
      <c r="M656" s="517" t="s">
        <v>1091</v>
      </c>
      <c r="N656" s="521">
        <v>3</v>
      </c>
      <c r="O656" s="519">
        <v>36</v>
      </c>
      <c r="P656" s="520">
        <v>108</v>
      </c>
      <c r="Q656" s="519" t="s">
        <v>1096</v>
      </c>
      <c r="R656" s="526" t="s">
        <v>1072</v>
      </c>
    </row>
    <row r="657" spans="2:18" ht="25.5">
      <c r="B657" s="505" t="e">
        <f>IF('Formulario PPGR3'!$G657="","",CONCATENATE('Formulario PPGR3'!$C657,".",'Formulario PPGR3'!$D657,".",'Formulario PPGR3'!$E657,".",'Formulario PPGR3'!$F657))</f>
        <v>#REF!</v>
      </c>
      <c r="C657" s="505" t="e">
        <f>IF('Formulario PPGR3'!$G657="","",'[3]Formulario PPGR1'!#REF!)</f>
        <v>#REF!</v>
      </c>
      <c r="D657" s="505" t="e">
        <f>IF('Formulario PPGR3'!$G657="","",'[3]Formulario PPGR1'!#REF!)</f>
        <v>#REF!</v>
      </c>
      <c r="E657" s="505" t="e">
        <f>IF('Formulario PPGR3'!$G657="","",'[3]Formulario PPGR1'!#REF!)</f>
        <v>#REF!</v>
      </c>
      <c r="F657" s="505" t="e">
        <f>IF('Formulario PPGR3'!$G657="","",'[3]Formulario PPGR1'!#REF!)</f>
        <v>#REF!</v>
      </c>
      <c r="G657" s="506" t="s">
        <v>1003</v>
      </c>
      <c r="H657" s="507" t="s">
        <v>1001</v>
      </c>
      <c r="I657" s="514">
        <v>12</v>
      </c>
      <c r="J657" s="516" t="s">
        <v>1080</v>
      </c>
      <c r="K657" s="536" t="s">
        <v>1089</v>
      </c>
      <c r="L657" s="516" t="s">
        <v>1081</v>
      </c>
      <c r="M657" s="517" t="s">
        <v>1093</v>
      </c>
      <c r="N657" s="521">
        <v>1</v>
      </c>
      <c r="O657" s="519">
        <v>139.24</v>
      </c>
      <c r="P657" s="520">
        <v>139.24</v>
      </c>
      <c r="Q657" s="519" t="s">
        <v>1094</v>
      </c>
      <c r="R657" s="526" t="s">
        <v>1072</v>
      </c>
    </row>
    <row r="658" spans="2:18" ht="76.5">
      <c r="B658" s="505" t="e">
        <f>IF('Formulario PPGR3'!$G658="","",CONCATENATE('Formulario PPGR3'!$C658,".",'Formulario PPGR3'!$D658,".",'Formulario PPGR3'!$E658,".",'Formulario PPGR3'!$F658))</f>
        <v>#REF!</v>
      </c>
      <c r="C658" s="505" t="e">
        <f>IF('Formulario PPGR3'!$G658="","",'[3]Formulario PPGR1'!#REF!)</f>
        <v>#REF!</v>
      </c>
      <c r="D658" s="505" t="e">
        <f>IF('Formulario PPGR3'!$G658="","",'[3]Formulario PPGR1'!#REF!)</f>
        <v>#REF!</v>
      </c>
      <c r="E658" s="505" t="e">
        <f>IF('Formulario PPGR3'!$G658="","",'[3]Formulario PPGR1'!#REF!)</f>
        <v>#REF!</v>
      </c>
      <c r="F658" s="505" t="e">
        <f>IF('Formulario PPGR3'!$G658="","",'[3]Formulario PPGR1'!#REF!)</f>
        <v>#REF!</v>
      </c>
      <c r="G658" s="506" t="s">
        <v>1005</v>
      </c>
      <c r="H658" s="507" t="s">
        <v>1250</v>
      </c>
      <c r="I658" s="514">
        <v>12</v>
      </c>
      <c r="J658" s="537" t="s">
        <v>1077</v>
      </c>
      <c r="K658" s="538" t="s">
        <v>1099</v>
      </c>
      <c r="L658" s="537" t="s">
        <v>1078</v>
      </c>
      <c r="M658" s="517" t="s">
        <v>1101</v>
      </c>
      <c r="N658" s="539">
        <v>90</v>
      </c>
      <c r="O658" s="519">
        <v>197</v>
      </c>
      <c r="P658" s="520">
        <v>17730</v>
      </c>
      <c r="Q658" s="519" t="s">
        <v>1102</v>
      </c>
      <c r="R658" s="526" t="s">
        <v>1072</v>
      </c>
    </row>
    <row r="659" spans="2:18" ht="76.5">
      <c r="B659" s="505" t="e">
        <f>IF('Formulario PPGR3'!$G659="","",CONCATENATE('Formulario PPGR3'!$C659,".",'Formulario PPGR3'!$D659,".",'Formulario PPGR3'!$E659,".",'Formulario PPGR3'!$F659))</f>
        <v>#REF!</v>
      </c>
      <c r="C659" s="505" t="e">
        <f>IF('Formulario PPGR3'!$G659="","",'[3]Formulario PPGR1'!#REF!)</f>
        <v>#REF!</v>
      </c>
      <c r="D659" s="505" t="e">
        <f>IF('Formulario PPGR3'!$G659="","",'[3]Formulario PPGR1'!#REF!)</f>
        <v>#REF!</v>
      </c>
      <c r="E659" s="505" t="e">
        <f>IF('Formulario PPGR3'!$G659="","",'[3]Formulario PPGR1'!#REF!)</f>
        <v>#REF!</v>
      </c>
      <c r="F659" s="505" t="e">
        <f>IF('Formulario PPGR3'!$G659="","",'[3]Formulario PPGR1'!#REF!)</f>
        <v>#REF!</v>
      </c>
      <c r="G659" s="506" t="s">
        <v>1005</v>
      </c>
      <c r="H659" s="507" t="s">
        <v>1250</v>
      </c>
      <c r="I659" s="514">
        <v>12</v>
      </c>
      <c r="J659" s="537" t="s">
        <v>1080</v>
      </c>
      <c r="K659" s="538" t="s">
        <v>1089</v>
      </c>
      <c r="L659" s="537" t="s">
        <v>1081</v>
      </c>
      <c r="M659" s="517" t="s">
        <v>1093</v>
      </c>
      <c r="N659" s="539">
        <v>3</v>
      </c>
      <c r="O659" s="519">
        <v>139.24</v>
      </c>
      <c r="P659" s="520">
        <v>417.72</v>
      </c>
      <c r="Q659" s="519" t="s">
        <v>1094</v>
      </c>
      <c r="R659" s="526" t="s">
        <v>1072</v>
      </c>
    </row>
    <row r="660" spans="2:18" ht="63.75">
      <c r="B660" s="505" t="e">
        <f>IF('Formulario PPGR3'!$G660="","",CONCATENATE('Formulario PPGR3'!$C660,".",'Formulario PPGR3'!$D660,".",'Formulario PPGR3'!$E660,".",'Formulario PPGR3'!$F660))</f>
        <v>#REF!</v>
      </c>
      <c r="C660" s="505" t="e">
        <f>IF('Formulario PPGR3'!$G660="","",'[3]Formulario PPGR1'!#REF!)</f>
        <v>#REF!</v>
      </c>
      <c r="D660" s="505" t="e">
        <f>IF('Formulario PPGR3'!$G660="","",'[3]Formulario PPGR1'!#REF!)</f>
        <v>#REF!</v>
      </c>
      <c r="E660" s="505" t="e">
        <f>IF('Formulario PPGR3'!$G660="","",'[3]Formulario PPGR1'!#REF!)</f>
        <v>#REF!</v>
      </c>
      <c r="F660" s="505" t="e">
        <f>IF('Formulario PPGR3'!$G660="","",'[3]Formulario PPGR1'!#REF!)</f>
        <v>#REF!</v>
      </c>
      <c r="G660" s="506" t="s">
        <v>1007</v>
      </c>
      <c r="H660" s="507" t="s">
        <v>1251</v>
      </c>
      <c r="I660" s="514">
        <v>4</v>
      </c>
      <c r="J660" s="516" t="s">
        <v>1077</v>
      </c>
      <c r="K660" s="536" t="s">
        <v>1099</v>
      </c>
      <c r="L660" s="516" t="s">
        <v>1078</v>
      </c>
      <c r="M660" s="517" t="s">
        <v>1101</v>
      </c>
      <c r="N660" s="521">
        <v>90</v>
      </c>
      <c r="O660" s="519">
        <v>197</v>
      </c>
      <c r="P660" s="520">
        <v>17730</v>
      </c>
      <c r="Q660" s="519" t="s">
        <v>1102</v>
      </c>
      <c r="R660" s="526" t="s">
        <v>1072</v>
      </c>
    </row>
    <row r="661" spans="2:18" ht="25.5">
      <c r="B661" s="505" t="str">
        <f>IF('Formulario PPGR3'!$G661="","",CONCATENATE('Formulario PPGR3'!$C661,".",'Formulario PPGR3'!$D661,".",'Formulario PPGR3'!$E661,".",'Formulario PPGR3'!$F661))</f>
        <v/>
      </c>
      <c r="C661" s="505" t="str">
        <f>IF('Formulario PPGR3'!$G661="","",'[3]Formulario PPGR1'!#REF!)</f>
        <v/>
      </c>
      <c r="D661" s="505" t="str">
        <f>IF('Formulario PPGR3'!$G661="","",'[3]Formulario PPGR1'!#REF!)</f>
        <v/>
      </c>
      <c r="E661" s="505" t="str">
        <f>IF('Formulario PPGR3'!$G661="","",'[3]Formulario PPGR1'!#REF!)</f>
        <v/>
      </c>
      <c r="F661" s="505" t="str">
        <f>IF('Formulario PPGR3'!$G661="","",'[3]Formulario PPGR1'!#REF!)</f>
        <v/>
      </c>
      <c r="G661" s="506"/>
      <c r="H661" s="507" t="s">
        <v>1085</v>
      </c>
      <c r="I661" s="514" t="s">
        <v>1085</v>
      </c>
      <c r="J661" s="516" t="s">
        <v>1136</v>
      </c>
      <c r="K661" s="536" t="s">
        <v>1137</v>
      </c>
      <c r="L661" s="516" t="s">
        <v>1140</v>
      </c>
      <c r="M661" s="517" t="s">
        <v>1087</v>
      </c>
      <c r="N661" s="521">
        <v>1</v>
      </c>
      <c r="O661" s="519">
        <v>5900</v>
      </c>
      <c r="P661" s="520">
        <v>5900</v>
      </c>
      <c r="Q661" s="519" t="s">
        <v>1141</v>
      </c>
      <c r="R661" s="526" t="s">
        <v>1072</v>
      </c>
    </row>
    <row r="662" spans="2:18">
      <c r="B662" s="505" t="str">
        <f>IF('Formulario PPGR3'!$G662="","",CONCATENATE('Formulario PPGR3'!$C662,".",'Formulario PPGR3'!$D662,".",'Formulario PPGR3'!$E662,".",'Formulario PPGR3'!$F662))</f>
        <v/>
      </c>
      <c r="C662" s="505" t="str">
        <f>IF('Formulario PPGR3'!$G662="","",'[3]Formulario PPGR1'!#REF!)</f>
        <v/>
      </c>
      <c r="D662" s="505" t="str">
        <f>IF('Formulario PPGR3'!$G662="","",'[3]Formulario PPGR1'!#REF!)</f>
        <v/>
      </c>
      <c r="E662" s="505" t="str">
        <f>IF('Formulario PPGR3'!$G662="","",'[3]Formulario PPGR1'!#REF!)</f>
        <v/>
      </c>
      <c r="F662" s="505" t="str">
        <f>IF('Formulario PPGR3'!$G662="","",'[3]Formulario PPGR1'!#REF!)</f>
        <v/>
      </c>
      <c r="G662" s="506"/>
      <c r="H662" s="507" t="s">
        <v>1085</v>
      </c>
      <c r="I662" s="514" t="s">
        <v>1085</v>
      </c>
      <c r="J662" s="516" t="s">
        <v>1136</v>
      </c>
      <c r="K662" s="536" t="s">
        <v>1137</v>
      </c>
      <c r="L662" s="516" t="s">
        <v>1206</v>
      </c>
      <c r="M662" s="517" t="s">
        <v>1087</v>
      </c>
      <c r="N662" s="521">
        <v>1</v>
      </c>
      <c r="O662" s="519">
        <v>14004.83</v>
      </c>
      <c r="P662" s="520">
        <v>14004.83</v>
      </c>
      <c r="Q662" s="519" t="s">
        <v>1141</v>
      </c>
      <c r="R662" s="526" t="s">
        <v>1072</v>
      </c>
    </row>
    <row r="663" spans="2:18" ht="25.5">
      <c r="B663" s="505" t="str">
        <f>IF('Formulario PPGR3'!$G663="","",CONCATENATE('Formulario PPGR3'!$C663,".",'Formulario PPGR3'!$D663,".",'Formulario PPGR3'!$E663,".",'Formulario PPGR3'!$F663))</f>
        <v/>
      </c>
      <c r="C663" s="505" t="str">
        <f>IF('Formulario PPGR3'!$G663="","",'[3]Formulario PPGR1'!#REF!)</f>
        <v/>
      </c>
      <c r="D663" s="505" t="str">
        <f>IF('Formulario PPGR3'!$G663="","",'[3]Formulario PPGR1'!#REF!)</f>
        <v/>
      </c>
      <c r="E663" s="505" t="str">
        <f>IF('Formulario PPGR3'!$G663="","",'[3]Formulario PPGR1'!#REF!)</f>
        <v/>
      </c>
      <c r="F663" s="505" t="str">
        <f>IF('Formulario PPGR3'!$G663="","",'[3]Formulario PPGR1'!#REF!)</f>
        <v/>
      </c>
      <c r="G663" s="506"/>
      <c r="H663" s="507" t="s">
        <v>1085</v>
      </c>
      <c r="I663" s="514" t="s">
        <v>1085</v>
      </c>
      <c r="J663" s="516" t="s">
        <v>1136</v>
      </c>
      <c r="K663" s="536" t="s">
        <v>1137</v>
      </c>
      <c r="L663" s="516" t="s">
        <v>1207</v>
      </c>
      <c r="M663" s="517" t="s">
        <v>1087</v>
      </c>
      <c r="N663" s="521">
        <v>1</v>
      </c>
      <c r="O663" s="519">
        <v>1121</v>
      </c>
      <c r="P663" s="520">
        <v>1121</v>
      </c>
      <c r="Q663" s="519" t="s">
        <v>1141</v>
      </c>
      <c r="R663" s="526" t="s">
        <v>1072</v>
      </c>
    </row>
    <row r="664" spans="2:18" ht="51">
      <c r="B664" s="505" t="e">
        <f>IF('Formulario PPGR3'!$G664="","",CONCATENATE('Formulario PPGR3'!$C664,".",'Formulario PPGR3'!$D664,".",'Formulario PPGR3'!$E664,".",'Formulario PPGR3'!$F664))</f>
        <v>#REF!</v>
      </c>
      <c r="C664" s="505" t="e">
        <f>IF('Formulario PPGR3'!$G664="","",'[3]Formulario PPGR1'!#REF!)</f>
        <v>#REF!</v>
      </c>
      <c r="D664" s="505" t="e">
        <f>IF('Formulario PPGR3'!$G664="","",'[3]Formulario PPGR1'!#REF!)</f>
        <v>#REF!</v>
      </c>
      <c r="E664" s="505" t="e">
        <f>IF('Formulario PPGR3'!$G664="","",'[3]Formulario PPGR1'!#REF!)</f>
        <v>#REF!</v>
      </c>
      <c r="F664" s="505" t="e">
        <f>IF('Formulario PPGR3'!$G664="","",'[3]Formulario PPGR1'!#REF!)</f>
        <v>#REF!</v>
      </c>
      <c r="G664" s="506" t="s">
        <v>722</v>
      </c>
      <c r="H664" s="507" t="s">
        <v>723</v>
      </c>
      <c r="I664" s="514">
        <v>1</v>
      </c>
      <c r="J664" s="516" t="s">
        <v>1070</v>
      </c>
      <c r="K664" s="536" t="s">
        <v>1086</v>
      </c>
      <c r="L664" s="516" t="s">
        <v>1116</v>
      </c>
      <c r="M664" s="517" t="s">
        <v>1087</v>
      </c>
      <c r="N664" s="521">
        <v>2</v>
      </c>
      <c r="O664" s="519">
        <v>12537.5</v>
      </c>
      <c r="P664" s="520">
        <v>25075</v>
      </c>
      <c r="Q664" s="519" t="s">
        <v>1088</v>
      </c>
      <c r="R664" s="526" t="s">
        <v>1072</v>
      </c>
    </row>
    <row r="665" spans="2:18" ht="25.5">
      <c r="B665" s="505" t="e">
        <f>IF('Formulario PPGR3'!$G665="","",CONCATENATE('Formulario PPGR3'!$C665,".",'Formulario PPGR3'!$D665,".",'Formulario PPGR3'!$E665,".",'Formulario PPGR3'!$F665))</f>
        <v>#REF!</v>
      </c>
      <c r="C665" s="505" t="e">
        <f>IF('Formulario PPGR3'!$G665="","",'[3]Formulario PPGR1'!#REF!)</f>
        <v>#REF!</v>
      </c>
      <c r="D665" s="505" t="e">
        <f>IF('Formulario PPGR3'!$G665="","",'[3]Formulario PPGR1'!#REF!)</f>
        <v>#REF!</v>
      </c>
      <c r="E665" s="505" t="e">
        <f>IF('Formulario PPGR3'!$G665="","",'[3]Formulario PPGR1'!#REF!)</f>
        <v>#REF!</v>
      </c>
      <c r="F665" s="505" t="e">
        <f>IF('Formulario PPGR3'!$G665="","",'[3]Formulario PPGR1'!#REF!)</f>
        <v>#REF!</v>
      </c>
      <c r="G665" s="506" t="s">
        <v>722</v>
      </c>
      <c r="H665" s="507" t="s">
        <v>723</v>
      </c>
      <c r="I665" s="514">
        <v>1</v>
      </c>
      <c r="J665" s="516" t="s">
        <v>1077</v>
      </c>
      <c r="K665" s="536" t="s">
        <v>1099</v>
      </c>
      <c r="L665" s="516" t="s">
        <v>1078</v>
      </c>
      <c r="M665" s="517" t="s">
        <v>1101</v>
      </c>
      <c r="N665" s="521">
        <v>10</v>
      </c>
      <c r="O665" s="519">
        <v>197</v>
      </c>
      <c r="P665" s="520">
        <v>1970</v>
      </c>
      <c r="Q665" s="519" t="s">
        <v>1102</v>
      </c>
      <c r="R665" s="526" t="s">
        <v>1072</v>
      </c>
    </row>
    <row r="666" spans="2:18" ht="25.5">
      <c r="B666" s="505" t="e">
        <f>IF('Formulario PPGR3'!$G666="","",CONCATENATE('Formulario PPGR3'!$C666,".",'Formulario PPGR3'!$D666,".",'Formulario PPGR3'!$E666,".",'Formulario PPGR3'!$F666))</f>
        <v>#REF!</v>
      </c>
      <c r="C666" s="505" t="e">
        <f>IF('Formulario PPGR3'!$G666="","",'[3]Formulario PPGR1'!#REF!)</f>
        <v>#REF!</v>
      </c>
      <c r="D666" s="505" t="e">
        <f>IF('Formulario PPGR3'!$G666="","",'[3]Formulario PPGR1'!#REF!)</f>
        <v>#REF!</v>
      </c>
      <c r="E666" s="505" t="e">
        <f>IF('Formulario PPGR3'!$G666="","",'[3]Formulario PPGR1'!#REF!)</f>
        <v>#REF!</v>
      </c>
      <c r="F666" s="505" t="e">
        <f>IF('Formulario PPGR3'!$G666="","",'[3]Formulario PPGR1'!#REF!)</f>
        <v>#REF!</v>
      </c>
      <c r="G666" s="506" t="s">
        <v>722</v>
      </c>
      <c r="H666" s="507" t="s">
        <v>723</v>
      </c>
      <c r="I666" s="514">
        <v>1</v>
      </c>
      <c r="J666" s="516" t="s">
        <v>1080</v>
      </c>
      <c r="K666" s="536" t="s">
        <v>1089</v>
      </c>
      <c r="L666" s="516" t="s">
        <v>1090</v>
      </c>
      <c r="M666" s="517" t="s">
        <v>1091</v>
      </c>
      <c r="N666" s="521">
        <v>4</v>
      </c>
      <c r="O666" s="519">
        <v>175.82</v>
      </c>
      <c r="P666" s="520">
        <v>703.28</v>
      </c>
      <c r="Q666" s="519" t="s">
        <v>1092</v>
      </c>
      <c r="R666" s="526" t="s">
        <v>1072</v>
      </c>
    </row>
    <row r="667" spans="2:18" ht="25.5">
      <c r="B667" s="505" t="e">
        <f>IF('Formulario PPGR3'!$G667="","",CONCATENATE('Formulario PPGR3'!$C667,".",'Formulario PPGR3'!$D667,".",'Formulario PPGR3'!$E667,".",'Formulario PPGR3'!$F667))</f>
        <v>#REF!</v>
      </c>
      <c r="C667" s="505" t="e">
        <f>IF('Formulario PPGR3'!$G667="","",'[3]Formulario PPGR1'!#REF!)</f>
        <v>#REF!</v>
      </c>
      <c r="D667" s="505" t="e">
        <f>IF('Formulario PPGR3'!$G667="","",'[3]Formulario PPGR1'!#REF!)</f>
        <v>#REF!</v>
      </c>
      <c r="E667" s="505" t="e">
        <f>IF('Formulario PPGR3'!$G667="","",'[3]Formulario PPGR1'!#REF!)</f>
        <v>#REF!</v>
      </c>
      <c r="F667" s="505" t="e">
        <f>IF('Formulario PPGR3'!$G667="","",'[3]Formulario PPGR1'!#REF!)</f>
        <v>#REF!</v>
      </c>
      <c r="G667" s="506" t="s">
        <v>722</v>
      </c>
      <c r="H667" s="507" t="s">
        <v>723</v>
      </c>
      <c r="I667" s="514">
        <v>1</v>
      </c>
      <c r="J667" s="516" t="s">
        <v>1073</v>
      </c>
      <c r="K667" s="536" t="s">
        <v>1095</v>
      </c>
      <c r="L667" s="537" t="s">
        <v>1185</v>
      </c>
      <c r="M667" s="517" t="s">
        <v>1087</v>
      </c>
      <c r="N667" s="539">
        <v>5</v>
      </c>
      <c r="O667" s="519">
        <v>21.771000000000001</v>
      </c>
      <c r="P667" s="520">
        <v>108.855</v>
      </c>
      <c r="Q667" s="519" t="s">
        <v>1096</v>
      </c>
      <c r="R667" s="526" t="s">
        <v>1072</v>
      </c>
    </row>
    <row r="668" spans="2:18" ht="25.5">
      <c r="B668" s="505" t="e">
        <f>IF('Formulario PPGR3'!$G668="","",CONCATENATE('Formulario PPGR3'!$C668,".",'Formulario PPGR3'!$D668,".",'Formulario PPGR3'!$E668,".",'Formulario PPGR3'!$F668))</f>
        <v>#REF!</v>
      </c>
      <c r="C668" s="505" t="e">
        <f>IF('Formulario PPGR3'!$G668="","",'[3]Formulario PPGR1'!#REF!)</f>
        <v>#REF!</v>
      </c>
      <c r="D668" s="505" t="e">
        <f>IF('Formulario PPGR3'!$G668="","",'[3]Formulario PPGR1'!#REF!)</f>
        <v>#REF!</v>
      </c>
      <c r="E668" s="505" t="e">
        <f>IF('Formulario PPGR3'!$G668="","",'[3]Formulario PPGR1'!#REF!)</f>
        <v>#REF!</v>
      </c>
      <c r="F668" s="505" t="e">
        <f>IF('Formulario PPGR3'!$G668="","",'[3]Formulario PPGR1'!#REF!)</f>
        <v>#REF!</v>
      </c>
      <c r="G668" s="506" t="s">
        <v>722</v>
      </c>
      <c r="H668" s="507" t="s">
        <v>723</v>
      </c>
      <c r="I668" s="514">
        <v>1</v>
      </c>
      <c r="J668" s="516" t="s">
        <v>1073</v>
      </c>
      <c r="K668" s="536" t="s">
        <v>1095</v>
      </c>
      <c r="L668" s="537" t="s">
        <v>1097</v>
      </c>
      <c r="M668" s="517" t="s">
        <v>1087</v>
      </c>
      <c r="N668" s="539">
        <v>10</v>
      </c>
      <c r="O668" s="519">
        <v>50</v>
      </c>
      <c r="P668" s="520">
        <v>500</v>
      </c>
      <c r="Q668" s="519" t="s">
        <v>1096</v>
      </c>
      <c r="R668" s="526" t="s">
        <v>1072</v>
      </c>
    </row>
    <row r="669" spans="2:18" ht="25.5">
      <c r="B669" s="505" t="e">
        <f>IF('Formulario PPGR3'!$G669="","",CONCATENATE('Formulario PPGR3'!$C669,".",'Formulario PPGR3'!$D669,".",'Formulario PPGR3'!$E669,".",'Formulario PPGR3'!$F669))</f>
        <v>#REF!</v>
      </c>
      <c r="C669" s="505" t="e">
        <f>IF('Formulario PPGR3'!$G669="","",'[3]Formulario PPGR1'!#REF!)</f>
        <v>#REF!</v>
      </c>
      <c r="D669" s="505" t="e">
        <f>IF('Formulario PPGR3'!$G669="","",'[3]Formulario PPGR1'!#REF!)</f>
        <v>#REF!</v>
      </c>
      <c r="E669" s="505" t="e">
        <f>IF('Formulario PPGR3'!$G669="","",'[3]Formulario PPGR1'!#REF!)</f>
        <v>#REF!</v>
      </c>
      <c r="F669" s="505" t="e">
        <f>IF('Formulario PPGR3'!$G669="","",'[3]Formulario PPGR1'!#REF!)</f>
        <v>#REF!</v>
      </c>
      <c r="G669" s="506" t="s">
        <v>722</v>
      </c>
      <c r="H669" s="507" t="s">
        <v>723</v>
      </c>
      <c r="I669" s="514">
        <v>1</v>
      </c>
      <c r="J669" s="516" t="s">
        <v>1080</v>
      </c>
      <c r="K669" s="536" t="s">
        <v>1089</v>
      </c>
      <c r="L669" s="516" t="s">
        <v>1081</v>
      </c>
      <c r="M669" s="517" t="s">
        <v>1093</v>
      </c>
      <c r="N669" s="521">
        <v>4</v>
      </c>
      <c r="O669" s="519">
        <v>139.24</v>
      </c>
      <c r="P669" s="520">
        <v>556.96</v>
      </c>
      <c r="Q669" s="519" t="s">
        <v>1094</v>
      </c>
      <c r="R669" s="526" t="s">
        <v>1072</v>
      </c>
    </row>
    <row r="670" spans="2:18" ht="25.5">
      <c r="B670" s="505" t="e">
        <f>IF('Formulario PPGR3'!$G670="","",CONCATENATE('Formulario PPGR3'!$C670,".",'Formulario PPGR3'!$D670,".",'Formulario PPGR3'!$E670,".",'Formulario PPGR3'!$F670))</f>
        <v>#REF!</v>
      </c>
      <c r="C670" s="505" t="e">
        <f>IF('Formulario PPGR3'!$G670="","",'[3]Formulario PPGR1'!#REF!)</f>
        <v>#REF!</v>
      </c>
      <c r="D670" s="505" t="e">
        <f>IF('Formulario PPGR3'!$G670="","",'[3]Formulario PPGR1'!#REF!)</f>
        <v>#REF!</v>
      </c>
      <c r="E670" s="505" t="e">
        <f>IF('Formulario PPGR3'!$G670="","",'[3]Formulario PPGR1'!#REF!)</f>
        <v>#REF!</v>
      </c>
      <c r="F670" s="505" t="e">
        <f>IF('Formulario PPGR3'!$G670="","",'[3]Formulario PPGR1'!#REF!)</f>
        <v>#REF!</v>
      </c>
      <c r="G670" s="506" t="s">
        <v>722</v>
      </c>
      <c r="H670" s="507" t="s">
        <v>723</v>
      </c>
      <c r="I670" s="514">
        <v>1</v>
      </c>
      <c r="J670" s="516" t="s">
        <v>1073</v>
      </c>
      <c r="K670" s="536" t="s">
        <v>1095</v>
      </c>
      <c r="L670" s="516" t="s">
        <v>1083</v>
      </c>
      <c r="M670" s="517" t="s">
        <v>1091</v>
      </c>
      <c r="N670" s="521">
        <v>9</v>
      </c>
      <c r="O670" s="519">
        <v>71.98</v>
      </c>
      <c r="P670" s="520">
        <v>647.82000000000005</v>
      </c>
      <c r="Q670" s="519" t="s">
        <v>1096</v>
      </c>
      <c r="R670" s="526" t="s">
        <v>1072</v>
      </c>
    </row>
    <row r="671" spans="2:18" ht="38.25">
      <c r="B671" s="505" t="e">
        <f>IF('Formulario PPGR3'!$G671="","",CONCATENATE('Formulario PPGR3'!$C671,".",'Formulario PPGR3'!$D671,".",'Formulario PPGR3'!$E671,".",'Formulario PPGR3'!$F671))</f>
        <v>#REF!</v>
      </c>
      <c r="C671" s="505" t="e">
        <f>IF('Formulario PPGR3'!$G671="","",'[3]Formulario PPGR1'!#REF!)</f>
        <v>#REF!</v>
      </c>
      <c r="D671" s="505" t="e">
        <f>IF('Formulario PPGR3'!$G671="","",'[3]Formulario PPGR1'!#REF!)</f>
        <v>#REF!</v>
      </c>
      <c r="E671" s="505" t="e">
        <f>IF('Formulario PPGR3'!$G671="","",'[3]Formulario PPGR1'!#REF!)</f>
        <v>#REF!</v>
      </c>
      <c r="F671" s="505" t="e">
        <f>IF('Formulario PPGR3'!$G671="","",'[3]Formulario PPGR1'!#REF!)</f>
        <v>#REF!</v>
      </c>
      <c r="G671" s="506" t="s">
        <v>724</v>
      </c>
      <c r="H671" s="507" t="s">
        <v>725</v>
      </c>
      <c r="I671" s="514">
        <v>3</v>
      </c>
      <c r="J671" s="537" t="s">
        <v>1070</v>
      </c>
      <c r="K671" s="538" t="s">
        <v>1086</v>
      </c>
      <c r="L671" s="537" t="s">
        <v>1252</v>
      </c>
      <c r="M671" s="517" t="s">
        <v>1087</v>
      </c>
      <c r="N671" s="539">
        <v>3</v>
      </c>
      <c r="O671" s="519">
        <v>9410.5</v>
      </c>
      <c r="P671" s="520">
        <v>28231.5</v>
      </c>
      <c r="Q671" s="519" t="s">
        <v>1088</v>
      </c>
      <c r="R671" s="526" t="s">
        <v>1072</v>
      </c>
    </row>
    <row r="672" spans="2:18" ht="25.5">
      <c r="B672" s="505" t="e">
        <f>IF('Formulario PPGR3'!$G672="","",CONCATENATE('Formulario PPGR3'!$C672,".",'Formulario PPGR3'!$D672,".",'Formulario PPGR3'!$E672,".",'Formulario PPGR3'!$F672))</f>
        <v>#REF!</v>
      </c>
      <c r="C672" s="505" t="e">
        <f>IF('Formulario PPGR3'!$G672="","",'[3]Formulario PPGR1'!#REF!)</f>
        <v>#REF!</v>
      </c>
      <c r="D672" s="505" t="e">
        <f>IF('Formulario PPGR3'!$G672="","",'[3]Formulario PPGR1'!#REF!)</f>
        <v>#REF!</v>
      </c>
      <c r="E672" s="505" t="e">
        <f>IF('Formulario PPGR3'!$G672="","",'[3]Formulario PPGR1'!#REF!)</f>
        <v>#REF!</v>
      </c>
      <c r="F672" s="505" t="e">
        <f>IF('Formulario PPGR3'!$G672="","",'[3]Formulario PPGR1'!#REF!)</f>
        <v>#REF!</v>
      </c>
      <c r="G672" s="506" t="s">
        <v>724</v>
      </c>
      <c r="H672" s="507" t="s">
        <v>725</v>
      </c>
      <c r="I672" s="514">
        <v>3</v>
      </c>
      <c r="J672" s="537" t="s">
        <v>1077</v>
      </c>
      <c r="K672" s="538" t="s">
        <v>1099</v>
      </c>
      <c r="L672" s="537" t="s">
        <v>1078</v>
      </c>
      <c r="M672" s="517" t="s">
        <v>1101</v>
      </c>
      <c r="N672" s="539">
        <v>30</v>
      </c>
      <c r="O672" s="519">
        <v>197</v>
      </c>
      <c r="P672" s="520">
        <v>5910</v>
      </c>
      <c r="Q672" s="519" t="s">
        <v>1102</v>
      </c>
      <c r="R672" s="526" t="s">
        <v>1072</v>
      </c>
    </row>
    <row r="673" spans="2:18" ht="25.5">
      <c r="B673" s="505" t="e">
        <f>IF('Formulario PPGR3'!$G673="","",CONCATENATE('Formulario PPGR3'!$C673,".",'Formulario PPGR3'!$D673,".",'Formulario PPGR3'!$E673,".",'Formulario PPGR3'!$F673))</f>
        <v>#REF!</v>
      </c>
      <c r="C673" s="505" t="e">
        <f>IF('Formulario PPGR3'!$G673="","",'[3]Formulario PPGR1'!#REF!)</f>
        <v>#REF!</v>
      </c>
      <c r="D673" s="505" t="e">
        <f>IF('Formulario PPGR3'!$G673="","",'[3]Formulario PPGR1'!#REF!)</f>
        <v>#REF!</v>
      </c>
      <c r="E673" s="505" t="e">
        <f>IF('Formulario PPGR3'!$G673="","",'[3]Formulario PPGR1'!#REF!)</f>
        <v>#REF!</v>
      </c>
      <c r="F673" s="505" t="e">
        <f>IF('Formulario PPGR3'!$G673="","",'[3]Formulario PPGR1'!#REF!)</f>
        <v>#REF!</v>
      </c>
      <c r="G673" s="506" t="s">
        <v>724</v>
      </c>
      <c r="H673" s="507" t="s">
        <v>725</v>
      </c>
      <c r="I673" s="514">
        <v>3</v>
      </c>
      <c r="J673" s="537" t="s">
        <v>1073</v>
      </c>
      <c r="K673" s="536" t="s">
        <v>1095</v>
      </c>
      <c r="L673" s="516" t="s">
        <v>1081</v>
      </c>
      <c r="M673" s="517" t="s">
        <v>1093</v>
      </c>
      <c r="N673" s="521">
        <v>4</v>
      </c>
      <c r="O673" s="519">
        <v>139.24</v>
      </c>
      <c r="P673" s="520">
        <v>556.96</v>
      </c>
      <c r="Q673" s="519" t="s">
        <v>1094</v>
      </c>
      <c r="R673" s="526" t="s">
        <v>1072</v>
      </c>
    </row>
    <row r="674" spans="2:18" ht="25.5">
      <c r="B674" s="505" t="e">
        <f>IF('Formulario PPGR3'!$G674="","",CONCATENATE('Formulario PPGR3'!$C674,".",'Formulario PPGR3'!$D674,".",'Formulario PPGR3'!$E674,".",'Formulario PPGR3'!$F674))</f>
        <v>#REF!</v>
      </c>
      <c r="C674" s="505" t="e">
        <f>IF('Formulario PPGR3'!$G674="","",'[3]Formulario PPGR1'!#REF!)</f>
        <v>#REF!</v>
      </c>
      <c r="D674" s="505" t="e">
        <f>IF('Formulario PPGR3'!$G674="","",'[3]Formulario PPGR1'!#REF!)</f>
        <v>#REF!</v>
      </c>
      <c r="E674" s="505" t="e">
        <f>IF('Formulario PPGR3'!$G674="","",'[3]Formulario PPGR1'!#REF!)</f>
        <v>#REF!</v>
      </c>
      <c r="F674" s="505" t="e">
        <f>IF('Formulario PPGR3'!$G674="","",'[3]Formulario PPGR1'!#REF!)</f>
        <v>#REF!</v>
      </c>
      <c r="G674" s="506" t="s">
        <v>724</v>
      </c>
      <c r="H674" s="507" t="s">
        <v>725</v>
      </c>
      <c r="I674" s="514">
        <v>3</v>
      </c>
      <c r="J674" s="537" t="s">
        <v>1073</v>
      </c>
      <c r="K674" s="536" t="s">
        <v>1095</v>
      </c>
      <c r="L674" s="516" t="s">
        <v>1083</v>
      </c>
      <c r="M674" s="517" t="s">
        <v>1091</v>
      </c>
      <c r="N674" s="521">
        <v>4</v>
      </c>
      <c r="O674" s="519">
        <v>71.98</v>
      </c>
      <c r="P674" s="520">
        <v>287.92</v>
      </c>
      <c r="Q674" s="519" t="s">
        <v>1096</v>
      </c>
      <c r="R674" s="526" t="s">
        <v>1072</v>
      </c>
    </row>
    <row r="675" spans="2:18" ht="25.5">
      <c r="B675" s="505" t="e">
        <f>IF('Formulario PPGR3'!$G675="","",CONCATENATE('Formulario PPGR3'!$C675,".",'Formulario PPGR3'!$D675,".",'Formulario PPGR3'!$E675,".",'Formulario PPGR3'!$F675))</f>
        <v>#REF!</v>
      </c>
      <c r="C675" s="505" t="e">
        <f>IF('Formulario PPGR3'!$G675="","",'[3]Formulario PPGR1'!#REF!)</f>
        <v>#REF!</v>
      </c>
      <c r="D675" s="505" t="e">
        <f>IF('Formulario PPGR3'!$G675="","",'[3]Formulario PPGR1'!#REF!)</f>
        <v>#REF!</v>
      </c>
      <c r="E675" s="505" t="e">
        <f>IF('Formulario PPGR3'!$G675="","",'[3]Formulario PPGR1'!#REF!)</f>
        <v>#REF!</v>
      </c>
      <c r="F675" s="505" t="e">
        <f>IF('Formulario PPGR3'!$G675="","",'[3]Formulario PPGR1'!#REF!)</f>
        <v>#REF!</v>
      </c>
      <c r="G675" s="506" t="s">
        <v>724</v>
      </c>
      <c r="H675" s="507" t="s">
        <v>725</v>
      </c>
      <c r="I675" s="514">
        <v>3</v>
      </c>
      <c r="J675" s="537" t="s">
        <v>1073</v>
      </c>
      <c r="K675" s="538" t="s">
        <v>1095</v>
      </c>
      <c r="L675" s="537" t="s">
        <v>1123</v>
      </c>
      <c r="M675" s="517" t="s">
        <v>1087</v>
      </c>
      <c r="N675" s="539">
        <v>6</v>
      </c>
      <c r="O675" s="519">
        <v>144.9984</v>
      </c>
      <c r="P675" s="520">
        <v>869.99040000000002</v>
      </c>
      <c r="Q675" s="519" t="s">
        <v>1096</v>
      </c>
      <c r="R675" s="526" t="s">
        <v>1072</v>
      </c>
    </row>
    <row r="676" spans="2:18" ht="25.5">
      <c r="B676" s="505" t="e">
        <f>IF('Formulario PPGR3'!$G676="","",CONCATENATE('Formulario PPGR3'!$C676,".",'Formulario PPGR3'!$D676,".",'Formulario PPGR3'!$E676,".",'Formulario PPGR3'!$F676))</f>
        <v>#REF!</v>
      </c>
      <c r="C676" s="505" t="e">
        <f>IF('Formulario PPGR3'!$G676="","",'[3]Formulario PPGR1'!#REF!)</f>
        <v>#REF!</v>
      </c>
      <c r="D676" s="505" t="e">
        <f>IF('Formulario PPGR3'!$G676="","",'[3]Formulario PPGR1'!#REF!)</f>
        <v>#REF!</v>
      </c>
      <c r="E676" s="505" t="e">
        <f>IF('Formulario PPGR3'!$G676="","",'[3]Formulario PPGR1'!#REF!)</f>
        <v>#REF!</v>
      </c>
      <c r="F676" s="505" t="e">
        <f>IF('Formulario PPGR3'!$G676="","",'[3]Formulario PPGR1'!#REF!)</f>
        <v>#REF!</v>
      </c>
      <c r="G676" s="506" t="s">
        <v>724</v>
      </c>
      <c r="H676" s="507" t="s">
        <v>725</v>
      </c>
      <c r="I676" s="514">
        <v>3</v>
      </c>
      <c r="J676" s="537" t="s">
        <v>1073</v>
      </c>
      <c r="K676" s="538" t="s">
        <v>1095</v>
      </c>
      <c r="L676" s="537" t="s">
        <v>1097</v>
      </c>
      <c r="M676" s="517" t="s">
        <v>1087</v>
      </c>
      <c r="N676" s="539">
        <v>4</v>
      </c>
      <c r="O676" s="519">
        <v>50</v>
      </c>
      <c r="P676" s="520">
        <v>200</v>
      </c>
      <c r="Q676" s="519" t="s">
        <v>1096</v>
      </c>
      <c r="R676" s="526" t="s">
        <v>1072</v>
      </c>
    </row>
    <row r="677" spans="2:18" ht="25.5">
      <c r="B677" s="505" t="e">
        <f>IF('Formulario PPGR3'!$G677="","",CONCATENATE('Formulario PPGR3'!$C677,".",'Formulario PPGR3'!$D677,".",'Formulario PPGR3'!$E677,".",'Formulario PPGR3'!$F677))</f>
        <v>#REF!</v>
      </c>
      <c r="C677" s="505" t="e">
        <f>IF('Formulario PPGR3'!$G677="","",'[3]Formulario PPGR1'!#REF!)</f>
        <v>#REF!</v>
      </c>
      <c r="D677" s="505" t="e">
        <f>IF('Formulario PPGR3'!$G677="","",'[3]Formulario PPGR1'!#REF!)</f>
        <v>#REF!</v>
      </c>
      <c r="E677" s="505" t="e">
        <f>IF('Formulario PPGR3'!$G677="","",'[3]Formulario PPGR1'!#REF!)</f>
        <v>#REF!</v>
      </c>
      <c r="F677" s="505" t="e">
        <f>IF('Formulario PPGR3'!$G677="","",'[3]Formulario PPGR1'!#REF!)</f>
        <v>#REF!</v>
      </c>
      <c r="G677" s="506" t="s">
        <v>724</v>
      </c>
      <c r="H677" s="507" t="s">
        <v>725</v>
      </c>
      <c r="I677" s="514">
        <v>3</v>
      </c>
      <c r="J677" s="537" t="s">
        <v>1073</v>
      </c>
      <c r="K677" s="538" t="s">
        <v>1095</v>
      </c>
      <c r="L677" s="537" t="s">
        <v>1125</v>
      </c>
      <c r="M677" s="517" t="s">
        <v>1126</v>
      </c>
      <c r="N677" s="539">
        <v>3</v>
      </c>
      <c r="O677" s="519">
        <v>206.5</v>
      </c>
      <c r="P677" s="520">
        <v>619.5</v>
      </c>
      <c r="Q677" s="519" t="s">
        <v>1096</v>
      </c>
      <c r="R677" s="526" t="s">
        <v>1072</v>
      </c>
    </row>
    <row r="678" spans="2:18" ht="25.5">
      <c r="B678" s="505" t="e">
        <f>IF('Formulario PPGR3'!$G678="","",CONCATENATE('Formulario PPGR3'!$C678,".",'Formulario PPGR3'!$D678,".",'Formulario PPGR3'!$E678,".",'Formulario PPGR3'!$F678))</f>
        <v>#REF!</v>
      </c>
      <c r="C678" s="505" t="e">
        <f>IF('Formulario PPGR3'!$G678="","",'[3]Formulario PPGR1'!#REF!)</f>
        <v>#REF!</v>
      </c>
      <c r="D678" s="505" t="e">
        <f>IF('Formulario PPGR3'!$G678="","",'[3]Formulario PPGR1'!#REF!)</f>
        <v>#REF!</v>
      </c>
      <c r="E678" s="505" t="e">
        <f>IF('Formulario PPGR3'!$G678="","",'[3]Formulario PPGR1'!#REF!)</f>
        <v>#REF!</v>
      </c>
      <c r="F678" s="505" t="e">
        <f>IF('Formulario PPGR3'!$G678="","",'[3]Formulario PPGR1'!#REF!)</f>
        <v>#REF!</v>
      </c>
      <c r="G678" s="506" t="s">
        <v>724</v>
      </c>
      <c r="H678" s="507" t="s">
        <v>725</v>
      </c>
      <c r="I678" s="514">
        <v>3</v>
      </c>
      <c r="J678" s="537" t="s">
        <v>1073</v>
      </c>
      <c r="K678" s="538" t="s">
        <v>1095</v>
      </c>
      <c r="L678" s="537" t="s">
        <v>1187</v>
      </c>
      <c r="M678" s="517" t="s">
        <v>1087</v>
      </c>
      <c r="N678" s="539">
        <v>8</v>
      </c>
      <c r="O678" s="519">
        <v>34.81</v>
      </c>
      <c r="P678" s="520">
        <v>278.48</v>
      </c>
      <c r="Q678" s="519" t="s">
        <v>1096</v>
      </c>
      <c r="R678" s="526" t="s">
        <v>1072</v>
      </c>
    </row>
    <row r="679" spans="2:18" ht="25.5">
      <c r="B679" s="505" t="e">
        <f>IF('Formulario PPGR3'!$G679="","",CONCATENATE('Formulario PPGR3'!$C679,".",'Formulario PPGR3'!$D679,".",'Formulario PPGR3'!$E679,".",'Formulario PPGR3'!$F679))</f>
        <v>#REF!</v>
      </c>
      <c r="C679" s="505" t="e">
        <f>IF('Formulario PPGR3'!$G679="","",'[3]Formulario PPGR1'!#REF!)</f>
        <v>#REF!</v>
      </c>
      <c r="D679" s="505" t="e">
        <f>IF('Formulario PPGR3'!$G679="","",'[3]Formulario PPGR1'!#REF!)</f>
        <v>#REF!</v>
      </c>
      <c r="E679" s="505" t="e">
        <f>IF('Formulario PPGR3'!$G679="","",'[3]Formulario PPGR1'!#REF!)</f>
        <v>#REF!</v>
      </c>
      <c r="F679" s="505" t="e">
        <f>IF('Formulario PPGR3'!$G679="","",'[3]Formulario PPGR1'!#REF!)</f>
        <v>#REF!</v>
      </c>
      <c r="G679" s="506" t="s">
        <v>724</v>
      </c>
      <c r="H679" s="507" t="s">
        <v>725</v>
      </c>
      <c r="I679" s="514">
        <v>3</v>
      </c>
      <c r="J679" s="516" t="s">
        <v>1073</v>
      </c>
      <c r="K679" s="536" t="s">
        <v>1095</v>
      </c>
      <c r="L679" s="516" t="s">
        <v>1195</v>
      </c>
      <c r="M679" s="517" t="s">
        <v>1087</v>
      </c>
      <c r="N679" s="521">
        <v>4</v>
      </c>
      <c r="O679" s="519">
        <v>26.55</v>
      </c>
      <c r="P679" s="520">
        <v>106.2</v>
      </c>
      <c r="Q679" s="519" t="s">
        <v>1096</v>
      </c>
      <c r="R679" s="526" t="s">
        <v>1072</v>
      </c>
    </row>
    <row r="680" spans="2:18" ht="38.25">
      <c r="B680" s="505" t="e">
        <f>IF('Formulario PPGR3'!$G680="","",CONCATENATE('Formulario PPGR3'!$C680,".",'Formulario PPGR3'!$D680,".",'Formulario PPGR3'!$E680,".",'Formulario PPGR3'!$F680))</f>
        <v>#REF!</v>
      </c>
      <c r="C680" s="505" t="e">
        <f>IF('Formulario PPGR3'!$G680="","",'[3]Formulario PPGR1'!#REF!)</f>
        <v>#REF!</v>
      </c>
      <c r="D680" s="505" t="e">
        <f>IF('Formulario PPGR3'!$G680="","",'[3]Formulario PPGR1'!#REF!)</f>
        <v>#REF!</v>
      </c>
      <c r="E680" s="505" t="e">
        <f>IF('Formulario PPGR3'!$G680="","",'[3]Formulario PPGR1'!#REF!)</f>
        <v>#REF!</v>
      </c>
      <c r="F680" s="505" t="e">
        <f>IF('Formulario PPGR3'!$G680="","",'[3]Formulario PPGR1'!#REF!)</f>
        <v>#REF!</v>
      </c>
      <c r="G680" s="506" t="s">
        <v>726</v>
      </c>
      <c r="H680" s="507" t="s">
        <v>727</v>
      </c>
      <c r="I680" s="514">
        <v>12</v>
      </c>
      <c r="J680" s="516" t="s">
        <v>1077</v>
      </c>
      <c r="K680" s="536" t="s">
        <v>1099</v>
      </c>
      <c r="L680" s="516" t="s">
        <v>1078</v>
      </c>
      <c r="M680" s="517" t="s">
        <v>1101</v>
      </c>
      <c r="N680" s="521">
        <v>8</v>
      </c>
      <c r="O680" s="519">
        <v>197</v>
      </c>
      <c r="P680" s="520">
        <v>1576</v>
      </c>
      <c r="Q680" s="519" t="s">
        <v>1102</v>
      </c>
      <c r="R680" s="526" t="s">
        <v>1072</v>
      </c>
    </row>
    <row r="681" spans="2:18" ht="38.25">
      <c r="B681" s="505" t="e">
        <f>IF('Formulario PPGR3'!$G681="","",CONCATENATE('Formulario PPGR3'!$C681,".",'Formulario PPGR3'!$D681,".",'Formulario PPGR3'!$E681,".",'Formulario PPGR3'!$F681))</f>
        <v>#REF!</v>
      </c>
      <c r="C681" s="505" t="e">
        <f>IF('Formulario PPGR3'!$G681="","",'[3]Formulario PPGR1'!#REF!)</f>
        <v>#REF!</v>
      </c>
      <c r="D681" s="505" t="e">
        <f>IF('Formulario PPGR3'!$G681="","",'[3]Formulario PPGR1'!#REF!)</f>
        <v>#REF!</v>
      </c>
      <c r="E681" s="505" t="e">
        <f>IF('Formulario PPGR3'!$G681="","",'[3]Formulario PPGR1'!#REF!)</f>
        <v>#REF!</v>
      </c>
      <c r="F681" s="505" t="e">
        <f>IF('Formulario PPGR3'!$G681="","",'[3]Formulario PPGR1'!#REF!)</f>
        <v>#REF!</v>
      </c>
      <c r="G681" s="506" t="s">
        <v>726</v>
      </c>
      <c r="H681" s="507" t="s">
        <v>727</v>
      </c>
      <c r="I681" s="514">
        <v>12</v>
      </c>
      <c r="J681" s="537" t="s">
        <v>1073</v>
      </c>
      <c r="K681" s="538" t="s">
        <v>1095</v>
      </c>
      <c r="L681" s="537" t="s">
        <v>1083</v>
      </c>
      <c r="M681" s="517" t="s">
        <v>1091</v>
      </c>
      <c r="N681" s="539">
        <v>3</v>
      </c>
      <c r="O681" s="519">
        <v>71.98</v>
      </c>
      <c r="P681" s="520">
        <v>215.94</v>
      </c>
      <c r="Q681" s="519" t="s">
        <v>1096</v>
      </c>
      <c r="R681" s="526" t="s">
        <v>1072</v>
      </c>
    </row>
    <row r="682" spans="2:18" ht="38.25">
      <c r="B682" s="505" t="e">
        <f>IF('Formulario PPGR3'!$G682="","",CONCATENATE('Formulario PPGR3'!$C682,".",'Formulario PPGR3'!$D682,".",'Formulario PPGR3'!$E682,".",'Formulario PPGR3'!$F682))</f>
        <v>#REF!</v>
      </c>
      <c r="C682" s="505" t="e">
        <f>IF('Formulario PPGR3'!$G682="","",'[3]Formulario PPGR1'!#REF!)</f>
        <v>#REF!</v>
      </c>
      <c r="D682" s="505" t="e">
        <f>IF('Formulario PPGR3'!$G682="","",'[3]Formulario PPGR1'!#REF!)</f>
        <v>#REF!</v>
      </c>
      <c r="E682" s="505" t="e">
        <f>IF('Formulario PPGR3'!$G682="","",'[3]Formulario PPGR1'!#REF!)</f>
        <v>#REF!</v>
      </c>
      <c r="F682" s="505" t="e">
        <f>IF('Formulario PPGR3'!$G682="","",'[3]Formulario PPGR1'!#REF!)</f>
        <v>#REF!</v>
      </c>
      <c r="G682" s="506" t="s">
        <v>726</v>
      </c>
      <c r="H682" s="507" t="s">
        <v>727</v>
      </c>
      <c r="I682" s="514">
        <v>12</v>
      </c>
      <c r="J682" s="537" t="s">
        <v>1080</v>
      </c>
      <c r="K682" s="538" t="s">
        <v>1089</v>
      </c>
      <c r="L682" s="537" t="s">
        <v>1081</v>
      </c>
      <c r="M682" s="517" t="s">
        <v>1093</v>
      </c>
      <c r="N682" s="539">
        <v>4</v>
      </c>
      <c r="O682" s="519">
        <v>139.24</v>
      </c>
      <c r="P682" s="520">
        <v>556.96</v>
      </c>
      <c r="Q682" s="519" t="s">
        <v>1094</v>
      </c>
      <c r="R682" s="526" t="s">
        <v>1072</v>
      </c>
    </row>
    <row r="683" spans="2:18" ht="25.5">
      <c r="B683" s="505" t="e">
        <f>IF('Formulario PPGR3'!$G683="","",CONCATENATE('Formulario PPGR3'!$C683,".",'Formulario PPGR3'!$D683,".",'Formulario PPGR3'!$E683,".",'Formulario PPGR3'!$F683))</f>
        <v>#REF!</v>
      </c>
      <c r="C683" s="505" t="e">
        <f>IF('Formulario PPGR3'!$G683="","",'[3]Formulario PPGR1'!#REF!)</f>
        <v>#REF!</v>
      </c>
      <c r="D683" s="505" t="e">
        <f>IF('Formulario PPGR3'!$G683="","",'[3]Formulario PPGR1'!#REF!)</f>
        <v>#REF!</v>
      </c>
      <c r="E683" s="505" t="e">
        <f>IF('Formulario PPGR3'!$G683="","",'[3]Formulario PPGR1'!#REF!)</f>
        <v>#REF!</v>
      </c>
      <c r="F683" s="505" t="e">
        <f>IF('Formulario PPGR3'!$G683="","",'[3]Formulario PPGR1'!#REF!)</f>
        <v>#REF!</v>
      </c>
      <c r="G683" s="506" t="s">
        <v>728</v>
      </c>
      <c r="H683" s="507" t="s">
        <v>729</v>
      </c>
      <c r="I683" s="514">
        <v>12</v>
      </c>
      <c r="J683" s="516" t="s">
        <v>1077</v>
      </c>
      <c r="K683" s="536" t="s">
        <v>1099</v>
      </c>
      <c r="L683" s="516" t="s">
        <v>1078</v>
      </c>
      <c r="M683" s="517" t="s">
        <v>1101</v>
      </c>
      <c r="N683" s="521">
        <v>8</v>
      </c>
      <c r="O683" s="519">
        <v>197</v>
      </c>
      <c r="P683" s="520">
        <v>1576</v>
      </c>
      <c r="Q683" s="519" t="s">
        <v>1102</v>
      </c>
      <c r="R683" s="526" t="s">
        <v>1072</v>
      </c>
    </row>
    <row r="684" spans="2:18" ht="25.5">
      <c r="B684" s="505" t="e">
        <f>IF('Formulario PPGR3'!$G684="","",CONCATENATE('Formulario PPGR3'!$C684,".",'Formulario PPGR3'!$D684,".",'Formulario PPGR3'!$E684,".",'Formulario PPGR3'!$F684))</f>
        <v>#REF!</v>
      </c>
      <c r="C684" s="505" t="e">
        <f>IF('Formulario PPGR3'!$G684="","",'[3]Formulario PPGR1'!#REF!)</f>
        <v>#REF!</v>
      </c>
      <c r="D684" s="505" t="e">
        <f>IF('Formulario PPGR3'!$G684="","",'[3]Formulario PPGR1'!#REF!)</f>
        <v>#REF!</v>
      </c>
      <c r="E684" s="505" t="e">
        <f>IF('Formulario PPGR3'!$G684="","",'[3]Formulario PPGR1'!#REF!)</f>
        <v>#REF!</v>
      </c>
      <c r="F684" s="505" t="e">
        <f>IF('Formulario PPGR3'!$G684="","",'[3]Formulario PPGR1'!#REF!)</f>
        <v>#REF!</v>
      </c>
      <c r="G684" s="506" t="s">
        <v>728</v>
      </c>
      <c r="H684" s="507" t="s">
        <v>729</v>
      </c>
      <c r="I684" s="514">
        <v>12</v>
      </c>
      <c r="J684" s="537" t="s">
        <v>1073</v>
      </c>
      <c r="K684" s="538" t="s">
        <v>1095</v>
      </c>
      <c r="L684" s="537" t="s">
        <v>1083</v>
      </c>
      <c r="M684" s="517" t="s">
        <v>1091</v>
      </c>
      <c r="N684" s="539">
        <v>3</v>
      </c>
      <c r="O684" s="519">
        <v>71.98</v>
      </c>
      <c r="P684" s="520">
        <v>215.94</v>
      </c>
      <c r="Q684" s="519" t="s">
        <v>1096</v>
      </c>
      <c r="R684" s="526" t="s">
        <v>1072</v>
      </c>
    </row>
    <row r="685" spans="2:18" ht="25.5">
      <c r="B685" s="505" t="e">
        <f>IF('Formulario PPGR3'!$G685="","",CONCATENATE('Formulario PPGR3'!$C685,".",'Formulario PPGR3'!$D685,".",'Formulario PPGR3'!$E685,".",'Formulario PPGR3'!$F685))</f>
        <v>#REF!</v>
      </c>
      <c r="C685" s="505" t="e">
        <f>IF('Formulario PPGR3'!$G685="","",'[3]Formulario PPGR1'!#REF!)</f>
        <v>#REF!</v>
      </c>
      <c r="D685" s="505" t="e">
        <f>IF('Formulario PPGR3'!$G685="","",'[3]Formulario PPGR1'!#REF!)</f>
        <v>#REF!</v>
      </c>
      <c r="E685" s="505" t="e">
        <f>IF('Formulario PPGR3'!$G685="","",'[3]Formulario PPGR1'!#REF!)</f>
        <v>#REF!</v>
      </c>
      <c r="F685" s="505" t="e">
        <f>IF('Formulario PPGR3'!$G685="","",'[3]Formulario PPGR1'!#REF!)</f>
        <v>#REF!</v>
      </c>
      <c r="G685" s="506" t="s">
        <v>728</v>
      </c>
      <c r="H685" s="507" t="s">
        <v>729</v>
      </c>
      <c r="I685" s="514">
        <v>12</v>
      </c>
      <c r="J685" s="537" t="s">
        <v>1080</v>
      </c>
      <c r="K685" s="538" t="s">
        <v>1089</v>
      </c>
      <c r="L685" s="537" t="s">
        <v>1081</v>
      </c>
      <c r="M685" s="517" t="s">
        <v>1093</v>
      </c>
      <c r="N685" s="539">
        <v>4</v>
      </c>
      <c r="O685" s="519">
        <v>139.24</v>
      </c>
      <c r="P685" s="520">
        <v>556.96</v>
      </c>
      <c r="Q685" s="519" t="s">
        <v>1094</v>
      </c>
      <c r="R685" s="526" t="s">
        <v>1072</v>
      </c>
    </row>
    <row r="686" spans="2:18" ht="51">
      <c r="B686" s="505" t="e">
        <f>IF('Formulario PPGR3'!$G686="","",CONCATENATE('Formulario PPGR3'!$C686,".",'Formulario PPGR3'!$D686,".",'Formulario PPGR3'!$E686,".",'Formulario PPGR3'!$F686))</f>
        <v>#REF!</v>
      </c>
      <c r="C686" s="505" t="e">
        <f>IF('Formulario PPGR3'!$G686="","",'[3]Formulario PPGR1'!#REF!)</f>
        <v>#REF!</v>
      </c>
      <c r="D686" s="505" t="e">
        <f>IF('Formulario PPGR3'!$G686="","",'[3]Formulario PPGR1'!#REF!)</f>
        <v>#REF!</v>
      </c>
      <c r="E686" s="505" t="e">
        <f>IF('Formulario PPGR3'!$G686="","",'[3]Formulario PPGR1'!#REF!)</f>
        <v>#REF!</v>
      </c>
      <c r="F686" s="505" t="e">
        <f>IF('Formulario PPGR3'!$G686="","",'[3]Formulario PPGR1'!#REF!)</f>
        <v>#REF!</v>
      </c>
      <c r="G686" s="506" t="s">
        <v>762</v>
      </c>
      <c r="H686" s="507" t="s">
        <v>763</v>
      </c>
      <c r="I686" s="514">
        <v>4</v>
      </c>
      <c r="J686" s="537" t="s">
        <v>1070</v>
      </c>
      <c r="K686" s="538" t="s">
        <v>1086</v>
      </c>
      <c r="L686" s="537" t="s">
        <v>1116</v>
      </c>
      <c r="M686" s="517" t="s">
        <v>1087</v>
      </c>
      <c r="N686" s="539">
        <v>4</v>
      </c>
      <c r="O686" s="519">
        <v>12537.5</v>
      </c>
      <c r="P686" s="520">
        <v>50150</v>
      </c>
      <c r="Q686" s="519" t="s">
        <v>1088</v>
      </c>
      <c r="R686" s="526" t="s">
        <v>1072</v>
      </c>
    </row>
    <row r="687" spans="2:18" ht="51">
      <c r="B687" s="505" t="e">
        <f>IF('Formulario PPGR3'!$G687="","",CONCATENATE('Formulario PPGR3'!$C687,".",'Formulario PPGR3'!$D687,".",'Formulario PPGR3'!$E687,".",'Formulario PPGR3'!$F687))</f>
        <v>#REF!</v>
      </c>
      <c r="C687" s="505" t="e">
        <f>IF('Formulario PPGR3'!$G687="","",'[3]Formulario PPGR1'!#REF!)</f>
        <v>#REF!</v>
      </c>
      <c r="D687" s="505" t="e">
        <f>IF('Formulario PPGR3'!$G687="","",'[3]Formulario PPGR1'!#REF!)</f>
        <v>#REF!</v>
      </c>
      <c r="E687" s="505" t="e">
        <f>IF('Formulario PPGR3'!$G687="","",'[3]Formulario PPGR1'!#REF!)</f>
        <v>#REF!</v>
      </c>
      <c r="F687" s="505" t="e">
        <f>IF('Formulario PPGR3'!$G687="","",'[3]Formulario PPGR1'!#REF!)</f>
        <v>#REF!</v>
      </c>
      <c r="G687" s="506" t="s">
        <v>762</v>
      </c>
      <c r="H687" s="507" t="s">
        <v>763</v>
      </c>
      <c r="I687" s="514">
        <v>4</v>
      </c>
      <c r="J687" s="537" t="s">
        <v>1070</v>
      </c>
      <c r="K687" s="538" t="s">
        <v>1086</v>
      </c>
      <c r="L687" s="537" t="s">
        <v>1203</v>
      </c>
      <c r="M687" s="517" t="s">
        <v>1087</v>
      </c>
      <c r="N687" s="539">
        <v>8</v>
      </c>
      <c r="O687" s="519">
        <v>10133.5</v>
      </c>
      <c r="P687" s="520">
        <v>81068</v>
      </c>
      <c r="Q687" s="519" t="s">
        <v>1088</v>
      </c>
      <c r="R687" s="526" t="s">
        <v>1072</v>
      </c>
    </row>
    <row r="688" spans="2:18" ht="51">
      <c r="B688" s="505" t="e">
        <f>IF('Formulario PPGR3'!$G688="","",CONCATENATE('Formulario PPGR3'!$C688,".",'Formulario PPGR3'!$D688,".",'Formulario PPGR3'!$E688,".",'Formulario PPGR3'!$F688))</f>
        <v>#REF!</v>
      </c>
      <c r="C688" s="505" t="e">
        <f>IF('Formulario PPGR3'!$G688="","",'[3]Formulario PPGR1'!#REF!)</f>
        <v>#REF!</v>
      </c>
      <c r="D688" s="505" t="e">
        <f>IF('Formulario PPGR3'!$G688="","",'[3]Formulario PPGR1'!#REF!)</f>
        <v>#REF!</v>
      </c>
      <c r="E688" s="505" t="e">
        <f>IF('Formulario PPGR3'!$G688="","",'[3]Formulario PPGR1'!#REF!)</f>
        <v>#REF!</v>
      </c>
      <c r="F688" s="505" t="e">
        <f>IF('Formulario PPGR3'!$G688="","",'[3]Formulario PPGR1'!#REF!)</f>
        <v>#REF!</v>
      </c>
      <c r="G688" s="506" t="s">
        <v>762</v>
      </c>
      <c r="H688" s="507" t="s">
        <v>763</v>
      </c>
      <c r="I688" s="514">
        <v>4</v>
      </c>
      <c r="J688" s="516" t="s">
        <v>1080</v>
      </c>
      <c r="K688" s="536" t="s">
        <v>1089</v>
      </c>
      <c r="L688" s="516" t="s">
        <v>1090</v>
      </c>
      <c r="M688" s="517" t="s">
        <v>1091</v>
      </c>
      <c r="N688" s="521">
        <v>12</v>
      </c>
      <c r="O688" s="519">
        <v>175.82</v>
      </c>
      <c r="P688" s="520">
        <v>2109.84</v>
      </c>
      <c r="Q688" s="519" t="s">
        <v>1092</v>
      </c>
      <c r="R688" s="526" t="s">
        <v>1072</v>
      </c>
    </row>
    <row r="689" spans="2:18" ht="51">
      <c r="B689" s="505" t="e">
        <f>IF('Formulario PPGR3'!$G689="","",CONCATENATE('Formulario PPGR3'!$C689,".",'Formulario PPGR3'!$D689,".",'Formulario PPGR3'!$E689,".",'Formulario PPGR3'!$F689))</f>
        <v>#REF!</v>
      </c>
      <c r="C689" s="505" t="e">
        <f>IF('Formulario PPGR3'!$G689="","",'[3]Formulario PPGR1'!#REF!)</f>
        <v>#REF!</v>
      </c>
      <c r="D689" s="505" t="e">
        <f>IF('Formulario PPGR3'!$G689="","",'[3]Formulario PPGR1'!#REF!)</f>
        <v>#REF!</v>
      </c>
      <c r="E689" s="505" t="e">
        <f>IF('Formulario PPGR3'!$G689="","",'[3]Formulario PPGR1'!#REF!)</f>
        <v>#REF!</v>
      </c>
      <c r="F689" s="505" t="e">
        <f>IF('Formulario PPGR3'!$G689="","",'[3]Formulario PPGR1'!#REF!)</f>
        <v>#REF!</v>
      </c>
      <c r="G689" s="506" t="s">
        <v>762</v>
      </c>
      <c r="H689" s="507" t="s">
        <v>763</v>
      </c>
      <c r="I689" s="514">
        <v>4</v>
      </c>
      <c r="J689" s="516" t="s">
        <v>1080</v>
      </c>
      <c r="K689" s="536" t="s">
        <v>1089</v>
      </c>
      <c r="L689" s="516" t="s">
        <v>1081</v>
      </c>
      <c r="M689" s="517" t="s">
        <v>1093</v>
      </c>
      <c r="N689" s="521">
        <v>16</v>
      </c>
      <c r="O689" s="519">
        <v>139.24</v>
      </c>
      <c r="P689" s="520">
        <v>2227.84</v>
      </c>
      <c r="Q689" s="519" t="s">
        <v>1094</v>
      </c>
      <c r="R689" s="526" t="s">
        <v>1072</v>
      </c>
    </row>
    <row r="690" spans="2:18" ht="51">
      <c r="B690" s="505" t="e">
        <f>IF('Formulario PPGR3'!$G690="","",CONCATENATE('Formulario PPGR3'!$C690,".",'Formulario PPGR3'!$D690,".",'Formulario PPGR3'!$E690,".",'Formulario PPGR3'!$F690))</f>
        <v>#REF!</v>
      </c>
      <c r="C690" s="505" t="e">
        <f>IF('Formulario PPGR3'!$G690="","",'[3]Formulario PPGR1'!#REF!)</f>
        <v>#REF!</v>
      </c>
      <c r="D690" s="505" t="e">
        <f>IF('Formulario PPGR3'!$G690="","",'[3]Formulario PPGR1'!#REF!)</f>
        <v>#REF!</v>
      </c>
      <c r="E690" s="505" t="e">
        <f>IF('Formulario PPGR3'!$G690="","",'[3]Formulario PPGR1'!#REF!)</f>
        <v>#REF!</v>
      </c>
      <c r="F690" s="505" t="e">
        <f>IF('Formulario PPGR3'!$G690="","",'[3]Formulario PPGR1'!#REF!)</f>
        <v>#REF!</v>
      </c>
      <c r="G690" s="506" t="s">
        <v>762</v>
      </c>
      <c r="H690" s="507" t="s">
        <v>763</v>
      </c>
      <c r="I690" s="514">
        <v>4</v>
      </c>
      <c r="J690" s="516" t="s">
        <v>1073</v>
      </c>
      <c r="K690" s="536" t="s">
        <v>1095</v>
      </c>
      <c r="L690" s="516" t="s">
        <v>1115</v>
      </c>
      <c r="M690" s="517" t="s">
        <v>1091</v>
      </c>
      <c r="N690" s="521">
        <v>32</v>
      </c>
      <c r="O690" s="519">
        <v>36</v>
      </c>
      <c r="P690" s="520">
        <v>1152</v>
      </c>
      <c r="Q690" s="519" t="s">
        <v>1096</v>
      </c>
      <c r="R690" s="526" t="s">
        <v>1072</v>
      </c>
    </row>
    <row r="691" spans="2:18" ht="51">
      <c r="B691" s="505" t="e">
        <f>IF('Formulario PPGR3'!$G691="","",CONCATENATE('Formulario PPGR3'!$C691,".",'Formulario PPGR3'!$D691,".",'Formulario PPGR3'!$E691,".",'Formulario PPGR3'!$F691))</f>
        <v>#REF!</v>
      </c>
      <c r="C691" s="505" t="e">
        <f>IF('Formulario PPGR3'!$G691="","",'[3]Formulario PPGR1'!#REF!)</f>
        <v>#REF!</v>
      </c>
      <c r="D691" s="505" t="e">
        <f>IF('Formulario PPGR3'!$G691="","",'[3]Formulario PPGR1'!#REF!)</f>
        <v>#REF!</v>
      </c>
      <c r="E691" s="505" t="e">
        <f>IF('Formulario PPGR3'!$G691="","",'[3]Formulario PPGR1'!#REF!)</f>
        <v>#REF!</v>
      </c>
      <c r="F691" s="505" t="e">
        <f>IF('Formulario PPGR3'!$G691="","",'[3]Formulario PPGR1'!#REF!)</f>
        <v>#REF!</v>
      </c>
      <c r="G691" s="506" t="s">
        <v>762</v>
      </c>
      <c r="H691" s="507" t="s">
        <v>763</v>
      </c>
      <c r="I691" s="514">
        <v>4</v>
      </c>
      <c r="J691" s="516" t="s">
        <v>1119</v>
      </c>
      <c r="K691" s="536" t="s">
        <v>1120</v>
      </c>
      <c r="L691" s="516" t="s">
        <v>1121</v>
      </c>
      <c r="M691" s="517" t="s">
        <v>1087</v>
      </c>
      <c r="N691" s="521">
        <v>1</v>
      </c>
      <c r="O691" s="519">
        <v>86568.53</v>
      </c>
      <c r="P691" s="520">
        <v>86568.53</v>
      </c>
      <c r="Q691" s="519" t="s">
        <v>1122</v>
      </c>
      <c r="R691" s="526" t="s">
        <v>1072</v>
      </c>
    </row>
    <row r="692" spans="2:18" ht="51">
      <c r="B692" s="505" t="e">
        <f>IF('Formulario PPGR3'!$G692="","",CONCATENATE('Formulario PPGR3'!$C692,".",'Formulario PPGR3'!$D692,".",'Formulario PPGR3'!$E692,".",'Formulario PPGR3'!$F692))</f>
        <v>#REF!</v>
      </c>
      <c r="C692" s="505" t="e">
        <f>IF('Formulario PPGR3'!$G692="","",'[3]Formulario PPGR1'!#REF!)</f>
        <v>#REF!</v>
      </c>
      <c r="D692" s="505" t="e">
        <f>IF('Formulario PPGR3'!$G692="","",'[3]Formulario PPGR1'!#REF!)</f>
        <v>#REF!</v>
      </c>
      <c r="E692" s="505" t="e">
        <f>IF('Formulario PPGR3'!$G692="","",'[3]Formulario PPGR1'!#REF!)</f>
        <v>#REF!</v>
      </c>
      <c r="F692" s="505" t="e">
        <f>IF('Formulario PPGR3'!$G692="","",'[3]Formulario PPGR1'!#REF!)</f>
        <v>#REF!</v>
      </c>
      <c r="G692" s="506" t="s">
        <v>762</v>
      </c>
      <c r="H692" s="507" t="s">
        <v>763</v>
      </c>
      <c r="I692" s="514">
        <v>4</v>
      </c>
      <c r="J692" s="516" t="s">
        <v>1073</v>
      </c>
      <c r="K692" s="536" t="s">
        <v>1095</v>
      </c>
      <c r="L692" s="516" t="s">
        <v>1108</v>
      </c>
      <c r="M692" s="517" t="s">
        <v>1087</v>
      </c>
      <c r="N692" s="521">
        <v>2</v>
      </c>
      <c r="O692" s="519">
        <v>2799.9985000000001</v>
      </c>
      <c r="P692" s="520">
        <v>5599.9970000000003</v>
      </c>
      <c r="Q692" s="519" t="s">
        <v>1096</v>
      </c>
      <c r="R692" s="526" t="s">
        <v>1072</v>
      </c>
    </row>
    <row r="693" spans="2:18" ht="51">
      <c r="B693" s="505" t="e">
        <f>IF('Formulario PPGR3'!$G693="","",CONCATENATE('Formulario PPGR3'!$C693,".",'Formulario PPGR3'!$D693,".",'Formulario PPGR3'!$E693,".",'Formulario PPGR3'!$F693))</f>
        <v>#REF!</v>
      </c>
      <c r="C693" s="505" t="e">
        <f>IF('Formulario PPGR3'!$G693="","",'[3]Formulario PPGR1'!#REF!)</f>
        <v>#REF!</v>
      </c>
      <c r="D693" s="505" t="e">
        <f>IF('Formulario PPGR3'!$G693="","",'[3]Formulario PPGR1'!#REF!)</f>
        <v>#REF!</v>
      </c>
      <c r="E693" s="505" t="e">
        <f>IF('Formulario PPGR3'!$G693="","",'[3]Formulario PPGR1'!#REF!)</f>
        <v>#REF!</v>
      </c>
      <c r="F693" s="505" t="e">
        <f>IF('Formulario PPGR3'!$G693="","",'[3]Formulario PPGR1'!#REF!)</f>
        <v>#REF!</v>
      </c>
      <c r="G693" s="506" t="s">
        <v>762</v>
      </c>
      <c r="H693" s="507" t="s">
        <v>763</v>
      </c>
      <c r="I693" s="514">
        <v>4</v>
      </c>
      <c r="J693" s="516" t="s">
        <v>1073</v>
      </c>
      <c r="K693" s="536" t="s">
        <v>1095</v>
      </c>
      <c r="L693" s="516" t="s">
        <v>1097</v>
      </c>
      <c r="M693" s="517" t="s">
        <v>1087</v>
      </c>
      <c r="N693" s="521">
        <v>16</v>
      </c>
      <c r="O693" s="519">
        <v>50</v>
      </c>
      <c r="P693" s="520">
        <v>800</v>
      </c>
      <c r="Q693" s="519" t="s">
        <v>1096</v>
      </c>
      <c r="R693" s="526" t="s">
        <v>1072</v>
      </c>
    </row>
    <row r="694" spans="2:18" ht="51">
      <c r="B694" s="505" t="e">
        <f>IF('Formulario PPGR3'!$G694="","",CONCATENATE('Formulario PPGR3'!$C694,".",'Formulario PPGR3'!$D694,".",'Formulario PPGR3'!$E694,".",'Formulario PPGR3'!$F694))</f>
        <v>#REF!</v>
      </c>
      <c r="C694" s="505" t="e">
        <f>IF('Formulario PPGR3'!$G694="","",'[3]Formulario PPGR1'!#REF!)</f>
        <v>#REF!</v>
      </c>
      <c r="D694" s="505" t="e">
        <f>IF('Formulario PPGR3'!$G694="","",'[3]Formulario PPGR1'!#REF!)</f>
        <v>#REF!</v>
      </c>
      <c r="E694" s="505" t="e">
        <f>IF('Formulario PPGR3'!$G694="","",'[3]Formulario PPGR1'!#REF!)</f>
        <v>#REF!</v>
      </c>
      <c r="F694" s="505" t="e">
        <f>IF('Formulario PPGR3'!$G694="","",'[3]Formulario PPGR1'!#REF!)</f>
        <v>#REF!</v>
      </c>
      <c r="G694" s="506" t="s">
        <v>762</v>
      </c>
      <c r="H694" s="507" t="s">
        <v>763</v>
      </c>
      <c r="I694" s="514">
        <v>4</v>
      </c>
      <c r="J694" s="537" t="s">
        <v>1073</v>
      </c>
      <c r="K694" s="538" t="s">
        <v>1095</v>
      </c>
      <c r="L694" s="537" t="s">
        <v>1187</v>
      </c>
      <c r="M694" s="517" t="s">
        <v>1087</v>
      </c>
      <c r="N694" s="539">
        <v>12</v>
      </c>
      <c r="O694" s="519">
        <v>34.81</v>
      </c>
      <c r="P694" s="520">
        <v>417.72</v>
      </c>
      <c r="Q694" s="519" t="s">
        <v>1096</v>
      </c>
      <c r="R694" s="526" t="s">
        <v>1072</v>
      </c>
    </row>
    <row r="695" spans="2:18" ht="51">
      <c r="B695" s="505" t="e">
        <f>IF('Formulario PPGR3'!$G695="","",CONCATENATE('Formulario PPGR3'!$C695,".",'Formulario PPGR3'!$D695,".",'Formulario PPGR3'!$E695,".",'Formulario PPGR3'!$F695))</f>
        <v>#REF!</v>
      </c>
      <c r="C695" s="505" t="e">
        <f>IF('Formulario PPGR3'!$G695="","",'[3]Formulario PPGR1'!#REF!)</f>
        <v>#REF!</v>
      </c>
      <c r="D695" s="505" t="e">
        <f>IF('Formulario PPGR3'!$G695="","",'[3]Formulario PPGR1'!#REF!)</f>
        <v>#REF!</v>
      </c>
      <c r="E695" s="505" t="e">
        <f>IF('Formulario PPGR3'!$G695="","",'[3]Formulario PPGR1'!#REF!)</f>
        <v>#REF!</v>
      </c>
      <c r="F695" s="505" t="e">
        <f>IF('Formulario PPGR3'!$G695="","",'[3]Formulario PPGR1'!#REF!)</f>
        <v>#REF!</v>
      </c>
      <c r="G695" s="506" t="s">
        <v>762</v>
      </c>
      <c r="H695" s="507" t="s">
        <v>763</v>
      </c>
      <c r="I695" s="514">
        <v>4</v>
      </c>
      <c r="J695" s="516" t="s">
        <v>1073</v>
      </c>
      <c r="K695" s="536" t="s">
        <v>1095</v>
      </c>
      <c r="L695" s="516" t="s">
        <v>1109</v>
      </c>
      <c r="M695" s="517" t="s">
        <v>1091</v>
      </c>
      <c r="N695" s="521">
        <v>6</v>
      </c>
      <c r="O695" s="519">
        <v>154.875</v>
      </c>
      <c r="P695" s="520">
        <v>929.25</v>
      </c>
      <c r="Q695" s="519" t="s">
        <v>1096</v>
      </c>
      <c r="R695" s="526" t="s">
        <v>1072</v>
      </c>
    </row>
    <row r="696" spans="2:18" ht="51">
      <c r="B696" s="505" t="e">
        <f>IF('Formulario PPGR3'!$G696="","",CONCATENATE('Formulario PPGR3'!$C696,".",'Formulario PPGR3'!$D696,".",'Formulario PPGR3'!$E696,".",'Formulario PPGR3'!$F696))</f>
        <v>#REF!</v>
      </c>
      <c r="C696" s="505" t="e">
        <f>IF('Formulario PPGR3'!$G696="","",'[3]Formulario PPGR1'!#REF!)</f>
        <v>#REF!</v>
      </c>
      <c r="D696" s="505" t="e">
        <f>IF('Formulario PPGR3'!$G696="","",'[3]Formulario PPGR1'!#REF!)</f>
        <v>#REF!</v>
      </c>
      <c r="E696" s="505" t="e">
        <f>IF('Formulario PPGR3'!$G696="","",'[3]Formulario PPGR1'!#REF!)</f>
        <v>#REF!</v>
      </c>
      <c r="F696" s="505" t="e">
        <f>IF('Formulario PPGR3'!$G696="","",'[3]Formulario PPGR1'!#REF!)</f>
        <v>#REF!</v>
      </c>
      <c r="G696" s="506" t="s">
        <v>762</v>
      </c>
      <c r="H696" s="507" t="s">
        <v>763</v>
      </c>
      <c r="I696" s="514">
        <v>4</v>
      </c>
      <c r="J696" s="516" t="s">
        <v>1073</v>
      </c>
      <c r="K696" s="536" t="s">
        <v>1095</v>
      </c>
      <c r="L696" s="516" t="s">
        <v>1114</v>
      </c>
      <c r="M696" s="517" t="s">
        <v>1087</v>
      </c>
      <c r="N696" s="521">
        <v>15</v>
      </c>
      <c r="O696" s="519">
        <v>32.001600000000003</v>
      </c>
      <c r="P696" s="520">
        <v>480.024</v>
      </c>
      <c r="Q696" s="519" t="s">
        <v>1096</v>
      </c>
      <c r="R696" s="526" t="s">
        <v>1072</v>
      </c>
    </row>
    <row r="697" spans="2:18" ht="51">
      <c r="B697" s="505" t="e">
        <f>IF('Formulario PPGR3'!$G697="","",CONCATENATE('Formulario PPGR3'!$C697,".",'Formulario PPGR3'!$D697,".",'Formulario PPGR3'!$E697,".",'Formulario PPGR3'!$F697))</f>
        <v>#REF!</v>
      </c>
      <c r="C697" s="505" t="e">
        <f>IF('Formulario PPGR3'!$G697="","",'[3]Formulario PPGR1'!#REF!)</f>
        <v>#REF!</v>
      </c>
      <c r="D697" s="505" t="e">
        <f>IF('Formulario PPGR3'!$G697="","",'[3]Formulario PPGR1'!#REF!)</f>
        <v>#REF!</v>
      </c>
      <c r="E697" s="505" t="e">
        <f>IF('Formulario PPGR3'!$G697="","",'[3]Formulario PPGR1'!#REF!)</f>
        <v>#REF!</v>
      </c>
      <c r="F697" s="505" t="e">
        <f>IF('Formulario PPGR3'!$G697="","",'[3]Formulario PPGR1'!#REF!)</f>
        <v>#REF!</v>
      </c>
      <c r="G697" s="506" t="s">
        <v>764</v>
      </c>
      <c r="H697" s="507" t="s">
        <v>765</v>
      </c>
      <c r="I697" s="514">
        <v>3</v>
      </c>
      <c r="J697" s="516" t="s">
        <v>1070</v>
      </c>
      <c r="K697" s="536" t="s">
        <v>1086</v>
      </c>
      <c r="L697" s="516" t="s">
        <v>1116</v>
      </c>
      <c r="M697" s="517" t="s">
        <v>1087</v>
      </c>
      <c r="N697" s="539">
        <v>4</v>
      </c>
      <c r="O697" s="519">
        <v>12537.5</v>
      </c>
      <c r="P697" s="520">
        <v>50150</v>
      </c>
      <c r="Q697" s="519" t="s">
        <v>1088</v>
      </c>
      <c r="R697" s="526" t="s">
        <v>1072</v>
      </c>
    </row>
    <row r="698" spans="2:18" ht="38.25">
      <c r="B698" s="505" t="e">
        <f>IF('Formulario PPGR3'!$G698="","",CONCATENATE('Formulario PPGR3'!$C698,".",'Formulario PPGR3'!$D698,".",'Formulario PPGR3'!$E698,".",'Formulario PPGR3'!$F698))</f>
        <v>#REF!</v>
      </c>
      <c r="C698" s="505" t="e">
        <f>IF('Formulario PPGR3'!$G698="","",'[3]Formulario PPGR1'!#REF!)</f>
        <v>#REF!</v>
      </c>
      <c r="D698" s="505" t="e">
        <f>IF('Formulario PPGR3'!$G698="","",'[3]Formulario PPGR1'!#REF!)</f>
        <v>#REF!</v>
      </c>
      <c r="E698" s="505" t="e">
        <f>IF('Formulario PPGR3'!$G698="","",'[3]Formulario PPGR1'!#REF!)</f>
        <v>#REF!</v>
      </c>
      <c r="F698" s="505" t="e">
        <f>IF('Formulario PPGR3'!$G698="","",'[3]Formulario PPGR1'!#REF!)</f>
        <v>#REF!</v>
      </c>
      <c r="G698" s="506" t="s">
        <v>764</v>
      </c>
      <c r="H698" s="507" t="s">
        <v>765</v>
      </c>
      <c r="I698" s="514">
        <v>3</v>
      </c>
      <c r="J698" s="516" t="s">
        <v>1080</v>
      </c>
      <c r="K698" s="536" t="s">
        <v>1089</v>
      </c>
      <c r="L698" s="516" t="s">
        <v>1081</v>
      </c>
      <c r="M698" s="517" t="s">
        <v>1093</v>
      </c>
      <c r="N698" s="521">
        <v>16</v>
      </c>
      <c r="O698" s="519">
        <v>139.24</v>
      </c>
      <c r="P698" s="520">
        <v>2227.84</v>
      </c>
      <c r="Q698" s="519" t="s">
        <v>1094</v>
      </c>
      <c r="R698" s="526" t="s">
        <v>1072</v>
      </c>
    </row>
    <row r="699" spans="2:18" ht="38.25">
      <c r="B699" s="505" t="e">
        <f>IF('Formulario PPGR3'!$G699="","",CONCATENATE('Formulario PPGR3'!$C699,".",'Formulario PPGR3'!$D699,".",'Formulario PPGR3'!$E699,".",'Formulario PPGR3'!$F699))</f>
        <v>#REF!</v>
      </c>
      <c r="C699" s="505" t="e">
        <f>IF('Formulario PPGR3'!$G699="","",'[3]Formulario PPGR1'!#REF!)</f>
        <v>#REF!</v>
      </c>
      <c r="D699" s="505" t="e">
        <f>IF('Formulario PPGR3'!$G699="","",'[3]Formulario PPGR1'!#REF!)</f>
        <v>#REF!</v>
      </c>
      <c r="E699" s="505" t="e">
        <f>IF('Formulario PPGR3'!$G699="","",'[3]Formulario PPGR1'!#REF!)</f>
        <v>#REF!</v>
      </c>
      <c r="F699" s="505" t="e">
        <f>IF('Formulario PPGR3'!$G699="","",'[3]Formulario PPGR1'!#REF!)</f>
        <v>#REF!</v>
      </c>
      <c r="G699" s="506" t="s">
        <v>764</v>
      </c>
      <c r="H699" s="507" t="s">
        <v>765</v>
      </c>
      <c r="I699" s="514">
        <v>3</v>
      </c>
      <c r="J699" s="516" t="s">
        <v>1073</v>
      </c>
      <c r="K699" s="536" t="s">
        <v>1095</v>
      </c>
      <c r="L699" s="516" t="s">
        <v>1115</v>
      </c>
      <c r="M699" s="517" t="s">
        <v>1091</v>
      </c>
      <c r="N699" s="521">
        <v>32</v>
      </c>
      <c r="O699" s="519">
        <v>36</v>
      </c>
      <c r="P699" s="520">
        <v>1152</v>
      </c>
      <c r="Q699" s="519" t="s">
        <v>1096</v>
      </c>
      <c r="R699" s="526" t="s">
        <v>1072</v>
      </c>
    </row>
    <row r="700" spans="2:18" ht="38.25">
      <c r="B700" s="505" t="e">
        <f>IF('Formulario PPGR3'!$G700="","",CONCATENATE('Formulario PPGR3'!$C700,".",'Formulario PPGR3'!$D700,".",'Formulario PPGR3'!$E700,".",'Formulario PPGR3'!$F700))</f>
        <v>#REF!</v>
      </c>
      <c r="C700" s="505" t="e">
        <f>IF('Formulario PPGR3'!$G700="","",'[3]Formulario PPGR1'!#REF!)</f>
        <v>#REF!</v>
      </c>
      <c r="D700" s="505" t="e">
        <f>IF('Formulario PPGR3'!$G700="","",'[3]Formulario PPGR1'!#REF!)</f>
        <v>#REF!</v>
      </c>
      <c r="E700" s="505" t="e">
        <f>IF('Formulario PPGR3'!$G700="","",'[3]Formulario PPGR1'!#REF!)</f>
        <v>#REF!</v>
      </c>
      <c r="F700" s="505" t="e">
        <f>IF('Formulario PPGR3'!$G700="","",'[3]Formulario PPGR1'!#REF!)</f>
        <v>#REF!</v>
      </c>
      <c r="G700" s="506" t="s">
        <v>766</v>
      </c>
      <c r="H700" s="507" t="s">
        <v>767</v>
      </c>
      <c r="I700" s="514">
        <v>4</v>
      </c>
      <c r="J700" s="537" t="s">
        <v>1077</v>
      </c>
      <c r="K700" s="538" t="s">
        <v>1099</v>
      </c>
      <c r="L700" s="537" t="s">
        <v>1078</v>
      </c>
      <c r="M700" s="517" t="s">
        <v>1101</v>
      </c>
      <c r="N700" s="539">
        <v>20</v>
      </c>
      <c r="O700" s="519">
        <v>197</v>
      </c>
      <c r="P700" s="520">
        <v>3940</v>
      </c>
      <c r="Q700" s="519" t="s">
        <v>1102</v>
      </c>
      <c r="R700" s="526" t="s">
        <v>1072</v>
      </c>
    </row>
    <row r="701" spans="2:18" ht="51">
      <c r="B701" s="505" t="e">
        <f>IF('Formulario PPGR3'!$G701="","",CONCATENATE('Formulario PPGR3'!$C701,".",'Formulario PPGR3'!$D701,".",'Formulario PPGR3'!$E701,".",'Formulario PPGR3'!$F701))</f>
        <v>#REF!</v>
      </c>
      <c r="C701" s="505" t="e">
        <f>IF('Formulario PPGR3'!$G701="","",'[3]Formulario PPGR1'!#REF!)</f>
        <v>#REF!</v>
      </c>
      <c r="D701" s="505" t="e">
        <f>IF('Formulario PPGR3'!$G701="","",'[3]Formulario PPGR1'!#REF!)</f>
        <v>#REF!</v>
      </c>
      <c r="E701" s="505" t="e">
        <f>IF('Formulario PPGR3'!$G701="","",'[3]Formulario PPGR1'!#REF!)</f>
        <v>#REF!</v>
      </c>
      <c r="F701" s="505" t="e">
        <f>IF('Formulario PPGR3'!$G701="","",'[3]Formulario PPGR1'!#REF!)</f>
        <v>#REF!</v>
      </c>
      <c r="G701" s="506" t="s">
        <v>766</v>
      </c>
      <c r="H701" s="507" t="s">
        <v>767</v>
      </c>
      <c r="I701" s="514">
        <v>4</v>
      </c>
      <c r="J701" s="516" t="s">
        <v>1070</v>
      </c>
      <c r="K701" s="536" t="s">
        <v>1086</v>
      </c>
      <c r="L701" s="516" t="s">
        <v>1253</v>
      </c>
      <c r="M701" s="517" t="s">
        <v>1087</v>
      </c>
      <c r="N701" s="521">
        <v>2</v>
      </c>
      <c r="O701" s="519">
        <v>19706</v>
      </c>
      <c r="P701" s="520">
        <v>39412</v>
      </c>
      <c r="Q701" s="519" t="s">
        <v>1088</v>
      </c>
      <c r="R701" s="526" t="s">
        <v>1072</v>
      </c>
    </row>
    <row r="702" spans="2:18" ht="38.25">
      <c r="B702" s="505" t="e">
        <f>IF('Formulario PPGR3'!$G702="","",CONCATENATE('Formulario PPGR3'!$C702,".",'Formulario PPGR3'!$D702,".",'Formulario PPGR3'!$E702,".",'Formulario PPGR3'!$F702))</f>
        <v>#REF!</v>
      </c>
      <c r="C702" s="505" t="e">
        <f>IF('Formulario PPGR3'!$G702="","",'[3]Formulario PPGR1'!#REF!)</f>
        <v>#REF!</v>
      </c>
      <c r="D702" s="505" t="e">
        <f>IF('Formulario PPGR3'!$G702="","",'[3]Formulario PPGR1'!#REF!)</f>
        <v>#REF!</v>
      </c>
      <c r="E702" s="505" t="e">
        <f>IF('Formulario PPGR3'!$G702="","",'[3]Formulario PPGR1'!#REF!)</f>
        <v>#REF!</v>
      </c>
      <c r="F702" s="505" t="e">
        <f>IF('Formulario PPGR3'!$G702="","",'[3]Formulario PPGR1'!#REF!)</f>
        <v>#REF!</v>
      </c>
      <c r="G702" s="506" t="s">
        <v>766</v>
      </c>
      <c r="H702" s="507" t="s">
        <v>767</v>
      </c>
      <c r="I702" s="514">
        <v>4</v>
      </c>
      <c r="J702" s="516" t="s">
        <v>1080</v>
      </c>
      <c r="K702" s="536" t="s">
        <v>1089</v>
      </c>
      <c r="L702" s="516" t="s">
        <v>1081</v>
      </c>
      <c r="M702" s="517" t="s">
        <v>1093</v>
      </c>
      <c r="N702" s="521">
        <v>4</v>
      </c>
      <c r="O702" s="519">
        <v>139.24</v>
      </c>
      <c r="P702" s="520">
        <v>556.96</v>
      </c>
      <c r="Q702" s="519" t="s">
        <v>1094</v>
      </c>
      <c r="R702" s="526" t="s">
        <v>1072</v>
      </c>
    </row>
    <row r="703" spans="2:18" ht="38.25">
      <c r="B703" s="505" t="e">
        <f>IF('Formulario PPGR3'!$G703="","",CONCATENATE('Formulario PPGR3'!$C703,".",'Formulario PPGR3'!$D703,".",'Formulario PPGR3'!$E703,".",'Formulario PPGR3'!$F703))</f>
        <v>#REF!</v>
      </c>
      <c r="C703" s="505" t="e">
        <f>IF('Formulario PPGR3'!$G703="","",'[3]Formulario PPGR1'!#REF!)</f>
        <v>#REF!</v>
      </c>
      <c r="D703" s="505" t="e">
        <f>IF('Formulario PPGR3'!$G703="","",'[3]Formulario PPGR1'!#REF!)</f>
        <v>#REF!</v>
      </c>
      <c r="E703" s="505" t="e">
        <f>IF('Formulario PPGR3'!$G703="","",'[3]Formulario PPGR1'!#REF!)</f>
        <v>#REF!</v>
      </c>
      <c r="F703" s="505" t="e">
        <f>IF('Formulario PPGR3'!$G703="","",'[3]Formulario PPGR1'!#REF!)</f>
        <v>#REF!</v>
      </c>
      <c r="G703" s="506" t="s">
        <v>766</v>
      </c>
      <c r="H703" s="507" t="s">
        <v>767</v>
      </c>
      <c r="I703" s="514">
        <v>4</v>
      </c>
      <c r="J703" s="537" t="s">
        <v>1073</v>
      </c>
      <c r="K703" s="538" t="s">
        <v>1095</v>
      </c>
      <c r="L703" s="537" t="s">
        <v>1244</v>
      </c>
      <c r="M703" s="517" t="s">
        <v>1091</v>
      </c>
      <c r="N703" s="539">
        <v>12</v>
      </c>
      <c r="O703" s="519">
        <v>403.79669999999999</v>
      </c>
      <c r="P703" s="520">
        <v>4845.5604000000003</v>
      </c>
      <c r="Q703" s="519" t="s">
        <v>1096</v>
      </c>
      <c r="R703" s="526" t="s">
        <v>1072</v>
      </c>
    </row>
    <row r="704" spans="2:18" ht="51">
      <c r="B704" s="505" t="e">
        <f>IF('Formulario PPGR3'!$G704="","",CONCATENATE('Formulario PPGR3'!$C704,".",'Formulario PPGR3'!$D704,".",'Formulario PPGR3'!$E704,".",'Formulario PPGR3'!$F704))</f>
        <v>#REF!</v>
      </c>
      <c r="C704" s="505" t="e">
        <f>IF('Formulario PPGR3'!$G704="","",'[3]Formulario PPGR1'!#REF!)</f>
        <v>#REF!</v>
      </c>
      <c r="D704" s="505" t="e">
        <f>IF('Formulario PPGR3'!$G704="","",'[3]Formulario PPGR1'!#REF!)</f>
        <v>#REF!</v>
      </c>
      <c r="E704" s="505" t="e">
        <f>IF('Formulario PPGR3'!$G704="","",'[3]Formulario PPGR1'!#REF!)</f>
        <v>#REF!</v>
      </c>
      <c r="F704" s="505" t="e">
        <f>IF('Formulario PPGR3'!$G704="","",'[3]Formulario PPGR1'!#REF!)</f>
        <v>#REF!</v>
      </c>
      <c r="G704" s="506" t="s">
        <v>768</v>
      </c>
      <c r="H704" s="507" t="s">
        <v>769</v>
      </c>
      <c r="I704" s="514">
        <v>4</v>
      </c>
      <c r="J704" s="537" t="s">
        <v>1077</v>
      </c>
      <c r="K704" s="538" t="s">
        <v>1099</v>
      </c>
      <c r="L704" s="537" t="s">
        <v>1078</v>
      </c>
      <c r="M704" s="517" t="s">
        <v>1101</v>
      </c>
      <c r="N704" s="539">
        <v>20</v>
      </c>
      <c r="O704" s="519">
        <v>197</v>
      </c>
      <c r="P704" s="520">
        <v>3940</v>
      </c>
      <c r="Q704" s="519" t="s">
        <v>1102</v>
      </c>
      <c r="R704" s="526" t="s">
        <v>1072</v>
      </c>
    </row>
    <row r="705" spans="2:18" s="495" customFormat="1" ht="51">
      <c r="B705" s="505" t="e">
        <f>IF('Formulario PPGR3'!$G705="","",CONCATENATE('Formulario PPGR3'!$C705,".",'Formulario PPGR3'!$D705,".",'Formulario PPGR3'!$E705,".",'Formulario PPGR3'!$F705))</f>
        <v>#REF!</v>
      </c>
      <c r="C705" s="505" t="e">
        <f>IF('Formulario PPGR3'!$G705="","",'[3]Formulario PPGR1'!#REF!)</f>
        <v>#REF!</v>
      </c>
      <c r="D705" s="505" t="e">
        <f>IF('Formulario PPGR3'!$G705="","",'[3]Formulario PPGR1'!#REF!)</f>
        <v>#REF!</v>
      </c>
      <c r="E705" s="505" t="e">
        <f>IF('Formulario PPGR3'!$G705="","",'[3]Formulario PPGR1'!#REF!)</f>
        <v>#REF!</v>
      </c>
      <c r="F705" s="505" t="e">
        <f>IF('Formulario PPGR3'!$G705="","",'[3]Formulario PPGR1'!#REF!)</f>
        <v>#REF!</v>
      </c>
      <c r="G705" s="506" t="s">
        <v>768</v>
      </c>
      <c r="H705" s="507" t="s">
        <v>769</v>
      </c>
      <c r="I705" s="514">
        <v>4</v>
      </c>
      <c r="J705" s="516" t="s">
        <v>1070</v>
      </c>
      <c r="K705" s="536" t="s">
        <v>1086</v>
      </c>
      <c r="L705" s="516" t="s">
        <v>1253</v>
      </c>
      <c r="M705" s="517" t="s">
        <v>1087</v>
      </c>
      <c r="N705" s="521">
        <v>2</v>
      </c>
      <c r="O705" s="519">
        <v>19706</v>
      </c>
      <c r="P705" s="520">
        <v>39412</v>
      </c>
      <c r="Q705" s="519" t="s">
        <v>1088</v>
      </c>
      <c r="R705" s="526" t="s">
        <v>1072</v>
      </c>
    </row>
    <row r="706" spans="2:18" s="495" customFormat="1" ht="51">
      <c r="B706" s="505" t="e">
        <f>IF('Formulario PPGR3'!$G706="","",CONCATENATE('Formulario PPGR3'!$C706,".",'Formulario PPGR3'!$D706,".",'Formulario PPGR3'!$E706,".",'Formulario PPGR3'!$F706))</f>
        <v>#REF!</v>
      </c>
      <c r="C706" s="505" t="e">
        <f>IF('Formulario PPGR3'!$G706="","",'[3]Formulario PPGR1'!#REF!)</f>
        <v>#REF!</v>
      </c>
      <c r="D706" s="505" t="e">
        <f>IF('Formulario PPGR3'!$G706="","",'[3]Formulario PPGR1'!#REF!)</f>
        <v>#REF!</v>
      </c>
      <c r="E706" s="505" t="e">
        <f>IF('Formulario PPGR3'!$G706="","",'[3]Formulario PPGR1'!#REF!)</f>
        <v>#REF!</v>
      </c>
      <c r="F706" s="505" t="e">
        <f>IF('Formulario PPGR3'!$G706="","",'[3]Formulario PPGR1'!#REF!)</f>
        <v>#REF!</v>
      </c>
      <c r="G706" s="506" t="s">
        <v>768</v>
      </c>
      <c r="H706" s="507" t="s">
        <v>769</v>
      </c>
      <c r="I706" s="514">
        <v>4</v>
      </c>
      <c r="J706" s="516" t="s">
        <v>1080</v>
      </c>
      <c r="K706" s="536" t="s">
        <v>1089</v>
      </c>
      <c r="L706" s="516" t="s">
        <v>1081</v>
      </c>
      <c r="M706" s="517" t="s">
        <v>1093</v>
      </c>
      <c r="N706" s="521">
        <v>4</v>
      </c>
      <c r="O706" s="519">
        <v>139.24</v>
      </c>
      <c r="P706" s="520">
        <v>556.96</v>
      </c>
      <c r="Q706" s="519" t="s">
        <v>1094</v>
      </c>
      <c r="R706" s="526" t="s">
        <v>1072</v>
      </c>
    </row>
    <row r="707" spans="2:18" s="495" customFormat="1" ht="51">
      <c r="B707" s="505" t="e">
        <f>IF('Formulario PPGR3'!$G707="","",CONCATENATE('Formulario PPGR3'!$C707,".",'Formulario PPGR3'!$D707,".",'Formulario PPGR3'!$E707,".",'Formulario PPGR3'!$F707))</f>
        <v>#REF!</v>
      </c>
      <c r="C707" s="505" t="e">
        <f>IF('Formulario PPGR3'!$G707="","",'[3]Formulario PPGR1'!#REF!)</f>
        <v>#REF!</v>
      </c>
      <c r="D707" s="505" t="e">
        <f>IF('Formulario PPGR3'!$G707="","",'[3]Formulario PPGR1'!#REF!)</f>
        <v>#REF!</v>
      </c>
      <c r="E707" s="505" t="e">
        <f>IF('Formulario PPGR3'!$G707="","",'[3]Formulario PPGR1'!#REF!)</f>
        <v>#REF!</v>
      </c>
      <c r="F707" s="505" t="e">
        <f>IF('Formulario PPGR3'!$G707="","",'[3]Formulario PPGR1'!#REF!)</f>
        <v>#REF!</v>
      </c>
      <c r="G707" s="506" t="s">
        <v>768</v>
      </c>
      <c r="H707" s="507" t="s">
        <v>769</v>
      </c>
      <c r="I707" s="514">
        <v>4</v>
      </c>
      <c r="J707" s="537" t="s">
        <v>1073</v>
      </c>
      <c r="K707" s="538" t="s">
        <v>1095</v>
      </c>
      <c r="L707" s="537" t="s">
        <v>1115</v>
      </c>
      <c r="M707" s="517" t="s">
        <v>1091</v>
      </c>
      <c r="N707" s="539">
        <v>12</v>
      </c>
      <c r="O707" s="519">
        <v>36</v>
      </c>
      <c r="P707" s="520">
        <v>432</v>
      </c>
      <c r="Q707" s="519" t="s">
        <v>1096</v>
      </c>
      <c r="R707" s="526" t="s">
        <v>1072</v>
      </c>
    </row>
    <row r="708" spans="2:18" s="495" customFormat="1" ht="38.25">
      <c r="B708" s="505" t="e">
        <f>IF('Formulario PPGR3'!$G708="","",CONCATENATE('Formulario PPGR3'!$C708,".",'Formulario PPGR3'!$D708,".",'Formulario PPGR3'!$E708,".",'Formulario PPGR3'!$F708))</f>
        <v>#REF!</v>
      </c>
      <c r="C708" s="505" t="e">
        <f>IF('Formulario PPGR3'!$G708="","",'[3]Formulario PPGR1'!#REF!)</f>
        <v>#REF!</v>
      </c>
      <c r="D708" s="505" t="e">
        <f>IF('Formulario PPGR3'!$G708="","",'[3]Formulario PPGR1'!#REF!)</f>
        <v>#REF!</v>
      </c>
      <c r="E708" s="505" t="e">
        <f>IF('Formulario PPGR3'!$G708="","",'[3]Formulario PPGR1'!#REF!)</f>
        <v>#REF!</v>
      </c>
      <c r="F708" s="505" t="e">
        <f>IF('Formulario PPGR3'!$G708="","",'[3]Formulario PPGR1'!#REF!)</f>
        <v>#REF!</v>
      </c>
      <c r="G708" s="506" t="s">
        <v>770</v>
      </c>
      <c r="H708" s="507" t="s">
        <v>771</v>
      </c>
      <c r="I708" s="514">
        <v>9</v>
      </c>
      <c r="J708" s="516" t="s">
        <v>1070</v>
      </c>
      <c r="K708" s="536" t="s">
        <v>1086</v>
      </c>
      <c r="L708" s="516" t="s">
        <v>1203</v>
      </c>
      <c r="M708" s="517" t="s">
        <v>1087</v>
      </c>
      <c r="N708" s="521">
        <v>18</v>
      </c>
      <c r="O708" s="519">
        <v>10133.5</v>
      </c>
      <c r="P708" s="520">
        <v>182403</v>
      </c>
      <c r="Q708" s="519" t="s">
        <v>1088</v>
      </c>
      <c r="R708" s="526" t="s">
        <v>1072</v>
      </c>
    </row>
    <row r="709" spans="2:18" s="495" customFormat="1" ht="25.5">
      <c r="B709" s="505" t="e">
        <f>IF('Formulario PPGR3'!$G709="","",CONCATENATE('Formulario PPGR3'!$C709,".",'Formulario PPGR3'!$D709,".",'Formulario PPGR3'!$E709,".",'Formulario PPGR3'!$F709))</f>
        <v>#REF!</v>
      </c>
      <c r="C709" s="505" t="e">
        <f>IF('Formulario PPGR3'!$G709="","",'[3]Formulario PPGR1'!#REF!)</f>
        <v>#REF!</v>
      </c>
      <c r="D709" s="505" t="e">
        <f>IF('Formulario PPGR3'!$G709="","",'[3]Formulario PPGR1'!#REF!)</f>
        <v>#REF!</v>
      </c>
      <c r="E709" s="505" t="e">
        <f>IF('Formulario PPGR3'!$G709="","",'[3]Formulario PPGR1'!#REF!)</f>
        <v>#REF!</v>
      </c>
      <c r="F709" s="505" t="e">
        <f>IF('Formulario PPGR3'!$G709="","",'[3]Formulario PPGR1'!#REF!)</f>
        <v>#REF!</v>
      </c>
      <c r="G709" s="506" t="s">
        <v>770</v>
      </c>
      <c r="H709" s="507" t="s">
        <v>771</v>
      </c>
      <c r="I709" s="514">
        <v>9</v>
      </c>
      <c r="J709" s="516" t="s">
        <v>1073</v>
      </c>
      <c r="K709" s="536" t="s">
        <v>1095</v>
      </c>
      <c r="L709" s="516" t="s">
        <v>1115</v>
      </c>
      <c r="M709" s="517" t="s">
        <v>1091</v>
      </c>
      <c r="N709" s="521">
        <v>90</v>
      </c>
      <c r="O709" s="519">
        <v>36</v>
      </c>
      <c r="P709" s="520">
        <v>3240</v>
      </c>
      <c r="Q709" s="519" t="s">
        <v>1096</v>
      </c>
      <c r="R709" s="526" t="s">
        <v>1072</v>
      </c>
    </row>
    <row r="710" spans="2:18" s="495" customFormat="1" ht="25.5">
      <c r="B710" s="505" t="e">
        <f>IF('Formulario PPGR3'!$G710="","",CONCATENATE('Formulario PPGR3'!$C710,".",'Formulario PPGR3'!$D710,".",'Formulario PPGR3'!$E710,".",'Formulario PPGR3'!$F710))</f>
        <v>#REF!</v>
      </c>
      <c r="C710" s="505" t="e">
        <f>IF('Formulario PPGR3'!$G710="","",'[3]Formulario PPGR1'!#REF!)</f>
        <v>#REF!</v>
      </c>
      <c r="D710" s="505" t="e">
        <f>IF('Formulario PPGR3'!$G710="","",'[3]Formulario PPGR1'!#REF!)</f>
        <v>#REF!</v>
      </c>
      <c r="E710" s="505" t="e">
        <f>IF('Formulario PPGR3'!$G710="","",'[3]Formulario PPGR1'!#REF!)</f>
        <v>#REF!</v>
      </c>
      <c r="F710" s="505" t="e">
        <f>IF('Formulario PPGR3'!$G710="","",'[3]Formulario PPGR1'!#REF!)</f>
        <v>#REF!</v>
      </c>
      <c r="G710" s="506" t="s">
        <v>770</v>
      </c>
      <c r="H710" s="507" t="s">
        <v>771</v>
      </c>
      <c r="I710" s="514">
        <v>9</v>
      </c>
      <c r="J710" s="516" t="s">
        <v>1080</v>
      </c>
      <c r="K710" s="536" t="s">
        <v>1089</v>
      </c>
      <c r="L710" s="537" t="s">
        <v>1081</v>
      </c>
      <c r="M710" s="517" t="s">
        <v>1093</v>
      </c>
      <c r="N710" s="521">
        <v>36</v>
      </c>
      <c r="O710" s="519">
        <v>139.24</v>
      </c>
      <c r="P710" s="520">
        <v>5012.6400000000003</v>
      </c>
      <c r="Q710" s="519" t="s">
        <v>1094</v>
      </c>
      <c r="R710" s="526" t="s">
        <v>1072</v>
      </c>
    </row>
    <row r="711" spans="2:18" s="495" customFormat="1" ht="25.5">
      <c r="B711" s="505" t="e">
        <f>IF('Formulario PPGR3'!$G711="","",CONCATENATE('Formulario PPGR3'!$C711,".",'Formulario PPGR3'!$D711,".",'Formulario PPGR3'!$E711,".",'Formulario PPGR3'!$F711))</f>
        <v>#REF!</v>
      </c>
      <c r="C711" s="505" t="e">
        <f>IF('Formulario PPGR3'!$G711="","",'[3]Formulario PPGR1'!#REF!)</f>
        <v>#REF!</v>
      </c>
      <c r="D711" s="505" t="e">
        <f>IF('Formulario PPGR3'!$G711="","",'[3]Formulario PPGR1'!#REF!)</f>
        <v>#REF!</v>
      </c>
      <c r="E711" s="505" t="e">
        <f>IF('Formulario PPGR3'!$G711="","",'[3]Formulario PPGR1'!#REF!)</f>
        <v>#REF!</v>
      </c>
      <c r="F711" s="505" t="e">
        <f>IF('Formulario PPGR3'!$G711="","",'[3]Formulario PPGR1'!#REF!)</f>
        <v>#REF!</v>
      </c>
      <c r="G711" s="506" t="s">
        <v>770</v>
      </c>
      <c r="H711" s="507" t="s">
        <v>771</v>
      </c>
      <c r="I711" s="514">
        <v>9</v>
      </c>
      <c r="J711" s="516" t="s">
        <v>1073</v>
      </c>
      <c r="K711" s="536" t="s">
        <v>1095</v>
      </c>
      <c r="L711" s="537" t="s">
        <v>1097</v>
      </c>
      <c r="M711" s="517" t="s">
        <v>1087</v>
      </c>
      <c r="N711" s="521">
        <v>90</v>
      </c>
      <c r="O711" s="519">
        <v>50</v>
      </c>
      <c r="P711" s="520">
        <v>4500</v>
      </c>
      <c r="Q711" s="519" t="s">
        <v>1096</v>
      </c>
      <c r="R711" s="526" t="s">
        <v>1072</v>
      </c>
    </row>
    <row r="712" spans="2:18" s="495" customFormat="1" ht="25.5">
      <c r="B712" s="505" t="e">
        <f>IF('Formulario PPGR3'!$G712="","",CONCATENATE('Formulario PPGR3'!$C712,".",'Formulario PPGR3'!$D712,".",'Formulario PPGR3'!$E712,".",'Formulario PPGR3'!$F712))</f>
        <v>#REF!</v>
      </c>
      <c r="C712" s="505" t="e">
        <f>IF('Formulario PPGR3'!$G712="","",'[3]Formulario PPGR1'!#REF!)</f>
        <v>#REF!</v>
      </c>
      <c r="D712" s="505" t="e">
        <f>IF('Formulario PPGR3'!$G712="","",'[3]Formulario PPGR1'!#REF!)</f>
        <v>#REF!</v>
      </c>
      <c r="E712" s="505" t="e">
        <f>IF('Formulario PPGR3'!$G712="","",'[3]Formulario PPGR1'!#REF!)</f>
        <v>#REF!</v>
      </c>
      <c r="F712" s="505" t="e">
        <f>IF('Formulario PPGR3'!$G712="","",'[3]Formulario PPGR1'!#REF!)</f>
        <v>#REF!</v>
      </c>
      <c r="G712" s="506" t="s">
        <v>772</v>
      </c>
      <c r="H712" s="507" t="s">
        <v>773</v>
      </c>
      <c r="I712" s="514">
        <v>4</v>
      </c>
      <c r="J712" s="516" t="s">
        <v>1073</v>
      </c>
      <c r="K712" s="536" t="s">
        <v>1095</v>
      </c>
      <c r="L712" s="516" t="s">
        <v>1074</v>
      </c>
      <c r="M712" s="517" t="s">
        <v>1087</v>
      </c>
      <c r="N712" s="521">
        <v>8</v>
      </c>
      <c r="O712" s="519">
        <v>55</v>
      </c>
      <c r="P712" s="520">
        <v>440</v>
      </c>
      <c r="Q712" s="519" t="s">
        <v>1096</v>
      </c>
      <c r="R712" s="526" t="s">
        <v>1072</v>
      </c>
    </row>
    <row r="713" spans="2:18" s="495" customFormat="1" ht="25.5">
      <c r="B713" s="505" t="e">
        <f>IF('Formulario PPGR3'!$G713="","",CONCATENATE('Formulario PPGR3'!$C713,".",'Formulario PPGR3'!$D713,".",'Formulario PPGR3'!$E713,".",'Formulario PPGR3'!$F713))</f>
        <v>#REF!</v>
      </c>
      <c r="C713" s="505" t="e">
        <f>IF('Formulario PPGR3'!$G713="","",'[3]Formulario PPGR1'!#REF!)</f>
        <v>#REF!</v>
      </c>
      <c r="D713" s="505" t="e">
        <f>IF('Formulario PPGR3'!$G713="","",'[3]Formulario PPGR1'!#REF!)</f>
        <v>#REF!</v>
      </c>
      <c r="E713" s="505" t="e">
        <f>IF('Formulario PPGR3'!$G713="","",'[3]Formulario PPGR1'!#REF!)</f>
        <v>#REF!</v>
      </c>
      <c r="F713" s="505" t="e">
        <f>IF('Formulario PPGR3'!$G713="","",'[3]Formulario PPGR1'!#REF!)</f>
        <v>#REF!</v>
      </c>
      <c r="G713" s="506" t="s">
        <v>772</v>
      </c>
      <c r="H713" s="507" t="s">
        <v>773</v>
      </c>
      <c r="I713" s="514">
        <v>4</v>
      </c>
      <c r="J713" s="516" t="s">
        <v>1080</v>
      </c>
      <c r="K713" s="536" t="s">
        <v>1089</v>
      </c>
      <c r="L713" s="516" t="s">
        <v>1081</v>
      </c>
      <c r="M713" s="517" t="s">
        <v>1093</v>
      </c>
      <c r="N713" s="521">
        <v>8</v>
      </c>
      <c r="O713" s="519">
        <v>139.24</v>
      </c>
      <c r="P713" s="520">
        <v>1113.92</v>
      </c>
      <c r="Q713" s="519" t="s">
        <v>1094</v>
      </c>
      <c r="R713" s="526" t="s">
        <v>1072</v>
      </c>
    </row>
    <row r="714" spans="2:18" s="495" customFormat="1" ht="38.25">
      <c r="B714" s="505" t="e">
        <f>IF('Formulario PPGR3'!$G714="","",CONCATENATE('Formulario PPGR3'!$C714,".",'Formulario PPGR3'!$D714,".",'Formulario PPGR3'!$E714,".",'Formulario PPGR3'!$F714))</f>
        <v>#REF!</v>
      </c>
      <c r="C714" s="505" t="e">
        <f>IF('Formulario PPGR3'!$G714="","",'[3]Formulario PPGR1'!#REF!)</f>
        <v>#REF!</v>
      </c>
      <c r="D714" s="505" t="e">
        <f>IF('Formulario PPGR3'!$G714="","",'[3]Formulario PPGR1'!#REF!)</f>
        <v>#REF!</v>
      </c>
      <c r="E714" s="505" t="e">
        <f>IF('Formulario PPGR3'!$G714="","",'[3]Formulario PPGR1'!#REF!)</f>
        <v>#REF!</v>
      </c>
      <c r="F714" s="505" t="e">
        <f>IF('Formulario PPGR3'!$G714="","",'[3]Formulario PPGR1'!#REF!)</f>
        <v>#REF!</v>
      </c>
      <c r="G714" s="506" t="s">
        <v>774</v>
      </c>
      <c r="H714" s="507" t="s">
        <v>775</v>
      </c>
      <c r="I714" s="514">
        <v>1</v>
      </c>
      <c r="J714" s="537" t="s">
        <v>1080</v>
      </c>
      <c r="K714" s="538" t="s">
        <v>1089</v>
      </c>
      <c r="L714" s="537" t="s">
        <v>1081</v>
      </c>
      <c r="M714" s="517" t="s">
        <v>1093</v>
      </c>
      <c r="N714" s="539">
        <v>4</v>
      </c>
      <c r="O714" s="519">
        <v>139.24</v>
      </c>
      <c r="P714" s="520">
        <v>556.96</v>
      </c>
      <c r="Q714" s="519" t="s">
        <v>1094</v>
      </c>
      <c r="R714" s="526" t="s">
        <v>1072</v>
      </c>
    </row>
    <row r="715" spans="2:18" s="495" customFormat="1" ht="38.25">
      <c r="B715" s="505" t="e">
        <f>IF('Formulario PPGR3'!$G715="","",CONCATENATE('Formulario PPGR3'!$C715,".",'Formulario PPGR3'!$D715,".",'Formulario PPGR3'!$E715,".",'Formulario PPGR3'!$F715))</f>
        <v>#REF!</v>
      </c>
      <c r="C715" s="505" t="e">
        <f>IF('Formulario PPGR3'!$G715="","",'[3]Formulario PPGR1'!#REF!)</f>
        <v>#REF!</v>
      </c>
      <c r="D715" s="505" t="e">
        <f>IF('Formulario PPGR3'!$G715="","",'[3]Formulario PPGR1'!#REF!)</f>
        <v>#REF!</v>
      </c>
      <c r="E715" s="505" t="e">
        <f>IF('Formulario PPGR3'!$G715="","",'[3]Formulario PPGR1'!#REF!)</f>
        <v>#REF!</v>
      </c>
      <c r="F715" s="505" t="e">
        <f>IF('Formulario PPGR3'!$G715="","",'[3]Formulario PPGR1'!#REF!)</f>
        <v>#REF!</v>
      </c>
      <c r="G715" s="506" t="s">
        <v>774</v>
      </c>
      <c r="H715" s="507" t="s">
        <v>775</v>
      </c>
      <c r="I715" s="514">
        <v>1</v>
      </c>
      <c r="J715" s="537" t="s">
        <v>1073</v>
      </c>
      <c r="K715" s="538" t="s">
        <v>1095</v>
      </c>
      <c r="L715" s="537" t="s">
        <v>1115</v>
      </c>
      <c r="M715" s="517" t="s">
        <v>1091</v>
      </c>
      <c r="N715" s="539">
        <v>4</v>
      </c>
      <c r="O715" s="519">
        <v>36</v>
      </c>
      <c r="P715" s="520">
        <v>144</v>
      </c>
      <c r="Q715" s="519" t="s">
        <v>1096</v>
      </c>
      <c r="R715" s="526" t="s">
        <v>1072</v>
      </c>
    </row>
    <row r="716" spans="2:18" s="495" customFormat="1" ht="38.25">
      <c r="B716" s="505" t="e">
        <f>IF('Formulario PPGR3'!$G716="","",CONCATENATE('Formulario PPGR3'!$C716,".",'Formulario PPGR3'!$D716,".",'Formulario PPGR3'!$E716,".",'Formulario PPGR3'!$F716))</f>
        <v>#REF!</v>
      </c>
      <c r="C716" s="505" t="e">
        <f>IF('Formulario PPGR3'!$G716="","",'[3]Formulario PPGR1'!#REF!)</f>
        <v>#REF!</v>
      </c>
      <c r="D716" s="505" t="e">
        <f>IF('Formulario PPGR3'!$G716="","",'[3]Formulario PPGR1'!#REF!)</f>
        <v>#REF!</v>
      </c>
      <c r="E716" s="505" t="e">
        <f>IF('Formulario PPGR3'!$G716="","",'[3]Formulario PPGR1'!#REF!)</f>
        <v>#REF!</v>
      </c>
      <c r="F716" s="505" t="e">
        <f>IF('Formulario PPGR3'!$G716="","",'[3]Formulario PPGR1'!#REF!)</f>
        <v>#REF!</v>
      </c>
      <c r="G716" s="506" t="s">
        <v>776</v>
      </c>
      <c r="H716" s="507" t="s">
        <v>777</v>
      </c>
      <c r="I716" s="514">
        <v>1</v>
      </c>
      <c r="J716" s="537" t="s">
        <v>1070</v>
      </c>
      <c r="K716" s="538" t="s">
        <v>1086</v>
      </c>
      <c r="L716" s="537" t="s">
        <v>1254</v>
      </c>
      <c r="M716" s="517" t="s">
        <v>1087</v>
      </c>
      <c r="N716" s="539">
        <v>1</v>
      </c>
      <c r="O716" s="519">
        <v>12626</v>
      </c>
      <c r="P716" s="520">
        <v>12626</v>
      </c>
      <c r="Q716" s="519" t="s">
        <v>1088</v>
      </c>
      <c r="R716" s="526" t="s">
        <v>1072</v>
      </c>
    </row>
    <row r="717" spans="2:18" s="495" customFormat="1" ht="38.25">
      <c r="B717" s="505" t="e">
        <f>IF('Formulario PPGR3'!$G717="","",CONCATENATE('Formulario PPGR3'!$C717,".",'Formulario PPGR3'!$D717,".",'Formulario PPGR3'!$E717,".",'Formulario PPGR3'!$F717))</f>
        <v>#REF!</v>
      </c>
      <c r="C717" s="505" t="e">
        <f>IF('Formulario PPGR3'!$G717="","",'[3]Formulario PPGR1'!#REF!)</f>
        <v>#REF!</v>
      </c>
      <c r="D717" s="505" t="e">
        <f>IF('Formulario PPGR3'!$G717="","",'[3]Formulario PPGR1'!#REF!)</f>
        <v>#REF!</v>
      </c>
      <c r="E717" s="505" t="e">
        <f>IF('Formulario PPGR3'!$G717="","",'[3]Formulario PPGR1'!#REF!)</f>
        <v>#REF!</v>
      </c>
      <c r="F717" s="505" t="e">
        <f>IF('Formulario PPGR3'!$G717="","",'[3]Formulario PPGR1'!#REF!)</f>
        <v>#REF!</v>
      </c>
      <c r="G717" s="506" t="s">
        <v>778</v>
      </c>
      <c r="H717" s="507" t="s">
        <v>779</v>
      </c>
      <c r="I717" s="514">
        <v>3</v>
      </c>
      <c r="J717" s="537" t="s">
        <v>1070</v>
      </c>
      <c r="K717" s="538" t="s">
        <v>1086</v>
      </c>
      <c r="L717" s="537" t="s">
        <v>1116</v>
      </c>
      <c r="M717" s="517" t="s">
        <v>1087</v>
      </c>
      <c r="N717" s="539">
        <v>3</v>
      </c>
      <c r="O717" s="519">
        <v>12537.5</v>
      </c>
      <c r="P717" s="520">
        <v>37612.5</v>
      </c>
      <c r="Q717" s="519" t="s">
        <v>1088</v>
      </c>
      <c r="R717" s="526" t="s">
        <v>1072</v>
      </c>
    </row>
    <row r="718" spans="2:18" s="495" customFormat="1" ht="38.25">
      <c r="B718" s="505" t="e">
        <f>IF('Formulario PPGR3'!$G718="","",CONCATENATE('Formulario PPGR3'!$C718,".",'Formulario PPGR3'!$D718,".",'Formulario PPGR3'!$E718,".",'Formulario PPGR3'!$F718))</f>
        <v>#REF!</v>
      </c>
      <c r="C718" s="505" t="e">
        <f>IF('Formulario PPGR3'!$G718="","",'[3]Formulario PPGR1'!#REF!)</f>
        <v>#REF!</v>
      </c>
      <c r="D718" s="505" t="e">
        <f>IF('Formulario PPGR3'!$G718="","",'[3]Formulario PPGR1'!#REF!)</f>
        <v>#REF!</v>
      </c>
      <c r="E718" s="505" t="e">
        <f>IF('Formulario PPGR3'!$G718="","",'[3]Formulario PPGR1'!#REF!)</f>
        <v>#REF!</v>
      </c>
      <c r="F718" s="505" t="e">
        <f>IF('Formulario PPGR3'!$G718="","",'[3]Formulario PPGR1'!#REF!)</f>
        <v>#REF!</v>
      </c>
      <c r="G718" s="506" t="s">
        <v>778</v>
      </c>
      <c r="H718" s="507" t="s">
        <v>779</v>
      </c>
      <c r="I718" s="514">
        <v>3</v>
      </c>
      <c r="J718" s="537" t="s">
        <v>1070</v>
      </c>
      <c r="K718" s="538" t="s">
        <v>1086</v>
      </c>
      <c r="L718" s="537" t="s">
        <v>1203</v>
      </c>
      <c r="M718" s="517" t="s">
        <v>1087</v>
      </c>
      <c r="N718" s="539">
        <v>3</v>
      </c>
      <c r="O718" s="519">
        <v>10133.5</v>
      </c>
      <c r="P718" s="520">
        <v>30400.5</v>
      </c>
      <c r="Q718" s="519" t="s">
        <v>1088</v>
      </c>
      <c r="R718" s="526" t="s">
        <v>1072</v>
      </c>
    </row>
    <row r="719" spans="2:18" s="495" customFormat="1" ht="38.25">
      <c r="B719" s="505" t="e">
        <f>IF('Formulario PPGR3'!$G719="","",CONCATENATE('Formulario PPGR3'!$C719,".",'Formulario PPGR3'!$D719,".",'Formulario PPGR3'!$E719,".",'Formulario PPGR3'!$F719))</f>
        <v>#REF!</v>
      </c>
      <c r="C719" s="505" t="e">
        <f>IF('Formulario PPGR3'!$G719="","",'[3]Formulario PPGR1'!#REF!)</f>
        <v>#REF!</v>
      </c>
      <c r="D719" s="505" t="e">
        <f>IF('Formulario PPGR3'!$G719="","",'[3]Formulario PPGR1'!#REF!)</f>
        <v>#REF!</v>
      </c>
      <c r="E719" s="505" t="e">
        <f>IF('Formulario PPGR3'!$G719="","",'[3]Formulario PPGR1'!#REF!)</f>
        <v>#REF!</v>
      </c>
      <c r="F719" s="505" t="e">
        <f>IF('Formulario PPGR3'!$G719="","",'[3]Formulario PPGR1'!#REF!)</f>
        <v>#REF!</v>
      </c>
      <c r="G719" s="506" t="s">
        <v>778</v>
      </c>
      <c r="H719" s="507" t="s">
        <v>779</v>
      </c>
      <c r="I719" s="514">
        <v>3</v>
      </c>
      <c r="J719" s="537" t="s">
        <v>1080</v>
      </c>
      <c r="K719" s="538" t="s">
        <v>1089</v>
      </c>
      <c r="L719" s="537" t="s">
        <v>1081</v>
      </c>
      <c r="M719" s="517" t="s">
        <v>1093</v>
      </c>
      <c r="N719" s="539">
        <v>4</v>
      </c>
      <c r="O719" s="519">
        <v>139.24</v>
      </c>
      <c r="P719" s="520">
        <v>556.96</v>
      </c>
      <c r="Q719" s="519" t="s">
        <v>1094</v>
      </c>
      <c r="R719" s="526" t="s">
        <v>1072</v>
      </c>
    </row>
    <row r="720" spans="2:18" s="495" customFormat="1" ht="38.25">
      <c r="B720" s="505" t="e">
        <f>IF('Formulario PPGR3'!$G720="","",CONCATENATE('Formulario PPGR3'!$C720,".",'Formulario PPGR3'!$D720,".",'Formulario PPGR3'!$E720,".",'Formulario PPGR3'!$F720))</f>
        <v>#REF!</v>
      </c>
      <c r="C720" s="505" t="e">
        <f>IF('Formulario PPGR3'!$G720="","",'[3]Formulario PPGR1'!#REF!)</f>
        <v>#REF!</v>
      </c>
      <c r="D720" s="505" t="e">
        <f>IF('Formulario PPGR3'!$G720="","",'[3]Formulario PPGR1'!#REF!)</f>
        <v>#REF!</v>
      </c>
      <c r="E720" s="505" t="e">
        <f>IF('Formulario PPGR3'!$G720="","",'[3]Formulario PPGR1'!#REF!)</f>
        <v>#REF!</v>
      </c>
      <c r="F720" s="505" t="e">
        <f>IF('Formulario PPGR3'!$G720="","",'[3]Formulario PPGR1'!#REF!)</f>
        <v>#REF!</v>
      </c>
      <c r="G720" s="506" t="s">
        <v>778</v>
      </c>
      <c r="H720" s="507" t="s">
        <v>779</v>
      </c>
      <c r="I720" s="514">
        <v>3</v>
      </c>
      <c r="J720" s="516" t="s">
        <v>1073</v>
      </c>
      <c r="K720" s="536" t="s">
        <v>1095</v>
      </c>
      <c r="L720" s="516" t="s">
        <v>1115</v>
      </c>
      <c r="M720" s="517" t="s">
        <v>1091</v>
      </c>
      <c r="N720" s="521">
        <v>20</v>
      </c>
      <c r="O720" s="519">
        <v>36</v>
      </c>
      <c r="P720" s="520">
        <v>720</v>
      </c>
      <c r="Q720" s="519" t="s">
        <v>1096</v>
      </c>
      <c r="R720" s="526" t="s">
        <v>1072</v>
      </c>
    </row>
    <row r="721" spans="2:18" s="495" customFormat="1" ht="25.5">
      <c r="B721" s="505" t="e">
        <f>IF('Formulario PPGR3'!$G721="","",CONCATENATE('Formulario PPGR3'!$C721,".",'Formulario PPGR3'!$D721,".",'Formulario PPGR3'!$E721,".",'Formulario PPGR3'!$F721))</f>
        <v>#REF!</v>
      </c>
      <c r="C721" s="505" t="e">
        <f>IF('Formulario PPGR3'!$G721="","",'[3]Formulario PPGR1'!#REF!)</f>
        <v>#REF!</v>
      </c>
      <c r="D721" s="505" t="e">
        <f>IF('Formulario PPGR3'!$G721="","",'[3]Formulario PPGR1'!#REF!)</f>
        <v>#REF!</v>
      </c>
      <c r="E721" s="505" t="e">
        <f>IF('Formulario PPGR3'!$G721="","",'[3]Formulario PPGR1'!#REF!)</f>
        <v>#REF!</v>
      </c>
      <c r="F721" s="505" t="e">
        <f>IF('Formulario PPGR3'!$G721="","",'[3]Formulario PPGR1'!#REF!)</f>
        <v>#REF!</v>
      </c>
      <c r="G721" s="506" t="s">
        <v>780</v>
      </c>
      <c r="H721" s="507" t="s">
        <v>781</v>
      </c>
      <c r="I721" s="514">
        <v>1</v>
      </c>
      <c r="J721" s="516" t="s">
        <v>1080</v>
      </c>
      <c r="K721" s="536" t="s">
        <v>1089</v>
      </c>
      <c r="L721" s="516" t="s">
        <v>1081</v>
      </c>
      <c r="M721" s="517" t="s">
        <v>1093</v>
      </c>
      <c r="N721" s="521">
        <v>8</v>
      </c>
      <c r="O721" s="519">
        <v>139.24</v>
      </c>
      <c r="P721" s="520">
        <v>1113.92</v>
      </c>
      <c r="Q721" s="519" t="s">
        <v>1094</v>
      </c>
      <c r="R721" s="526" t="s">
        <v>1072</v>
      </c>
    </row>
    <row r="722" spans="2:18" s="495" customFormat="1" ht="25.5">
      <c r="B722" s="505" t="e">
        <f>IF('Formulario PPGR3'!$G722="","",CONCATENATE('Formulario PPGR3'!$C722,".",'Formulario PPGR3'!$D722,".",'Formulario PPGR3'!$E722,".",'Formulario PPGR3'!$F722))</f>
        <v>#REF!</v>
      </c>
      <c r="C722" s="505" t="e">
        <f>IF('Formulario PPGR3'!$G722="","",'[3]Formulario PPGR1'!#REF!)</f>
        <v>#REF!</v>
      </c>
      <c r="D722" s="505" t="e">
        <f>IF('Formulario PPGR3'!$G722="","",'[3]Formulario PPGR1'!#REF!)</f>
        <v>#REF!</v>
      </c>
      <c r="E722" s="505" t="e">
        <f>IF('Formulario PPGR3'!$G722="","",'[3]Formulario PPGR1'!#REF!)</f>
        <v>#REF!</v>
      </c>
      <c r="F722" s="505" t="e">
        <f>IF('Formulario PPGR3'!$G722="","",'[3]Formulario PPGR1'!#REF!)</f>
        <v>#REF!</v>
      </c>
      <c r="G722" s="506" t="s">
        <v>780</v>
      </c>
      <c r="H722" s="507" t="s">
        <v>781</v>
      </c>
      <c r="I722" s="514">
        <v>1</v>
      </c>
      <c r="J722" s="537" t="s">
        <v>1073</v>
      </c>
      <c r="K722" s="538" t="s">
        <v>1095</v>
      </c>
      <c r="L722" s="537" t="s">
        <v>1115</v>
      </c>
      <c r="M722" s="517" t="s">
        <v>1091</v>
      </c>
      <c r="N722" s="539">
        <v>20</v>
      </c>
      <c r="O722" s="519">
        <v>36</v>
      </c>
      <c r="P722" s="520">
        <v>720</v>
      </c>
      <c r="Q722" s="519" t="s">
        <v>1096</v>
      </c>
      <c r="R722" s="526" t="s">
        <v>1072</v>
      </c>
    </row>
    <row r="723" spans="2:18" s="495" customFormat="1" ht="25.5">
      <c r="B723" s="505" t="e">
        <f>IF('Formulario PPGR3'!$G723="","",CONCATENATE('Formulario PPGR3'!$C723,".",'Formulario PPGR3'!$D723,".",'Formulario PPGR3'!$E723,".",'Formulario PPGR3'!$F723))</f>
        <v>#REF!</v>
      </c>
      <c r="C723" s="505" t="e">
        <f>IF('Formulario PPGR3'!$G723="","",'[3]Formulario PPGR1'!#REF!)</f>
        <v>#REF!</v>
      </c>
      <c r="D723" s="505" t="e">
        <f>IF('Formulario PPGR3'!$G723="","",'[3]Formulario PPGR1'!#REF!)</f>
        <v>#REF!</v>
      </c>
      <c r="E723" s="505" t="e">
        <f>IF('Formulario PPGR3'!$G723="","",'[3]Formulario PPGR1'!#REF!)</f>
        <v>#REF!</v>
      </c>
      <c r="F723" s="505" t="e">
        <f>IF('Formulario PPGR3'!$G723="","",'[3]Formulario PPGR1'!#REF!)</f>
        <v>#REF!</v>
      </c>
      <c r="G723" s="506" t="s">
        <v>780</v>
      </c>
      <c r="H723" s="507" t="s">
        <v>781</v>
      </c>
      <c r="I723" s="514">
        <v>1</v>
      </c>
      <c r="J723" s="537" t="s">
        <v>1075</v>
      </c>
      <c r="K723" s="538" t="s">
        <v>1106</v>
      </c>
      <c r="L723" s="537" t="s">
        <v>1076</v>
      </c>
      <c r="M723" s="517" t="s">
        <v>1087</v>
      </c>
      <c r="N723" s="539">
        <v>2000</v>
      </c>
      <c r="O723" s="519">
        <v>1.9823999999999999</v>
      </c>
      <c r="P723" s="520">
        <v>3964.8</v>
      </c>
      <c r="Q723" s="519" t="s">
        <v>1107</v>
      </c>
      <c r="R723" s="526" t="s">
        <v>1072</v>
      </c>
    </row>
    <row r="724" spans="2:18" s="495" customFormat="1" ht="25.5">
      <c r="B724" s="505" t="e">
        <f>IF('Formulario PPGR3'!$G724="","",CONCATENATE('Formulario PPGR3'!$C724,".",'Formulario PPGR3'!$D724,".",'Formulario PPGR3'!$E724,".",'Formulario PPGR3'!$F724))</f>
        <v>#REF!</v>
      </c>
      <c r="C724" s="505" t="e">
        <f>IF('Formulario PPGR3'!$G724="","",'[3]Formulario PPGR1'!#REF!)</f>
        <v>#REF!</v>
      </c>
      <c r="D724" s="505" t="e">
        <f>IF('Formulario PPGR3'!$G724="","",'[3]Formulario PPGR1'!#REF!)</f>
        <v>#REF!</v>
      </c>
      <c r="E724" s="505" t="e">
        <f>IF('Formulario PPGR3'!$G724="","",'[3]Formulario PPGR1'!#REF!)</f>
        <v>#REF!</v>
      </c>
      <c r="F724" s="505" t="e">
        <f>IF('Formulario PPGR3'!$G724="","",'[3]Formulario PPGR1'!#REF!)</f>
        <v>#REF!</v>
      </c>
      <c r="G724" s="506" t="s">
        <v>780</v>
      </c>
      <c r="H724" s="507" t="s">
        <v>781</v>
      </c>
      <c r="I724" s="514">
        <v>1</v>
      </c>
      <c r="J724" s="516" t="s">
        <v>1070</v>
      </c>
      <c r="K724" s="536" t="s">
        <v>1086</v>
      </c>
      <c r="L724" s="516" t="s">
        <v>1204</v>
      </c>
      <c r="M724" s="517" t="s">
        <v>1087</v>
      </c>
      <c r="N724" s="521">
        <v>1</v>
      </c>
      <c r="O724" s="519">
        <v>5000.5</v>
      </c>
      <c r="P724" s="520">
        <v>5000.5</v>
      </c>
      <c r="Q724" s="519" t="s">
        <v>1088</v>
      </c>
      <c r="R724" s="526" t="s">
        <v>1072</v>
      </c>
    </row>
    <row r="725" spans="2:18" s="495" customFormat="1" ht="38.25">
      <c r="B725" s="505" t="e">
        <f>IF('Formulario PPGR3'!$G725="","",CONCATENATE('Formulario PPGR3'!$C725,".",'Formulario PPGR3'!$D725,".",'Formulario PPGR3'!$E725,".",'Formulario PPGR3'!$F725))</f>
        <v>#REF!</v>
      </c>
      <c r="C725" s="505" t="e">
        <f>IF('Formulario PPGR3'!$G725="","",'[3]Formulario PPGR1'!#REF!)</f>
        <v>#REF!</v>
      </c>
      <c r="D725" s="505" t="e">
        <f>IF('Formulario PPGR3'!$G725="","",'[3]Formulario PPGR1'!#REF!)</f>
        <v>#REF!</v>
      </c>
      <c r="E725" s="505" t="e">
        <f>IF('Formulario PPGR3'!$G725="","",'[3]Formulario PPGR1'!#REF!)</f>
        <v>#REF!</v>
      </c>
      <c r="F725" s="505" t="e">
        <f>IF('Formulario PPGR3'!$G725="","",'[3]Formulario PPGR1'!#REF!)</f>
        <v>#REF!</v>
      </c>
      <c r="G725" s="506" t="s">
        <v>780</v>
      </c>
      <c r="H725" s="507" t="s">
        <v>781</v>
      </c>
      <c r="I725" s="514">
        <v>1</v>
      </c>
      <c r="J725" s="516" t="s">
        <v>1070</v>
      </c>
      <c r="K725" s="536" t="s">
        <v>1086</v>
      </c>
      <c r="L725" s="516" t="s">
        <v>1252</v>
      </c>
      <c r="M725" s="517" t="s">
        <v>1087</v>
      </c>
      <c r="N725" s="521">
        <v>1</v>
      </c>
      <c r="O725" s="519">
        <v>9410.5</v>
      </c>
      <c r="P725" s="520">
        <v>9410.5</v>
      </c>
      <c r="Q725" s="519" t="s">
        <v>1088</v>
      </c>
      <c r="R725" s="526" t="s">
        <v>1072</v>
      </c>
    </row>
    <row r="726" spans="2:18" s="495" customFormat="1" ht="25.5">
      <c r="B726" s="505" t="e">
        <f>IF('Formulario PPGR3'!$G726="","",CONCATENATE('Formulario PPGR3'!$C726,".",'Formulario PPGR3'!$D726,".",'Formulario PPGR3'!$E726,".",'Formulario PPGR3'!$F726))</f>
        <v>#REF!</v>
      </c>
      <c r="C726" s="505" t="e">
        <f>IF('Formulario PPGR3'!$G726="","",'[3]Formulario PPGR1'!#REF!)</f>
        <v>#REF!</v>
      </c>
      <c r="D726" s="505" t="e">
        <f>IF('Formulario PPGR3'!$G726="","",'[3]Formulario PPGR1'!#REF!)</f>
        <v>#REF!</v>
      </c>
      <c r="E726" s="505" t="e">
        <f>IF('Formulario PPGR3'!$G726="","",'[3]Formulario PPGR1'!#REF!)</f>
        <v>#REF!</v>
      </c>
      <c r="F726" s="505" t="e">
        <f>IF('Formulario PPGR3'!$G726="","",'[3]Formulario PPGR1'!#REF!)</f>
        <v>#REF!</v>
      </c>
      <c r="G726" s="506" t="s">
        <v>783</v>
      </c>
      <c r="H726" s="507" t="s">
        <v>784</v>
      </c>
      <c r="I726" s="514">
        <v>3</v>
      </c>
      <c r="J726" s="516" t="s">
        <v>1080</v>
      </c>
      <c r="K726" s="536" t="s">
        <v>1089</v>
      </c>
      <c r="L726" s="516" t="s">
        <v>1081</v>
      </c>
      <c r="M726" s="517" t="s">
        <v>1093</v>
      </c>
      <c r="N726" s="521">
        <v>8</v>
      </c>
      <c r="O726" s="519">
        <v>139.24</v>
      </c>
      <c r="P726" s="520">
        <v>1113.92</v>
      </c>
      <c r="Q726" s="519" t="s">
        <v>1094</v>
      </c>
      <c r="R726" s="526" t="s">
        <v>1072</v>
      </c>
    </row>
    <row r="727" spans="2:18" s="495" customFormat="1" ht="25.5">
      <c r="B727" s="505" t="e">
        <f>IF('Formulario PPGR3'!$G727="","",CONCATENATE('Formulario PPGR3'!$C727,".",'Formulario PPGR3'!$D727,".",'Formulario PPGR3'!$E727,".",'Formulario PPGR3'!$F727))</f>
        <v>#REF!</v>
      </c>
      <c r="C727" s="505" t="e">
        <f>IF('Formulario PPGR3'!$G727="","",'[3]Formulario PPGR1'!#REF!)</f>
        <v>#REF!</v>
      </c>
      <c r="D727" s="505" t="e">
        <f>IF('Formulario PPGR3'!$G727="","",'[3]Formulario PPGR1'!#REF!)</f>
        <v>#REF!</v>
      </c>
      <c r="E727" s="505" t="e">
        <f>IF('Formulario PPGR3'!$G727="","",'[3]Formulario PPGR1'!#REF!)</f>
        <v>#REF!</v>
      </c>
      <c r="F727" s="505" t="e">
        <f>IF('Formulario PPGR3'!$G727="","",'[3]Formulario PPGR1'!#REF!)</f>
        <v>#REF!</v>
      </c>
      <c r="G727" s="506" t="s">
        <v>783</v>
      </c>
      <c r="H727" s="507" t="s">
        <v>784</v>
      </c>
      <c r="I727" s="514">
        <v>3</v>
      </c>
      <c r="J727" s="516" t="s">
        <v>1073</v>
      </c>
      <c r="K727" s="536" t="s">
        <v>1095</v>
      </c>
      <c r="L727" s="516" t="s">
        <v>1115</v>
      </c>
      <c r="M727" s="517" t="s">
        <v>1091</v>
      </c>
      <c r="N727" s="521">
        <v>6</v>
      </c>
      <c r="O727" s="519">
        <v>36</v>
      </c>
      <c r="P727" s="520">
        <v>216</v>
      </c>
      <c r="Q727" s="519" t="s">
        <v>1096</v>
      </c>
      <c r="R727" s="526" t="s">
        <v>1072</v>
      </c>
    </row>
    <row r="728" spans="2:18" s="495" customFormat="1" ht="38.25">
      <c r="B728" s="505" t="e">
        <f>IF('Formulario PPGR3'!$G728="","",CONCATENATE('Formulario PPGR3'!$C728,".",'Formulario PPGR3'!$D728,".",'Formulario PPGR3'!$E728,".",'Formulario PPGR3'!$F728))</f>
        <v>#REF!</v>
      </c>
      <c r="C728" s="505" t="e">
        <f>IF('Formulario PPGR3'!$G728="","",'[3]Formulario PPGR1'!#REF!)</f>
        <v>#REF!</v>
      </c>
      <c r="D728" s="505" t="e">
        <f>IF('Formulario PPGR3'!$G728="","",'[3]Formulario PPGR1'!#REF!)</f>
        <v>#REF!</v>
      </c>
      <c r="E728" s="505" t="e">
        <f>IF('Formulario PPGR3'!$G728="","",'[3]Formulario PPGR1'!#REF!)</f>
        <v>#REF!</v>
      </c>
      <c r="F728" s="505" t="e">
        <f>IF('Formulario PPGR3'!$G728="","",'[3]Formulario PPGR1'!#REF!)</f>
        <v>#REF!</v>
      </c>
      <c r="G728" s="506" t="s">
        <v>785</v>
      </c>
      <c r="H728" s="507" t="s">
        <v>786</v>
      </c>
      <c r="I728" s="514">
        <v>4</v>
      </c>
      <c r="J728" s="516" t="s">
        <v>1075</v>
      </c>
      <c r="K728" s="536" t="s">
        <v>1106</v>
      </c>
      <c r="L728" s="516" t="s">
        <v>1076</v>
      </c>
      <c r="M728" s="517" t="s">
        <v>1087</v>
      </c>
      <c r="N728" s="521">
        <v>1000</v>
      </c>
      <c r="O728" s="519">
        <v>1.9823999999999999</v>
      </c>
      <c r="P728" s="520">
        <v>1982.4</v>
      </c>
      <c r="Q728" s="519" t="s">
        <v>1107</v>
      </c>
      <c r="R728" s="526" t="s">
        <v>1072</v>
      </c>
    </row>
    <row r="729" spans="2:18" s="495" customFormat="1" ht="38.25">
      <c r="B729" s="505" t="e">
        <f>IF('Formulario PPGR3'!$G729="","",CONCATENATE('Formulario PPGR3'!$C729,".",'Formulario PPGR3'!$D729,".",'Formulario PPGR3'!$E729,".",'Formulario PPGR3'!$F729))</f>
        <v>#REF!</v>
      </c>
      <c r="C729" s="505" t="e">
        <f>IF('Formulario PPGR3'!$G729="","",'[3]Formulario PPGR1'!#REF!)</f>
        <v>#REF!</v>
      </c>
      <c r="D729" s="505" t="e">
        <f>IF('Formulario PPGR3'!$G729="","",'[3]Formulario PPGR1'!#REF!)</f>
        <v>#REF!</v>
      </c>
      <c r="E729" s="505" t="e">
        <f>IF('Formulario PPGR3'!$G729="","",'[3]Formulario PPGR1'!#REF!)</f>
        <v>#REF!</v>
      </c>
      <c r="F729" s="505" t="e">
        <f>IF('Formulario PPGR3'!$G729="","",'[3]Formulario PPGR1'!#REF!)</f>
        <v>#REF!</v>
      </c>
      <c r="G729" s="506" t="s">
        <v>785</v>
      </c>
      <c r="H729" s="507" t="s">
        <v>786</v>
      </c>
      <c r="I729" s="514">
        <v>4</v>
      </c>
      <c r="J729" s="537" t="s">
        <v>1073</v>
      </c>
      <c r="K729" s="538" t="s">
        <v>1095</v>
      </c>
      <c r="L729" s="537" t="s">
        <v>1115</v>
      </c>
      <c r="M729" s="517" t="s">
        <v>1091</v>
      </c>
      <c r="N729" s="539">
        <v>4</v>
      </c>
      <c r="O729" s="519">
        <v>36</v>
      </c>
      <c r="P729" s="520">
        <v>144</v>
      </c>
      <c r="Q729" s="519" t="s">
        <v>1096</v>
      </c>
      <c r="R729" s="526" t="s">
        <v>1072</v>
      </c>
    </row>
    <row r="730" spans="2:18" s="495" customFormat="1" ht="25.5">
      <c r="B730" s="505" t="e">
        <f>IF('Formulario PPGR3'!$G730="","",CONCATENATE('Formulario PPGR3'!$C730,".",'Formulario PPGR3'!$D730,".",'Formulario PPGR3'!$E730,".",'Formulario PPGR3'!$F730))</f>
        <v>#REF!</v>
      </c>
      <c r="C730" s="505" t="e">
        <f>IF('Formulario PPGR3'!$G730="","",'[3]Formulario PPGR1'!#REF!)</f>
        <v>#REF!</v>
      </c>
      <c r="D730" s="505" t="e">
        <f>IF('Formulario PPGR3'!$G730="","",'[3]Formulario PPGR1'!#REF!)</f>
        <v>#REF!</v>
      </c>
      <c r="E730" s="505" t="e">
        <f>IF('Formulario PPGR3'!$G730="","",'[3]Formulario PPGR1'!#REF!)</f>
        <v>#REF!</v>
      </c>
      <c r="F730" s="505" t="e">
        <f>IF('Formulario PPGR3'!$G730="","",'[3]Formulario PPGR1'!#REF!)</f>
        <v>#REF!</v>
      </c>
      <c r="G730" s="506" t="s">
        <v>789</v>
      </c>
      <c r="H730" s="507" t="s">
        <v>790</v>
      </c>
      <c r="I730" s="514">
        <v>4</v>
      </c>
      <c r="J730" s="537" t="s">
        <v>1075</v>
      </c>
      <c r="K730" s="538" t="s">
        <v>1106</v>
      </c>
      <c r="L730" s="537" t="s">
        <v>1076</v>
      </c>
      <c r="M730" s="517" t="s">
        <v>1087</v>
      </c>
      <c r="N730" s="539">
        <v>2000</v>
      </c>
      <c r="O730" s="519">
        <v>1.9823999999999999</v>
      </c>
      <c r="P730" s="520">
        <v>3964.8</v>
      </c>
      <c r="Q730" s="519" t="s">
        <v>1107</v>
      </c>
      <c r="R730" s="526" t="s">
        <v>1072</v>
      </c>
    </row>
    <row r="731" spans="2:18" s="495" customFormat="1" ht="25.5">
      <c r="B731" s="505" t="e">
        <f>IF('Formulario PPGR3'!$G731="","",CONCATENATE('Formulario PPGR3'!$C731,".",'Formulario PPGR3'!$D731,".",'Formulario PPGR3'!$E731,".",'Formulario PPGR3'!$F731))</f>
        <v>#REF!</v>
      </c>
      <c r="C731" s="505" t="e">
        <f>IF('Formulario PPGR3'!$G731="","",'[3]Formulario PPGR1'!#REF!)</f>
        <v>#REF!</v>
      </c>
      <c r="D731" s="505" t="e">
        <f>IF('Formulario PPGR3'!$G731="","",'[3]Formulario PPGR1'!#REF!)</f>
        <v>#REF!</v>
      </c>
      <c r="E731" s="505" t="e">
        <f>IF('Formulario PPGR3'!$G731="","",'[3]Formulario PPGR1'!#REF!)</f>
        <v>#REF!</v>
      </c>
      <c r="F731" s="505" t="e">
        <f>IF('Formulario PPGR3'!$G731="","",'[3]Formulario PPGR1'!#REF!)</f>
        <v>#REF!</v>
      </c>
      <c r="G731" s="506" t="s">
        <v>789</v>
      </c>
      <c r="H731" s="507" t="s">
        <v>790</v>
      </c>
      <c r="I731" s="514">
        <v>4</v>
      </c>
      <c r="J731" s="516" t="s">
        <v>1070</v>
      </c>
      <c r="K731" s="536" t="s">
        <v>1086</v>
      </c>
      <c r="L731" s="516" t="s">
        <v>1204</v>
      </c>
      <c r="M731" s="517" t="s">
        <v>1087</v>
      </c>
      <c r="N731" s="521">
        <v>1</v>
      </c>
      <c r="O731" s="519">
        <v>5000.5</v>
      </c>
      <c r="P731" s="520">
        <v>5000.5</v>
      </c>
      <c r="Q731" s="519" t="s">
        <v>1088</v>
      </c>
      <c r="R731" s="526" t="s">
        <v>1072</v>
      </c>
    </row>
    <row r="732" spans="2:18" s="495" customFormat="1" ht="25.5">
      <c r="B732" s="505" t="e">
        <f>IF('Formulario PPGR3'!$G732="","",CONCATENATE('Formulario PPGR3'!$C732,".",'Formulario PPGR3'!$D732,".",'Formulario PPGR3'!$E732,".",'Formulario PPGR3'!$F732))</f>
        <v>#REF!</v>
      </c>
      <c r="C732" s="505" t="e">
        <f>IF('Formulario PPGR3'!$G732="","",'[3]Formulario PPGR1'!#REF!)</f>
        <v>#REF!</v>
      </c>
      <c r="D732" s="505" t="e">
        <f>IF('Formulario PPGR3'!$G732="","",'[3]Formulario PPGR1'!#REF!)</f>
        <v>#REF!</v>
      </c>
      <c r="E732" s="505" t="e">
        <f>IF('Formulario PPGR3'!$G732="","",'[3]Formulario PPGR1'!#REF!)</f>
        <v>#REF!</v>
      </c>
      <c r="F732" s="505" t="e">
        <f>IF('Formulario PPGR3'!$G732="","",'[3]Formulario PPGR1'!#REF!)</f>
        <v>#REF!</v>
      </c>
      <c r="G732" s="506" t="s">
        <v>792</v>
      </c>
      <c r="H732" s="507" t="s">
        <v>793</v>
      </c>
      <c r="I732" s="514">
        <v>4</v>
      </c>
      <c r="J732" s="516" t="s">
        <v>1075</v>
      </c>
      <c r="K732" s="536" t="s">
        <v>1106</v>
      </c>
      <c r="L732" s="516" t="s">
        <v>1076</v>
      </c>
      <c r="M732" s="517" t="s">
        <v>1087</v>
      </c>
      <c r="N732" s="521">
        <v>400</v>
      </c>
      <c r="O732" s="519">
        <v>1.9823999999999999</v>
      </c>
      <c r="P732" s="520">
        <v>792.96</v>
      </c>
      <c r="Q732" s="519" t="s">
        <v>1107</v>
      </c>
      <c r="R732" s="526" t="s">
        <v>1072</v>
      </c>
    </row>
    <row r="733" spans="2:18" s="495" customFormat="1" ht="51">
      <c r="B733" s="505" t="e">
        <f>IF('Formulario PPGR3'!$G733="","",CONCATENATE('Formulario PPGR3'!$C733,".",'Formulario PPGR3'!$D733,".",'Formulario PPGR3'!$E733,".",'Formulario PPGR3'!$F733))</f>
        <v>#REF!</v>
      </c>
      <c r="C733" s="505" t="e">
        <f>IF('Formulario PPGR3'!$G733="","",'[3]Formulario PPGR1'!#REF!)</f>
        <v>#REF!</v>
      </c>
      <c r="D733" s="505" t="e">
        <f>IF('Formulario PPGR3'!$G733="","",'[3]Formulario PPGR1'!#REF!)</f>
        <v>#REF!</v>
      </c>
      <c r="E733" s="505" t="e">
        <f>IF('Formulario PPGR3'!$G733="","",'[3]Formulario PPGR1'!#REF!)</f>
        <v>#REF!</v>
      </c>
      <c r="F733" s="505" t="e">
        <f>IF('Formulario PPGR3'!$G733="","",'[3]Formulario PPGR1'!#REF!)</f>
        <v>#REF!</v>
      </c>
      <c r="G733" s="506" t="s">
        <v>796</v>
      </c>
      <c r="H733" s="507" t="s">
        <v>797</v>
      </c>
      <c r="I733" s="514">
        <v>4</v>
      </c>
      <c r="J733" s="516" t="s">
        <v>1080</v>
      </c>
      <c r="K733" s="536" t="s">
        <v>1089</v>
      </c>
      <c r="L733" s="516" t="s">
        <v>1090</v>
      </c>
      <c r="M733" s="517" t="s">
        <v>1091</v>
      </c>
      <c r="N733" s="521">
        <v>3</v>
      </c>
      <c r="O733" s="519">
        <v>175.82</v>
      </c>
      <c r="P733" s="520">
        <v>527.46</v>
      </c>
      <c r="Q733" s="519" t="s">
        <v>1092</v>
      </c>
      <c r="R733" s="526" t="s">
        <v>1072</v>
      </c>
    </row>
    <row r="734" spans="2:18" s="495" customFormat="1" ht="51">
      <c r="B734" s="505" t="e">
        <f>IF('Formulario PPGR3'!$G734="","",CONCATENATE('Formulario PPGR3'!$C734,".",'Formulario PPGR3'!$D734,".",'Formulario PPGR3'!$E734,".",'Formulario PPGR3'!$F734))</f>
        <v>#REF!</v>
      </c>
      <c r="C734" s="505" t="e">
        <f>IF('Formulario PPGR3'!$G734="","",'[3]Formulario PPGR1'!#REF!)</f>
        <v>#REF!</v>
      </c>
      <c r="D734" s="505" t="e">
        <f>IF('Formulario PPGR3'!$G734="","",'[3]Formulario PPGR1'!#REF!)</f>
        <v>#REF!</v>
      </c>
      <c r="E734" s="505" t="e">
        <f>IF('Formulario PPGR3'!$G734="","",'[3]Formulario PPGR1'!#REF!)</f>
        <v>#REF!</v>
      </c>
      <c r="F734" s="505" t="e">
        <f>IF('Formulario PPGR3'!$G734="","",'[3]Formulario PPGR1'!#REF!)</f>
        <v>#REF!</v>
      </c>
      <c r="G734" s="506" t="s">
        <v>796</v>
      </c>
      <c r="H734" s="507" t="s">
        <v>797</v>
      </c>
      <c r="I734" s="514">
        <v>4</v>
      </c>
      <c r="J734" s="516" t="s">
        <v>1073</v>
      </c>
      <c r="K734" s="536" t="s">
        <v>1095</v>
      </c>
      <c r="L734" s="516" t="s">
        <v>1187</v>
      </c>
      <c r="M734" s="517" t="s">
        <v>1087</v>
      </c>
      <c r="N734" s="521">
        <v>4</v>
      </c>
      <c r="O734" s="519">
        <v>34.81</v>
      </c>
      <c r="P734" s="520">
        <v>139.24</v>
      </c>
      <c r="Q734" s="519" t="s">
        <v>1096</v>
      </c>
      <c r="R734" s="526" t="s">
        <v>1072</v>
      </c>
    </row>
    <row r="735" spans="2:18" s="495" customFormat="1" ht="51">
      <c r="B735" s="505" t="e">
        <f>IF('Formulario PPGR3'!$G735="","",CONCATENATE('Formulario PPGR3'!$C735,".",'Formulario PPGR3'!$D735,".",'Formulario PPGR3'!$E735,".",'Formulario PPGR3'!$F735))</f>
        <v>#REF!</v>
      </c>
      <c r="C735" s="505" t="e">
        <f>IF('Formulario PPGR3'!$G735="","",'[3]Formulario PPGR1'!#REF!)</f>
        <v>#REF!</v>
      </c>
      <c r="D735" s="505" t="e">
        <f>IF('Formulario PPGR3'!$G735="","",'[3]Formulario PPGR1'!#REF!)</f>
        <v>#REF!</v>
      </c>
      <c r="E735" s="505" t="e">
        <f>IF('Formulario PPGR3'!$G735="","",'[3]Formulario PPGR1'!#REF!)</f>
        <v>#REF!</v>
      </c>
      <c r="F735" s="505" t="e">
        <f>IF('Formulario PPGR3'!$G735="","",'[3]Formulario PPGR1'!#REF!)</f>
        <v>#REF!</v>
      </c>
      <c r="G735" s="506" t="s">
        <v>796</v>
      </c>
      <c r="H735" s="507" t="s">
        <v>797</v>
      </c>
      <c r="I735" s="514">
        <v>4</v>
      </c>
      <c r="J735" s="516" t="s">
        <v>1080</v>
      </c>
      <c r="K735" s="536" t="s">
        <v>1089</v>
      </c>
      <c r="L735" s="516" t="s">
        <v>1081</v>
      </c>
      <c r="M735" s="517" t="s">
        <v>1093</v>
      </c>
      <c r="N735" s="539">
        <v>4</v>
      </c>
      <c r="O735" s="519">
        <v>139.24</v>
      </c>
      <c r="P735" s="520">
        <v>556.96</v>
      </c>
      <c r="Q735" s="519" t="s">
        <v>1094</v>
      </c>
      <c r="R735" s="526" t="s">
        <v>1072</v>
      </c>
    </row>
    <row r="736" spans="2:18" s="495" customFormat="1" ht="25.5">
      <c r="B736" s="505" t="e">
        <f>IF('Formulario PPGR3'!$G736="","",CONCATENATE('Formulario PPGR3'!$C736,".",'Formulario PPGR3'!$D736,".",'Formulario PPGR3'!$E736,".",'Formulario PPGR3'!$F736))</f>
        <v>#REF!</v>
      </c>
      <c r="C736" s="505" t="e">
        <f>IF('Formulario PPGR3'!$G736="","",'[3]Formulario PPGR1'!#REF!)</f>
        <v>#REF!</v>
      </c>
      <c r="D736" s="505" t="e">
        <f>IF('Formulario PPGR3'!$G736="","",'[3]Formulario PPGR1'!#REF!)</f>
        <v>#REF!</v>
      </c>
      <c r="E736" s="505" t="e">
        <f>IF('Formulario PPGR3'!$G736="","",'[3]Formulario PPGR1'!#REF!)</f>
        <v>#REF!</v>
      </c>
      <c r="F736" s="505" t="e">
        <f>IF('Formulario PPGR3'!$G736="","",'[3]Formulario PPGR1'!#REF!)</f>
        <v>#REF!</v>
      </c>
      <c r="G736" s="506" t="s">
        <v>799</v>
      </c>
      <c r="H736" s="507" t="s">
        <v>800</v>
      </c>
      <c r="I736" s="514">
        <v>4</v>
      </c>
      <c r="J736" s="516" t="s">
        <v>1080</v>
      </c>
      <c r="K736" s="536" t="s">
        <v>1089</v>
      </c>
      <c r="L736" s="516" t="s">
        <v>1081</v>
      </c>
      <c r="M736" s="517" t="s">
        <v>1093</v>
      </c>
      <c r="N736" s="521">
        <v>4</v>
      </c>
      <c r="O736" s="519">
        <v>139.24</v>
      </c>
      <c r="P736" s="520">
        <v>556.96</v>
      </c>
      <c r="Q736" s="519" t="s">
        <v>1094</v>
      </c>
      <c r="R736" s="526" t="s">
        <v>1072</v>
      </c>
    </row>
    <row r="737" spans="2:18" s="495" customFormat="1" ht="25.5">
      <c r="B737" s="505" t="e">
        <f>IF('Formulario PPGR3'!$G737="","",CONCATENATE('Formulario PPGR3'!$C737,".",'Formulario PPGR3'!$D737,".",'Formulario PPGR3'!$E737,".",'Formulario PPGR3'!$F737))</f>
        <v>#REF!</v>
      </c>
      <c r="C737" s="505" t="e">
        <f>IF('Formulario PPGR3'!$G737="","",'[3]Formulario PPGR1'!#REF!)</f>
        <v>#REF!</v>
      </c>
      <c r="D737" s="505" t="e">
        <f>IF('Formulario PPGR3'!$G737="","",'[3]Formulario PPGR1'!#REF!)</f>
        <v>#REF!</v>
      </c>
      <c r="E737" s="505" t="e">
        <f>IF('Formulario PPGR3'!$G737="","",'[3]Formulario PPGR1'!#REF!)</f>
        <v>#REF!</v>
      </c>
      <c r="F737" s="505" t="e">
        <f>IF('Formulario PPGR3'!$G737="","",'[3]Formulario PPGR1'!#REF!)</f>
        <v>#REF!</v>
      </c>
      <c r="G737" s="506" t="s">
        <v>799</v>
      </c>
      <c r="H737" s="507" t="s">
        <v>800</v>
      </c>
      <c r="I737" s="514">
        <v>4</v>
      </c>
      <c r="J737" s="516" t="s">
        <v>1073</v>
      </c>
      <c r="K737" s="536" t="s">
        <v>1095</v>
      </c>
      <c r="L737" s="516" t="s">
        <v>1115</v>
      </c>
      <c r="M737" s="517" t="s">
        <v>1091</v>
      </c>
      <c r="N737" s="521">
        <v>4</v>
      </c>
      <c r="O737" s="519">
        <v>36</v>
      </c>
      <c r="P737" s="520">
        <v>144</v>
      </c>
      <c r="Q737" s="519" t="s">
        <v>1096</v>
      </c>
      <c r="R737" s="526" t="s">
        <v>1072</v>
      </c>
    </row>
    <row r="738" spans="2:18" s="495" customFormat="1" ht="38.25">
      <c r="B738" s="505" t="e">
        <f>IF('Formulario PPGR3'!$G738="","",CONCATENATE('Formulario PPGR3'!$C738,".",'Formulario PPGR3'!$D738,".",'Formulario PPGR3'!$E738,".",'Formulario PPGR3'!$F738))</f>
        <v>#REF!</v>
      </c>
      <c r="C738" s="505" t="e">
        <f>IF('Formulario PPGR3'!$G738="","",'[3]Formulario PPGR1'!#REF!)</f>
        <v>#REF!</v>
      </c>
      <c r="D738" s="505" t="e">
        <f>IF('Formulario PPGR3'!$G738="","",'[3]Formulario PPGR1'!#REF!)</f>
        <v>#REF!</v>
      </c>
      <c r="E738" s="505" t="e">
        <f>IF('Formulario PPGR3'!$G738="","",'[3]Formulario PPGR1'!#REF!)</f>
        <v>#REF!</v>
      </c>
      <c r="F738" s="505" t="e">
        <f>IF('Formulario PPGR3'!$G738="","",'[3]Formulario PPGR1'!#REF!)</f>
        <v>#REF!</v>
      </c>
      <c r="G738" s="506" t="s">
        <v>802</v>
      </c>
      <c r="H738" s="507" t="s">
        <v>803</v>
      </c>
      <c r="I738" s="514">
        <v>2</v>
      </c>
      <c r="J738" s="516" t="s">
        <v>1070</v>
      </c>
      <c r="K738" s="536" t="s">
        <v>1086</v>
      </c>
      <c r="L738" s="516" t="s">
        <v>1071</v>
      </c>
      <c r="M738" s="517" t="s">
        <v>1087</v>
      </c>
      <c r="N738" s="521">
        <v>2</v>
      </c>
      <c r="O738" s="519">
        <v>61419</v>
      </c>
      <c r="P738" s="520">
        <v>122838</v>
      </c>
      <c r="Q738" s="519" t="s">
        <v>1088</v>
      </c>
      <c r="R738" s="526" t="s">
        <v>1072</v>
      </c>
    </row>
    <row r="739" spans="2:18" s="495" customFormat="1" ht="38.25">
      <c r="B739" s="505" t="e">
        <f>IF('Formulario PPGR3'!$G739="","",CONCATENATE('Formulario PPGR3'!$C739,".",'Formulario PPGR3'!$D739,".",'Formulario PPGR3'!$E739,".",'Formulario PPGR3'!$F739))</f>
        <v>#REF!</v>
      </c>
      <c r="C739" s="505" t="e">
        <f>IF('Formulario PPGR3'!$G739="","",'[3]Formulario PPGR1'!#REF!)</f>
        <v>#REF!</v>
      </c>
      <c r="D739" s="505" t="e">
        <f>IF('Formulario PPGR3'!$G739="","",'[3]Formulario PPGR1'!#REF!)</f>
        <v>#REF!</v>
      </c>
      <c r="E739" s="505" t="e">
        <f>IF('Formulario PPGR3'!$G739="","",'[3]Formulario PPGR1'!#REF!)</f>
        <v>#REF!</v>
      </c>
      <c r="F739" s="505" t="e">
        <f>IF('Formulario PPGR3'!$G739="","",'[3]Formulario PPGR1'!#REF!)</f>
        <v>#REF!</v>
      </c>
      <c r="G739" s="506" t="s">
        <v>802</v>
      </c>
      <c r="H739" s="507" t="s">
        <v>803</v>
      </c>
      <c r="I739" s="514">
        <v>2</v>
      </c>
      <c r="J739" s="516" t="s">
        <v>1070</v>
      </c>
      <c r="K739" s="536" t="s">
        <v>1086</v>
      </c>
      <c r="L739" s="516" t="s">
        <v>1082</v>
      </c>
      <c r="M739" s="517" t="s">
        <v>1087</v>
      </c>
      <c r="N739" s="521">
        <v>2</v>
      </c>
      <c r="O739" s="519">
        <v>29393.8</v>
      </c>
      <c r="P739" s="520">
        <v>58787.6</v>
      </c>
      <c r="Q739" s="519" t="s">
        <v>1088</v>
      </c>
      <c r="R739" s="526" t="s">
        <v>1072</v>
      </c>
    </row>
    <row r="740" spans="2:18" s="495" customFormat="1" ht="38.25">
      <c r="B740" s="505" t="e">
        <f>IF('Formulario PPGR3'!$G740="","",CONCATENATE('Formulario PPGR3'!$C740,".",'Formulario PPGR3'!$D740,".",'Formulario PPGR3'!$E740,".",'Formulario PPGR3'!$F740))</f>
        <v>#REF!</v>
      </c>
      <c r="C740" s="505" t="e">
        <f>IF('Formulario PPGR3'!$G740="","",'[3]Formulario PPGR1'!#REF!)</f>
        <v>#REF!</v>
      </c>
      <c r="D740" s="505" t="e">
        <f>IF('Formulario PPGR3'!$G740="","",'[3]Formulario PPGR1'!#REF!)</f>
        <v>#REF!</v>
      </c>
      <c r="E740" s="505" t="e">
        <f>IF('Formulario PPGR3'!$G740="","",'[3]Formulario PPGR1'!#REF!)</f>
        <v>#REF!</v>
      </c>
      <c r="F740" s="505" t="e">
        <f>IF('Formulario PPGR3'!$G740="","",'[3]Formulario PPGR1'!#REF!)</f>
        <v>#REF!</v>
      </c>
      <c r="G740" s="506" t="s">
        <v>802</v>
      </c>
      <c r="H740" s="507" t="s">
        <v>803</v>
      </c>
      <c r="I740" s="514">
        <v>2</v>
      </c>
      <c r="J740" s="537" t="s">
        <v>1119</v>
      </c>
      <c r="K740" s="538" t="s">
        <v>1120</v>
      </c>
      <c r="L740" s="537" t="s">
        <v>1121</v>
      </c>
      <c r="M740" s="517" t="s">
        <v>1087</v>
      </c>
      <c r="N740" s="539">
        <v>1</v>
      </c>
      <c r="O740" s="519">
        <v>86568.53</v>
      </c>
      <c r="P740" s="520">
        <v>86568.53</v>
      </c>
      <c r="Q740" s="519" t="s">
        <v>1122</v>
      </c>
      <c r="R740" s="526" t="s">
        <v>1072</v>
      </c>
    </row>
    <row r="741" spans="2:18" s="495" customFormat="1" ht="38.25">
      <c r="B741" s="505" t="e">
        <f>IF('Formulario PPGR3'!$G741="","",CONCATENATE('Formulario PPGR3'!$C741,".",'Formulario PPGR3'!$D741,".",'Formulario PPGR3'!$E741,".",'Formulario PPGR3'!$F741))</f>
        <v>#REF!</v>
      </c>
      <c r="C741" s="505" t="e">
        <f>IF('Formulario PPGR3'!$G741="","",'[3]Formulario PPGR1'!#REF!)</f>
        <v>#REF!</v>
      </c>
      <c r="D741" s="505" t="e">
        <f>IF('Formulario PPGR3'!$G741="","",'[3]Formulario PPGR1'!#REF!)</f>
        <v>#REF!</v>
      </c>
      <c r="E741" s="505" t="e">
        <f>IF('Formulario PPGR3'!$G741="","",'[3]Formulario PPGR1'!#REF!)</f>
        <v>#REF!</v>
      </c>
      <c r="F741" s="505" t="e">
        <f>IF('Formulario PPGR3'!$G741="","",'[3]Formulario PPGR1'!#REF!)</f>
        <v>#REF!</v>
      </c>
      <c r="G741" s="506" t="s">
        <v>802</v>
      </c>
      <c r="H741" s="507" t="s">
        <v>803</v>
      </c>
      <c r="I741" s="514">
        <v>2</v>
      </c>
      <c r="J741" s="516" t="s">
        <v>1073</v>
      </c>
      <c r="K741" s="536" t="s">
        <v>1095</v>
      </c>
      <c r="L741" s="516" t="s">
        <v>1115</v>
      </c>
      <c r="M741" s="517" t="s">
        <v>1091</v>
      </c>
      <c r="N741" s="521">
        <v>8</v>
      </c>
      <c r="O741" s="519">
        <v>36</v>
      </c>
      <c r="P741" s="520">
        <v>288</v>
      </c>
      <c r="Q741" s="519" t="s">
        <v>1096</v>
      </c>
      <c r="R741" s="526" t="s">
        <v>1072</v>
      </c>
    </row>
    <row r="742" spans="2:18" s="495" customFormat="1" ht="38.25">
      <c r="B742" s="505" t="e">
        <f>IF('Formulario PPGR3'!$G742="","",CONCATENATE('Formulario PPGR3'!$C742,".",'Formulario PPGR3'!$D742,".",'Formulario PPGR3'!$E742,".",'Formulario PPGR3'!$F742))</f>
        <v>#REF!</v>
      </c>
      <c r="C742" s="505" t="e">
        <f>IF('Formulario PPGR3'!$G742="","",'[3]Formulario PPGR1'!#REF!)</f>
        <v>#REF!</v>
      </c>
      <c r="D742" s="505" t="e">
        <f>IF('Formulario PPGR3'!$G742="","",'[3]Formulario PPGR1'!#REF!)</f>
        <v>#REF!</v>
      </c>
      <c r="E742" s="505" t="e">
        <f>IF('Formulario PPGR3'!$G742="","",'[3]Formulario PPGR1'!#REF!)</f>
        <v>#REF!</v>
      </c>
      <c r="F742" s="505" t="e">
        <f>IF('Formulario PPGR3'!$G742="","",'[3]Formulario PPGR1'!#REF!)</f>
        <v>#REF!</v>
      </c>
      <c r="G742" s="506" t="s">
        <v>802</v>
      </c>
      <c r="H742" s="507" t="s">
        <v>803</v>
      </c>
      <c r="I742" s="514">
        <v>2</v>
      </c>
      <c r="J742" s="516" t="s">
        <v>1080</v>
      </c>
      <c r="K742" s="536" t="s">
        <v>1089</v>
      </c>
      <c r="L742" s="516" t="s">
        <v>1081</v>
      </c>
      <c r="M742" s="517" t="s">
        <v>1093</v>
      </c>
      <c r="N742" s="521">
        <v>4</v>
      </c>
      <c r="O742" s="519">
        <v>139.24</v>
      </c>
      <c r="P742" s="520">
        <v>556.96</v>
      </c>
      <c r="Q742" s="519" t="s">
        <v>1094</v>
      </c>
      <c r="R742" s="526" t="s">
        <v>1072</v>
      </c>
    </row>
    <row r="743" spans="2:18" s="495" customFormat="1" ht="38.25">
      <c r="B743" s="505" t="e">
        <f>IF('Formulario PPGR3'!$G743="","",CONCATENATE('Formulario PPGR3'!$C743,".",'Formulario PPGR3'!$D743,".",'Formulario PPGR3'!$E743,".",'Formulario PPGR3'!$F743))</f>
        <v>#REF!</v>
      </c>
      <c r="C743" s="505" t="e">
        <f>IF('Formulario PPGR3'!$G743="","",'[3]Formulario PPGR1'!#REF!)</f>
        <v>#REF!</v>
      </c>
      <c r="D743" s="505" t="e">
        <f>IF('Formulario PPGR3'!$G743="","",'[3]Formulario PPGR1'!#REF!)</f>
        <v>#REF!</v>
      </c>
      <c r="E743" s="505" t="e">
        <f>IF('Formulario PPGR3'!$G743="","",'[3]Formulario PPGR1'!#REF!)</f>
        <v>#REF!</v>
      </c>
      <c r="F743" s="505" t="e">
        <f>IF('Formulario PPGR3'!$G743="","",'[3]Formulario PPGR1'!#REF!)</f>
        <v>#REF!</v>
      </c>
      <c r="G743" s="506" t="s">
        <v>805</v>
      </c>
      <c r="H743" s="507" t="s">
        <v>806</v>
      </c>
      <c r="I743" s="514">
        <v>4</v>
      </c>
      <c r="J743" s="516" t="s">
        <v>1080</v>
      </c>
      <c r="K743" s="536" t="s">
        <v>1089</v>
      </c>
      <c r="L743" s="516" t="s">
        <v>1081</v>
      </c>
      <c r="M743" s="517" t="s">
        <v>1093</v>
      </c>
      <c r="N743" s="521">
        <v>4</v>
      </c>
      <c r="O743" s="519">
        <v>139.24</v>
      </c>
      <c r="P743" s="520">
        <v>556.96</v>
      </c>
      <c r="Q743" s="519" t="s">
        <v>1094</v>
      </c>
      <c r="R743" s="526" t="s">
        <v>1072</v>
      </c>
    </row>
    <row r="744" spans="2:18" s="495" customFormat="1" ht="38.25">
      <c r="B744" s="505" t="e">
        <f>IF('Formulario PPGR3'!$G744="","",CONCATENATE('Formulario PPGR3'!$C744,".",'Formulario PPGR3'!$D744,".",'Formulario PPGR3'!$E744,".",'Formulario PPGR3'!$F744))</f>
        <v>#REF!</v>
      </c>
      <c r="C744" s="505" t="e">
        <f>IF('Formulario PPGR3'!$G744="","",'[3]Formulario PPGR1'!#REF!)</f>
        <v>#REF!</v>
      </c>
      <c r="D744" s="505" t="e">
        <f>IF('Formulario PPGR3'!$G744="","",'[3]Formulario PPGR1'!#REF!)</f>
        <v>#REF!</v>
      </c>
      <c r="E744" s="505" t="e">
        <f>IF('Formulario PPGR3'!$G744="","",'[3]Formulario PPGR1'!#REF!)</f>
        <v>#REF!</v>
      </c>
      <c r="F744" s="505" t="e">
        <f>IF('Formulario PPGR3'!$G744="","",'[3]Formulario PPGR1'!#REF!)</f>
        <v>#REF!</v>
      </c>
      <c r="G744" s="506" t="s">
        <v>1255</v>
      </c>
      <c r="H744" s="507" t="s">
        <v>1256</v>
      </c>
      <c r="I744" s="514">
        <v>1</v>
      </c>
      <c r="J744" s="537" t="s">
        <v>1070</v>
      </c>
      <c r="K744" s="538" t="s">
        <v>1086</v>
      </c>
      <c r="L744" s="537" t="s">
        <v>1208</v>
      </c>
      <c r="M744" s="517" t="s">
        <v>1087</v>
      </c>
      <c r="N744" s="539">
        <v>1</v>
      </c>
      <c r="O744" s="519">
        <v>65844</v>
      </c>
      <c r="P744" s="520">
        <v>65844</v>
      </c>
      <c r="Q744" s="519" t="s">
        <v>1088</v>
      </c>
      <c r="R744" s="526" t="s">
        <v>1072</v>
      </c>
    </row>
    <row r="745" spans="2:18" s="495" customFormat="1" ht="38.25">
      <c r="B745" s="505" t="e">
        <f>IF('Formulario PPGR3'!$G745="","",CONCATENATE('Formulario PPGR3'!$C745,".",'Formulario PPGR3'!$D745,".",'Formulario PPGR3'!$E745,".",'Formulario PPGR3'!$F745))</f>
        <v>#REF!</v>
      </c>
      <c r="C745" s="505" t="e">
        <f>IF('Formulario PPGR3'!$G745="","",'[3]Formulario PPGR1'!#REF!)</f>
        <v>#REF!</v>
      </c>
      <c r="D745" s="505" t="e">
        <f>IF('Formulario PPGR3'!$G745="","",'[3]Formulario PPGR1'!#REF!)</f>
        <v>#REF!</v>
      </c>
      <c r="E745" s="505" t="e">
        <f>IF('Formulario PPGR3'!$G745="","",'[3]Formulario PPGR1'!#REF!)</f>
        <v>#REF!</v>
      </c>
      <c r="F745" s="505" t="e">
        <f>IF('Formulario PPGR3'!$G745="","",'[3]Formulario PPGR1'!#REF!)</f>
        <v>#REF!</v>
      </c>
      <c r="G745" s="506" t="s">
        <v>1255</v>
      </c>
      <c r="H745" s="507" t="s">
        <v>1256</v>
      </c>
      <c r="I745" s="514">
        <v>1</v>
      </c>
      <c r="J745" s="516" t="s">
        <v>1070</v>
      </c>
      <c r="K745" s="536" t="s">
        <v>1086</v>
      </c>
      <c r="L745" s="516" t="s">
        <v>1071</v>
      </c>
      <c r="M745" s="517" t="s">
        <v>1087</v>
      </c>
      <c r="N745" s="521">
        <v>3</v>
      </c>
      <c r="O745" s="519">
        <v>61419</v>
      </c>
      <c r="P745" s="520">
        <v>184257</v>
      </c>
      <c r="Q745" s="519" t="s">
        <v>1088</v>
      </c>
      <c r="R745" s="526" t="s">
        <v>1072</v>
      </c>
    </row>
    <row r="746" spans="2:18" s="495" customFormat="1" ht="38.25">
      <c r="B746" s="505" t="e">
        <f>IF('Formulario PPGR3'!$G746="","",CONCATENATE('Formulario PPGR3'!$C746,".",'Formulario PPGR3'!$D746,".",'Formulario PPGR3'!$E746,".",'Formulario PPGR3'!$F746))</f>
        <v>#REF!</v>
      </c>
      <c r="C746" s="505" t="e">
        <f>IF('Formulario PPGR3'!$G746="","",'[3]Formulario PPGR1'!#REF!)</f>
        <v>#REF!</v>
      </c>
      <c r="D746" s="505" t="e">
        <f>IF('Formulario PPGR3'!$G746="","",'[3]Formulario PPGR1'!#REF!)</f>
        <v>#REF!</v>
      </c>
      <c r="E746" s="505" t="e">
        <f>IF('Formulario PPGR3'!$G746="","",'[3]Formulario PPGR1'!#REF!)</f>
        <v>#REF!</v>
      </c>
      <c r="F746" s="505" t="e">
        <f>IF('Formulario PPGR3'!$G746="","",'[3]Formulario PPGR1'!#REF!)</f>
        <v>#REF!</v>
      </c>
      <c r="G746" s="506" t="s">
        <v>1255</v>
      </c>
      <c r="H746" s="507" t="s">
        <v>1256</v>
      </c>
      <c r="I746" s="514">
        <v>1</v>
      </c>
      <c r="J746" s="537" t="s">
        <v>1119</v>
      </c>
      <c r="K746" s="538" t="s">
        <v>1120</v>
      </c>
      <c r="L746" s="537" t="s">
        <v>1257</v>
      </c>
      <c r="M746" s="517" t="s">
        <v>1087</v>
      </c>
      <c r="N746" s="539">
        <v>1</v>
      </c>
      <c r="O746" s="519">
        <v>100917.38</v>
      </c>
      <c r="P746" s="520">
        <v>100917.38</v>
      </c>
      <c r="Q746" s="519" t="s">
        <v>1122</v>
      </c>
      <c r="R746" s="526" t="s">
        <v>1072</v>
      </c>
    </row>
    <row r="747" spans="2:18" s="495" customFormat="1" ht="38.25">
      <c r="B747" s="505" t="e">
        <f>IF('Formulario PPGR3'!$G747="","",CONCATENATE('Formulario PPGR3'!$C747,".",'Formulario PPGR3'!$D747,".",'Formulario PPGR3'!$E747,".",'Formulario PPGR3'!$F747))</f>
        <v>#REF!</v>
      </c>
      <c r="C747" s="505" t="e">
        <f>IF('Formulario PPGR3'!$G747="","",'[3]Formulario PPGR1'!#REF!)</f>
        <v>#REF!</v>
      </c>
      <c r="D747" s="505" t="e">
        <f>IF('Formulario PPGR3'!$G747="","",'[3]Formulario PPGR1'!#REF!)</f>
        <v>#REF!</v>
      </c>
      <c r="E747" s="505" t="e">
        <f>IF('Formulario PPGR3'!$G747="","",'[3]Formulario PPGR1'!#REF!)</f>
        <v>#REF!</v>
      </c>
      <c r="F747" s="505" t="e">
        <f>IF('Formulario PPGR3'!$G747="","",'[3]Formulario PPGR1'!#REF!)</f>
        <v>#REF!</v>
      </c>
      <c r="G747" s="506" t="s">
        <v>1255</v>
      </c>
      <c r="H747" s="507" t="s">
        <v>1256</v>
      </c>
      <c r="I747" s="514">
        <v>1</v>
      </c>
      <c r="J747" s="537" t="s">
        <v>1219</v>
      </c>
      <c r="K747" s="538" t="s">
        <v>1220</v>
      </c>
      <c r="L747" s="537" t="s">
        <v>1221</v>
      </c>
      <c r="M747" s="517" t="s">
        <v>1147</v>
      </c>
      <c r="N747" s="539">
        <v>15</v>
      </c>
      <c r="O747" s="519">
        <v>3000</v>
      </c>
      <c r="P747" s="520">
        <v>45000</v>
      </c>
      <c r="Q747" s="519" t="s">
        <v>1222</v>
      </c>
      <c r="R747" s="526" t="s">
        <v>1072</v>
      </c>
    </row>
    <row r="748" spans="2:18" s="495" customFormat="1" ht="51">
      <c r="B748" s="505" t="e">
        <f>IF('Formulario PPGR3'!$G748="","",CONCATENATE('Formulario PPGR3'!$C748,".",'Formulario PPGR3'!$D748,".",'Formulario PPGR3'!$E748,".",'Formulario PPGR3'!$F748))</f>
        <v>#REF!</v>
      </c>
      <c r="C748" s="505" t="e">
        <f>IF('Formulario PPGR3'!$G748="","",'[3]Formulario PPGR1'!#REF!)</f>
        <v>#REF!</v>
      </c>
      <c r="D748" s="505" t="e">
        <f>IF('Formulario PPGR3'!$G748="","",'[3]Formulario PPGR1'!#REF!)</f>
        <v>#REF!</v>
      </c>
      <c r="E748" s="505" t="e">
        <f>IF('Formulario PPGR3'!$G748="","",'[3]Formulario PPGR1'!#REF!)</f>
        <v>#REF!</v>
      </c>
      <c r="F748" s="505" t="e">
        <f>IF('Formulario PPGR3'!$G748="","",'[3]Formulario PPGR1'!#REF!)</f>
        <v>#REF!</v>
      </c>
      <c r="G748" s="506" t="s">
        <v>1258</v>
      </c>
      <c r="H748" s="507" t="s">
        <v>1259</v>
      </c>
      <c r="I748" s="514">
        <v>1</v>
      </c>
      <c r="J748" s="516" t="s">
        <v>1219</v>
      </c>
      <c r="K748" s="536" t="s">
        <v>1220</v>
      </c>
      <c r="L748" s="537" t="s">
        <v>1221</v>
      </c>
      <c r="M748" s="517" t="s">
        <v>1147</v>
      </c>
      <c r="N748" s="521">
        <v>20</v>
      </c>
      <c r="O748" s="519">
        <v>3000</v>
      </c>
      <c r="P748" s="520">
        <v>60000</v>
      </c>
      <c r="Q748" s="519" t="s">
        <v>1222</v>
      </c>
      <c r="R748" s="526" t="s">
        <v>1072</v>
      </c>
    </row>
    <row r="749" spans="2:18" s="495" customFormat="1" ht="51">
      <c r="B749" s="505" t="e">
        <f>IF('Formulario PPGR3'!$G749="","",CONCATENATE('Formulario PPGR3'!$C749,".",'Formulario PPGR3'!$D749,".",'Formulario PPGR3'!$E749,".",'Formulario PPGR3'!$F749))</f>
        <v>#REF!</v>
      </c>
      <c r="C749" s="505" t="e">
        <f>IF('Formulario PPGR3'!$G749="","",'[3]Formulario PPGR1'!#REF!)</f>
        <v>#REF!</v>
      </c>
      <c r="D749" s="505" t="e">
        <f>IF('Formulario PPGR3'!$G749="","",'[3]Formulario PPGR1'!#REF!)</f>
        <v>#REF!</v>
      </c>
      <c r="E749" s="505" t="e">
        <f>IF('Formulario PPGR3'!$G749="","",'[3]Formulario PPGR1'!#REF!)</f>
        <v>#REF!</v>
      </c>
      <c r="F749" s="505" t="e">
        <f>IF('Formulario PPGR3'!$G749="","",'[3]Formulario PPGR1'!#REF!)</f>
        <v>#REF!</v>
      </c>
      <c r="G749" s="506" t="s">
        <v>1258</v>
      </c>
      <c r="H749" s="507" t="s">
        <v>1259</v>
      </c>
      <c r="I749" s="514">
        <v>1</v>
      </c>
      <c r="J749" s="537" t="s">
        <v>1070</v>
      </c>
      <c r="K749" s="538" t="s">
        <v>1086</v>
      </c>
      <c r="L749" s="537" t="s">
        <v>1071</v>
      </c>
      <c r="M749" s="517" t="s">
        <v>1087</v>
      </c>
      <c r="N749" s="539">
        <v>2</v>
      </c>
      <c r="O749" s="519">
        <v>61419</v>
      </c>
      <c r="P749" s="520">
        <v>122838</v>
      </c>
      <c r="Q749" s="519" t="s">
        <v>1088</v>
      </c>
      <c r="R749" s="526" t="s">
        <v>1072</v>
      </c>
    </row>
    <row r="750" spans="2:18" s="495" customFormat="1" ht="51">
      <c r="B750" s="505" t="e">
        <f>IF('Formulario PPGR3'!$G750="","",CONCATENATE('Formulario PPGR3'!$C750,".",'Formulario PPGR3'!$D750,".",'Formulario PPGR3'!$E750,".",'Formulario PPGR3'!$F750))</f>
        <v>#REF!</v>
      </c>
      <c r="C750" s="505" t="e">
        <f>IF('Formulario PPGR3'!$G750="","",'[3]Formulario PPGR1'!#REF!)</f>
        <v>#REF!</v>
      </c>
      <c r="D750" s="505" t="e">
        <f>IF('Formulario PPGR3'!$G750="","",'[3]Formulario PPGR1'!#REF!)</f>
        <v>#REF!</v>
      </c>
      <c r="E750" s="505" t="e">
        <f>IF('Formulario PPGR3'!$G750="","",'[3]Formulario PPGR1'!#REF!)</f>
        <v>#REF!</v>
      </c>
      <c r="F750" s="505" t="e">
        <f>IF('Formulario PPGR3'!$G750="","",'[3]Formulario PPGR1'!#REF!)</f>
        <v>#REF!</v>
      </c>
      <c r="G750" s="506" t="s">
        <v>1258</v>
      </c>
      <c r="H750" s="507" t="s">
        <v>1259</v>
      </c>
      <c r="I750" s="514">
        <v>1</v>
      </c>
      <c r="J750" s="537" t="s">
        <v>1119</v>
      </c>
      <c r="K750" s="538" t="s">
        <v>1120</v>
      </c>
      <c r="L750" s="537" t="s">
        <v>1121</v>
      </c>
      <c r="M750" s="517" t="s">
        <v>1087</v>
      </c>
      <c r="N750" s="539">
        <v>2</v>
      </c>
      <c r="O750" s="519">
        <v>86568.53</v>
      </c>
      <c r="P750" s="520">
        <v>173137.06</v>
      </c>
      <c r="Q750" s="519" t="s">
        <v>1122</v>
      </c>
      <c r="R750" s="526" t="s">
        <v>1072</v>
      </c>
    </row>
    <row r="751" spans="2:18" s="495" customFormat="1" ht="38.25">
      <c r="B751" s="505" t="e">
        <f>IF('Formulario PPGR3'!$G751="","",CONCATENATE('Formulario PPGR3'!$C751,".",'Formulario PPGR3'!$D751,".",'Formulario PPGR3'!$E751,".",'Formulario PPGR3'!$F751))</f>
        <v>#REF!</v>
      </c>
      <c r="C751" s="505" t="e">
        <f>IF('Formulario PPGR3'!$G751="","",'[3]Formulario PPGR1'!#REF!)</f>
        <v>#REF!</v>
      </c>
      <c r="D751" s="505" t="e">
        <f>IF('Formulario PPGR3'!$G751="","",'[3]Formulario PPGR1'!#REF!)</f>
        <v>#REF!</v>
      </c>
      <c r="E751" s="505" t="e">
        <f>IF('Formulario PPGR3'!$G751="","",'[3]Formulario PPGR1'!#REF!)</f>
        <v>#REF!</v>
      </c>
      <c r="F751" s="505" t="e">
        <f>IF('Formulario PPGR3'!$G751="","",'[3]Formulario PPGR1'!#REF!)</f>
        <v>#REF!</v>
      </c>
      <c r="G751" s="506" t="s">
        <v>823</v>
      </c>
      <c r="H751" s="507" t="s">
        <v>824</v>
      </c>
      <c r="I751" s="514">
        <v>2</v>
      </c>
      <c r="J751" s="537" t="s">
        <v>1077</v>
      </c>
      <c r="K751" s="538" t="s">
        <v>1099</v>
      </c>
      <c r="L751" s="537" t="s">
        <v>1078</v>
      </c>
      <c r="M751" s="517" t="s">
        <v>1101</v>
      </c>
      <c r="N751" s="539">
        <v>300</v>
      </c>
      <c r="O751" s="519">
        <v>197</v>
      </c>
      <c r="P751" s="520">
        <v>59100</v>
      </c>
      <c r="Q751" s="519" t="s">
        <v>1102</v>
      </c>
      <c r="R751" s="526"/>
    </row>
    <row r="752" spans="2:18" s="495" customFormat="1" ht="38.25">
      <c r="B752" s="505" t="e">
        <f>IF('Formulario PPGR3'!$G752="","",CONCATENATE('Formulario PPGR3'!$C752,".",'Formulario PPGR3'!$D752,".",'Formulario PPGR3'!$E752,".",'Formulario PPGR3'!$F752))</f>
        <v>#REF!</v>
      </c>
      <c r="C752" s="505" t="e">
        <f>IF('Formulario PPGR3'!$G752="","",'[3]Formulario PPGR1'!#REF!)</f>
        <v>#REF!</v>
      </c>
      <c r="D752" s="505" t="e">
        <f>IF('Formulario PPGR3'!$G752="","",'[3]Formulario PPGR1'!#REF!)</f>
        <v>#REF!</v>
      </c>
      <c r="E752" s="505" t="e">
        <f>IF('Formulario PPGR3'!$G752="","",'[3]Formulario PPGR1'!#REF!)</f>
        <v>#REF!</v>
      </c>
      <c r="F752" s="505" t="e">
        <f>IF('Formulario PPGR3'!$G752="","",'[3]Formulario PPGR1'!#REF!)</f>
        <v>#REF!</v>
      </c>
      <c r="G752" s="506" t="s">
        <v>823</v>
      </c>
      <c r="H752" s="507" t="s">
        <v>824</v>
      </c>
      <c r="I752" s="514">
        <v>2</v>
      </c>
      <c r="J752" s="537" t="s">
        <v>1080</v>
      </c>
      <c r="K752" s="538" t="s">
        <v>1089</v>
      </c>
      <c r="L752" s="537" t="s">
        <v>1081</v>
      </c>
      <c r="M752" s="517" t="s">
        <v>1093</v>
      </c>
      <c r="N752" s="539">
        <v>8</v>
      </c>
      <c r="O752" s="519">
        <v>139.24</v>
      </c>
      <c r="P752" s="520">
        <v>1113.92</v>
      </c>
      <c r="Q752" s="519" t="s">
        <v>1094</v>
      </c>
      <c r="R752" s="526"/>
    </row>
    <row r="753" spans="2:18" s="495" customFormat="1" ht="38.25">
      <c r="B753" s="505" t="e">
        <f>IF('Formulario PPGR3'!$G753="","",CONCATENATE('Formulario PPGR3'!$C753,".",'Formulario PPGR3'!$D753,".",'Formulario PPGR3'!$E753,".",'Formulario PPGR3'!$F753))</f>
        <v>#REF!</v>
      </c>
      <c r="C753" s="505" t="e">
        <f>IF('Formulario PPGR3'!$G753="","",'[3]Formulario PPGR1'!#REF!)</f>
        <v>#REF!</v>
      </c>
      <c r="D753" s="505" t="e">
        <f>IF('Formulario PPGR3'!$G753="","",'[3]Formulario PPGR1'!#REF!)</f>
        <v>#REF!</v>
      </c>
      <c r="E753" s="505" t="e">
        <f>IF('Formulario PPGR3'!$G753="","",'[3]Formulario PPGR1'!#REF!)</f>
        <v>#REF!</v>
      </c>
      <c r="F753" s="505" t="e">
        <f>IF('Formulario PPGR3'!$G753="","",'[3]Formulario PPGR1'!#REF!)</f>
        <v>#REF!</v>
      </c>
      <c r="G753" s="506" t="s">
        <v>823</v>
      </c>
      <c r="H753" s="507" t="s">
        <v>824</v>
      </c>
      <c r="I753" s="514">
        <v>2</v>
      </c>
      <c r="J753" s="516" t="s">
        <v>1080</v>
      </c>
      <c r="K753" s="536" t="s">
        <v>1089</v>
      </c>
      <c r="L753" s="516" t="s">
        <v>1090</v>
      </c>
      <c r="M753" s="517" t="s">
        <v>1091</v>
      </c>
      <c r="N753" s="521">
        <v>4</v>
      </c>
      <c r="O753" s="519">
        <v>175.82</v>
      </c>
      <c r="P753" s="520">
        <v>703.28</v>
      </c>
      <c r="Q753" s="519" t="s">
        <v>1092</v>
      </c>
      <c r="R753" s="526"/>
    </row>
    <row r="754" spans="2:18" s="495" customFormat="1" ht="38.25">
      <c r="B754" s="505" t="e">
        <f>IF('Formulario PPGR3'!$G754="","",CONCATENATE('Formulario PPGR3'!$C754,".",'Formulario PPGR3'!$D754,".",'Formulario PPGR3'!$E754,".",'Formulario PPGR3'!$F754))</f>
        <v>#REF!</v>
      </c>
      <c r="C754" s="505" t="e">
        <f>IF('Formulario PPGR3'!$G754="","",'[3]Formulario PPGR1'!#REF!)</f>
        <v>#REF!</v>
      </c>
      <c r="D754" s="505" t="e">
        <f>IF('Formulario PPGR3'!$G754="","",'[3]Formulario PPGR1'!#REF!)</f>
        <v>#REF!</v>
      </c>
      <c r="E754" s="505" t="e">
        <f>IF('Formulario PPGR3'!$G754="","",'[3]Formulario PPGR1'!#REF!)</f>
        <v>#REF!</v>
      </c>
      <c r="F754" s="505" t="e">
        <f>IF('Formulario PPGR3'!$G754="","",'[3]Formulario PPGR1'!#REF!)</f>
        <v>#REF!</v>
      </c>
      <c r="G754" s="506" t="s">
        <v>823</v>
      </c>
      <c r="H754" s="507" t="s">
        <v>824</v>
      </c>
      <c r="I754" s="514">
        <v>2</v>
      </c>
      <c r="J754" s="516" t="s">
        <v>1073</v>
      </c>
      <c r="K754" s="536" t="s">
        <v>1095</v>
      </c>
      <c r="L754" s="516" t="s">
        <v>1083</v>
      </c>
      <c r="M754" s="517" t="s">
        <v>1091</v>
      </c>
      <c r="N754" s="521">
        <v>3</v>
      </c>
      <c r="O754" s="519">
        <v>71.98</v>
      </c>
      <c r="P754" s="520">
        <v>215.94</v>
      </c>
      <c r="Q754" s="519" t="s">
        <v>1096</v>
      </c>
      <c r="R754" s="526"/>
    </row>
    <row r="755" spans="2:18" s="495" customFormat="1" ht="38.25">
      <c r="B755" s="505" t="e">
        <f>IF('Formulario PPGR3'!$G755="","",CONCATENATE('Formulario PPGR3'!$C755,".",'Formulario PPGR3'!$D755,".",'Formulario PPGR3'!$E755,".",'Formulario PPGR3'!$F755))</f>
        <v>#REF!</v>
      </c>
      <c r="C755" s="505" t="e">
        <f>IF('Formulario PPGR3'!$G755="","",'[3]Formulario PPGR1'!#REF!)</f>
        <v>#REF!</v>
      </c>
      <c r="D755" s="505" t="e">
        <f>IF('Formulario PPGR3'!$G755="","",'[3]Formulario PPGR1'!#REF!)</f>
        <v>#REF!</v>
      </c>
      <c r="E755" s="505" t="e">
        <f>IF('Formulario PPGR3'!$G755="","",'[3]Formulario PPGR1'!#REF!)</f>
        <v>#REF!</v>
      </c>
      <c r="F755" s="505" t="e">
        <f>IF('Formulario PPGR3'!$G755="","",'[3]Formulario PPGR1'!#REF!)</f>
        <v>#REF!</v>
      </c>
      <c r="G755" s="506" t="s">
        <v>823</v>
      </c>
      <c r="H755" s="507" t="s">
        <v>824</v>
      </c>
      <c r="I755" s="514">
        <v>2</v>
      </c>
      <c r="J755" s="516" t="s">
        <v>1073</v>
      </c>
      <c r="K755" s="536" t="s">
        <v>1095</v>
      </c>
      <c r="L755" s="516" t="s">
        <v>1186</v>
      </c>
      <c r="M755" s="517" t="s">
        <v>1091</v>
      </c>
      <c r="N755" s="521">
        <v>15</v>
      </c>
      <c r="O755" s="519">
        <v>27.14</v>
      </c>
      <c r="P755" s="520">
        <v>407.1</v>
      </c>
      <c r="Q755" s="519" t="s">
        <v>1096</v>
      </c>
      <c r="R755" s="526"/>
    </row>
    <row r="756" spans="2:18" s="495" customFormat="1" ht="38.25">
      <c r="B756" s="505" t="e">
        <f>IF('Formulario PPGR3'!$G756="","",CONCATENATE('Formulario PPGR3'!$C756,".",'Formulario PPGR3'!$D756,".",'Formulario PPGR3'!$E756,".",'Formulario PPGR3'!$F756))</f>
        <v>#REF!</v>
      </c>
      <c r="C756" s="505" t="e">
        <f>IF('Formulario PPGR3'!$G756="","",'[3]Formulario PPGR1'!#REF!)</f>
        <v>#REF!</v>
      </c>
      <c r="D756" s="505" t="e">
        <f>IF('Formulario PPGR3'!$G756="","",'[3]Formulario PPGR1'!#REF!)</f>
        <v>#REF!</v>
      </c>
      <c r="E756" s="505" t="e">
        <f>IF('Formulario PPGR3'!$G756="","",'[3]Formulario PPGR1'!#REF!)</f>
        <v>#REF!</v>
      </c>
      <c r="F756" s="505" t="e">
        <f>IF('Formulario PPGR3'!$G756="","",'[3]Formulario PPGR1'!#REF!)</f>
        <v>#REF!</v>
      </c>
      <c r="G756" s="506" t="s">
        <v>823</v>
      </c>
      <c r="H756" s="507" t="s">
        <v>824</v>
      </c>
      <c r="I756" s="514">
        <v>2</v>
      </c>
      <c r="J756" s="537" t="s">
        <v>1073</v>
      </c>
      <c r="K756" s="538" t="s">
        <v>1095</v>
      </c>
      <c r="L756" s="537" t="s">
        <v>1123</v>
      </c>
      <c r="M756" s="517" t="s">
        <v>1087</v>
      </c>
      <c r="N756" s="539">
        <v>4</v>
      </c>
      <c r="O756" s="519">
        <v>144.9984</v>
      </c>
      <c r="P756" s="520">
        <v>579.99360000000001</v>
      </c>
      <c r="Q756" s="519" t="s">
        <v>1096</v>
      </c>
      <c r="R756" s="526"/>
    </row>
    <row r="757" spans="2:18" s="495" customFormat="1" ht="38.25">
      <c r="B757" s="505" t="e">
        <f>IF('Formulario PPGR3'!$G757="","",CONCATENATE('Formulario PPGR3'!$C757,".",'Formulario PPGR3'!$D757,".",'Formulario PPGR3'!$E757,".",'Formulario PPGR3'!$F757))</f>
        <v>#REF!</v>
      </c>
      <c r="C757" s="505" t="e">
        <f>IF('Formulario PPGR3'!$G757="","",'[3]Formulario PPGR1'!#REF!)</f>
        <v>#REF!</v>
      </c>
      <c r="D757" s="505" t="e">
        <f>IF('Formulario PPGR3'!$G757="","",'[3]Formulario PPGR1'!#REF!)</f>
        <v>#REF!</v>
      </c>
      <c r="E757" s="505" t="e">
        <f>IF('Formulario PPGR3'!$G757="","",'[3]Formulario PPGR1'!#REF!)</f>
        <v>#REF!</v>
      </c>
      <c r="F757" s="505" t="e">
        <f>IF('Formulario PPGR3'!$G757="","",'[3]Formulario PPGR1'!#REF!)</f>
        <v>#REF!</v>
      </c>
      <c r="G757" s="506" t="s">
        <v>823</v>
      </c>
      <c r="H757" s="507" t="s">
        <v>824</v>
      </c>
      <c r="I757" s="514">
        <v>2</v>
      </c>
      <c r="J757" s="537" t="s">
        <v>1073</v>
      </c>
      <c r="K757" s="538" t="s">
        <v>1095</v>
      </c>
      <c r="L757" s="537" t="s">
        <v>1125</v>
      </c>
      <c r="M757" s="517" t="s">
        <v>1126</v>
      </c>
      <c r="N757" s="539">
        <v>2</v>
      </c>
      <c r="O757" s="519">
        <v>206.5</v>
      </c>
      <c r="P757" s="520">
        <v>413</v>
      </c>
      <c r="Q757" s="519" t="s">
        <v>1096</v>
      </c>
      <c r="R757" s="526"/>
    </row>
    <row r="758" spans="2:18" s="495" customFormat="1" ht="38.25">
      <c r="B758" s="505" t="e">
        <f>IF('Formulario PPGR3'!$G758="","",CONCATENATE('Formulario PPGR3'!$C758,".",'Formulario PPGR3'!$D758,".",'Formulario PPGR3'!$E758,".",'Formulario PPGR3'!$F758))</f>
        <v>#REF!</v>
      </c>
      <c r="C758" s="505" t="e">
        <f>IF('Formulario PPGR3'!$G758="","",'[3]Formulario PPGR1'!#REF!)</f>
        <v>#REF!</v>
      </c>
      <c r="D758" s="505" t="e">
        <f>IF('Formulario PPGR3'!$G758="","",'[3]Formulario PPGR1'!#REF!)</f>
        <v>#REF!</v>
      </c>
      <c r="E758" s="505" t="e">
        <f>IF('Formulario PPGR3'!$G758="","",'[3]Formulario PPGR1'!#REF!)</f>
        <v>#REF!</v>
      </c>
      <c r="F758" s="505" t="e">
        <f>IF('Formulario PPGR3'!$G758="","",'[3]Formulario PPGR1'!#REF!)</f>
        <v>#REF!</v>
      </c>
      <c r="G758" s="506" t="s">
        <v>823</v>
      </c>
      <c r="H758" s="507" t="s">
        <v>824</v>
      </c>
      <c r="I758" s="514">
        <v>2</v>
      </c>
      <c r="J758" s="537" t="s">
        <v>1073</v>
      </c>
      <c r="K758" s="538" t="s">
        <v>1095</v>
      </c>
      <c r="L758" s="537" t="s">
        <v>1200</v>
      </c>
      <c r="M758" s="517" t="s">
        <v>1087</v>
      </c>
      <c r="N758" s="539">
        <v>3</v>
      </c>
      <c r="O758" s="519">
        <v>107.675</v>
      </c>
      <c r="P758" s="520">
        <v>323.02499999999998</v>
      </c>
      <c r="Q758" s="519" t="s">
        <v>1096</v>
      </c>
      <c r="R758" s="526"/>
    </row>
    <row r="759" spans="2:18" s="495" customFormat="1" ht="38.25">
      <c r="B759" s="505" t="e">
        <f>IF('Formulario PPGR3'!$G759="","",CONCATENATE('Formulario PPGR3'!$C759,".",'Formulario PPGR3'!$D759,".",'Formulario PPGR3'!$E759,".",'Formulario PPGR3'!$F759))</f>
        <v>#REF!</v>
      </c>
      <c r="C759" s="505" t="e">
        <f>IF('Formulario PPGR3'!$G759="","",'[3]Formulario PPGR1'!#REF!)</f>
        <v>#REF!</v>
      </c>
      <c r="D759" s="505" t="e">
        <f>IF('Formulario PPGR3'!$G759="","",'[3]Formulario PPGR1'!#REF!)</f>
        <v>#REF!</v>
      </c>
      <c r="E759" s="505" t="e">
        <f>IF('Formulario PPGR3'!$G759="","",'[3]Formulario PPGR1'!#REF!)</f>
        <v>#REF!</v>
      </c>
      <c r="F759" s="505" t="e">
        <f>IF('Formulario PPGR3'!$G759="","",'[3]Formulario PPGR1'!#REF!)</f>
        <v>#REF!</v>
      </c>
      <c r="G759" s="506" t="s">
        <v>823</v>
      </c>
      <c r="H759" s="507" t="s">
        <v>824</v>
      </c>
      <c r="I759" s="514">
        <v>2</v>
      </c>
      <c r="J759" s="537" t="s">
        <v>1073</v>
      </c>
      <c r="K759" s="538" t="s">
        <v>1095</v>
      </c>
      <c r="L759" s="537" t="s">
        <v>1202</v>
      </c>
      <c r="M759" s="517" t="s">
        <v>1087</v>
      </c>
      <c r="N759" s="539">
        <v>8</v>
      </c>
      <c r="O759" s="519">
        <v>14.75</v>
      </c>
      <c r="P759" s="520">
        <v>118</v>
      </c>
      <c r="Q759" s="519" t="s">
        <v>1096</v>
      </c>
      <c r="R759" s="526"/>
    </row>
    <row r="760" spans="2:18" s="495" customFormat="1" ht="38.25">
      <c r="B760" s="505" t="e">
        <f>IF('Formulario PPGR3'!$G760="","",CONCATENATE('Formulario PPGR3'!$C760,".",'Formulario PPGR3'!$D760,".",'Formulario PPGR3'!$E760,".",'Formulario PPGR3'!$F760))</f>
        <v>#REF!</v>
      </c>
      <c r="C760" s="505" t="e">
        <f>IF('Formulario PPGR3'!$G760="","",'[3]Formulario PPGR1'!#REF!)</f>
        <v>#REF!</v>
      </c>
      <c r="D760" s="505" t="e">
        <f>IF('Formulario PPGR3'!$G760="","",'[3]Formulario PPGR1'!#REF!)</f>
        <v>#REF!</v>
      </c>
      <c r="E760" s="505" t="e">
        <f>IF('Formulario PPGR3'!$G760="","",'[3]Formulario PPGR1'!#REF!)</f>
        <v>#REF!</v>
      </c>
      <c r="F760" s="505" t="e">
        <f>IF('Formulario PPGR3'!$G760="","",'[3]Formulario PPGR1'!#REF!)</f>
        <v>#REF!</v>
      </c>
      <c r="G760" s="506" t="s">
        <v>823</v>
      </c>
      <c r="H760" s="507" t="s">
        <v>824</v>
      </c>
      <c r="I760" s="514">
        <v>2</v>
      </c>
      <c r="J760" s="516" t="s">
        <v>1073</v>
      </c>
      <c r="K760" s="536" t="s">
        <v>1095</v>
      </c>
      <c r="L760" s="516" t="s">
        <v>1195</v>
      </c>
      <c r="M760" s="517" t="s">
        <v>1087</v>
      </c>
      <c r="N760" s="521">
        <v>8</v>
      </c>
      <c r="O760" s="519">
        <v>26.55</v>
      </c>
      <c r="P760" s="520">
        <v>212.4</v>
      </c>
      <c r="Q760" s="519" t="s">
        <v>1096</v>
      </c>
      <c r="R760" s="526"/>
    </row>
    <row r="761" spans="2:18" s="495" customFormat="1" ht="38.25">
      <c r="B761" s="505" t="e">
        <f>IF('Formulario PPGR3'!$G761="","",CONCATENATE('Formulario PPGR3'!$C761,".",'Formulario PPGR3'!$D761,".",'Formulario PPGR3'!$E761,".",'Formulario PPGR3'!$F761))</f>
        <v>#REF!</v>
      </c>
      <c r="C761" s="505" t="e">
        <f>IF('Formulario PPGR3'!$G761="","",'[3]Formulario PPGR1'!#REF!)</f>
        <v>#REF!</v>
      </c>
      <c r="D761" s="505" t="e">
        <f>IF('Formulario PPGR3'!$G761="","",'[3]Formulario PPGR1'!#REF!)</f>
        <v>#REF!</v>
      </c>
      <c r="E761" s="505" t="e">
        <f>IF('Formulario PPGR3'!$G761="","",'[3]Formulario PPGR1'!#REF!)</f>
        <v>#REF!</v>
      </c>
      <c r="F761" s="505" t="e">
        <f>IF('Formulario PPGR3'!$G761="","",'[3]Formulario PPGR1'!#REF!)</f>
        <v>#REF!</v>
      </c>
      <c r="G761" s="506" t="s">
        <v>823</v>
      </c>
      <c r="H761" s="507" t="s">
        <v>824</v>
      </c>
      <c r="I761" s="514">
        <v>2</v>
      </c>
      <c r="J761" s="516" t="s">
        <v>1073</v>
      </c>
      <c r="K761" s="536" t="s">
        <v>1095</v>
      </c>
      <c r="L761" s="516" t="s">
        <v>1198</v>
      </c>
      <c r="M761" s="517" t="s">
        <v>1087</v>
      </c>
      <c r="N761" s="521">
        <v>40</v>
      </c>
      <c r="O761" s="519">
        <v>9.6760000000000002</v>
      </c>
      <c r="P761" s="520">
        <v>387.04</v>
      </c>
      <c r="Q761" s="519" t="s">
        <v>1096</v>
      </c>
      <c r="R761" s="526"/>
    </row>
    <row r="762" spans="2:18" s="495" customFormat="1" ht="38.25">
      <c r="B762" s="505" t="e">
        <f>IF('Formulario PPGR3'!$G762="","",CONCATENATE('Formulario PPGR3'!$C762,".",'Formulario PPGR3'!$D762,".",'Formulario PPGR3'!$E762,".",'Formulario PPGR3'!$F762))</f>
        <v>#REF!</v>
      </c>
      <c r="C762" s="505" t="e">
        <f>IF('Formulario PPGR3'!$G762="","",'[3]Formulario PPGR1'!#REF!)</f>
        <v>#REF!</v>
      </c>
      <c r="D762" s="505" t="e">
        <f>IF('Formulario PPGR3'!$G762="","",'[3]Formulario PPGR1'!#REF!)</f>
        <v>#REF!</v>
      </c>
      <c r="E762" s="505" t="e">
        <f>IF('Formulario PPGR3'!$G762="","",'[3]Formulario PPGR1'!#REF!)</f>
        <v>#REF!</v>
      </c>
      <c r="F762" s="505" t="e">
        <f>IF('Formulario PPGR3'!$G762="","",'[3]Formulario PPGR1'!#REF!)</f>
        <v>#REF!</v>
      </c>
      <c r="G762" s="506" t="s">
        <v>823</v>
      </c>
      <c r="H762" s="507" t="s">
        <v>824</v>
      </c>
      <c r="I762" s="514">
        <v>2</v>
      </c>
      <c r="J762" s="537" t="s">
        <v>1073</v>
      </c>
      <c r="K762" s="538" t="s">
        <v>1095</v>
      </c>
      <c r="L762" s="537" t="s">
        <v>1114</v>
      </c>
      <c r="M762" s="517" t="s">
        <v>1087</v>
      </c>
      <c r="N762" s="539">
        <v>13</v>
      </c>
      <c r="O762" s="519">
        <v>32.001600000000003</v>
      </c>
      <c r="P762" s="520">
        <v>416.02080000000001</v>
      </c>
      <c r="Q762" s="519" t="s">
        <v>1096</v>
      </c>
      <c r="R762" s="526"/>
    </row>
    <row r="763" spans="2:18" s="495" customFormat="1" ht="38.25">
      <c r="B763" s="505" t="e">
        <f>IF('Formulario PPGR3'!$G763="","",CONCATENATE('Formulario PPGR3'!$C763,".",'Formulario PPGR3'!$D763,".",'Formulario PPGR3'!$E763,".",'Formulario PPGR3'!$F763))</f>
        <v>#REF!</v>
      </c>
      <c r="C763" s="505" t="e">
        <f>IF('Formulario PPGR3'!$G763="","",'[3]Formulario PPGR1'!#REF!)</f>
        <v>#REF!</v>
      </c>
      <c r="D763" s="505" t="e">
        <f>IF('Formulario PPGR3'!$G763="","",'[3]Formulario PPGR1'!#REF!)</f>
        <v>#REF!</v>
      </c>
      <c r="E763" s="505" t="e">
        <f>IF('Formulario PPGR3'!$G763="","",'[3]Formulario PPGR1'!#REF!)</f>
        <v>#REF!</v>
      </c>
      <c r="F763" s="505" t="e">
        <f>IF('Formulario PPGR3'!$G763="","",'[3]Formulario PPGR1'!#REF!)</f>
        <v>#REF!</v>
      </c>
      <c r="G763" s="506" t="s">
        <v>823</v>
      </c>
      <c r="H763" s="507" t="s">
        <v>824</v>
      </c>
      <c r="I763" s="514">
        <v>2</v>
      </c>
      <c r="J763" s="537" t="s">
        <v>1073</v>
      </c>
      <c r="K763" s="538" t="s">
        <v>1095</v>
      </c>
      <c r="L763" s="537" t="s">
        <v>1109</v>
      </c>
      <c r="M763" s="517" t="s">
        <v>1091</v>
      </c>
      <c r="N763" s="539">
        <v>6</v>
      </c>
      <c r="O763" s="519">
        <v>154.875</v>
      </c>
      <c r="P763" s="520">
        <v>929.25</v>
      </c>
      <c r="Q763" s="519" t="s">
        <v>1096</v>
      </c>
      <c r="R763" s="526"/>
    </row>
    <row r="764" spans="2:18" s="495" customFormat="1" ht="38.25">
      <c r="B764" s="505" t="e">
        <f>IF('Formulario PPGR3'!$G764="","",CONCATENATE('Formulario PPGR3'!$C764,".",'Formulario PPGR3'!$D764,".",'Formulario PPGR3'!$E764,".",'Formulario PPGR3'!$F764))</f>
        <v>#REF!</v>
      </c>
      <c r="C764" s="505" t="e">
        <f>IF('Formulario PPGR3'!$G764="","",'[3]Formulario PPGR1'!#REF!)</f>
        <v>#REF!</v>
      </c>
      <c r="D764" s="505" t="e">
        <f>IF('Formulario PPGR3'!$G764="","",'[3]Formulario PPGR1'!#REF!)</f>
        <v>#REF!</v>
      </c>
      <c r="E764" s="505" t="e">
        <f>IF('Formulario PPGR3'!$G764="","",'[3]Formulario PPGR1'!#REF!)</f>
        <v>#REF!</v>
      </c>
      <c r="F764" s="505" t="e">
        <f>IF('Formulario PPGR3'!$G764="","",'[3]Formulario PPGR1'!#REF!)</f>
        <v>#REF!</v>
      </c>
      <c r="G764" s="506" t="s">
        <v>823</v>
      </c>
      <c r="H764" s="507" t="s">
        <v>824</v>
      </c>
      <c r="I764" s="514">
        <v>2</v>
      </c>
      <c r="J764" s="515" t="s">
        <v>1073</v>
      </c>
      <c r="K764" s="505" t="s">
        <v>1095</v>
      </c>
      <c r="L764" s="516" t="s">
        <v>1190</v>
      </c>
      <c r="M764" s="517" t="s">
        <v>1087</v>
      </c>
      <c r="N764" s="521">
        <v>2</v>
      </c>
      <c r="O764" s="519">
        <v>49.607300000000002</v>
      </c>
      <c r="P764" s="520">
        <v>99.214600000000004</v>
      </c>
      <c r="Q764" s="519" t="s">
        <v>1096</v>
      </c>
      <c r="R764" s="526"/>
    </row>
    <row r="765" spans="2:18" s="495" customFormat="1" ht="38.25">
      <c r="B765" s="505" t="e">
        <f>IF('Formulario PPGR3'!$G765="","",CONCATENATE('Formulario PPGR3'!$C765,".",'Formulario PPGR3'!$D765,".",'Formulario PPGR3'!$E765,".",'Formulario PPGR3'!$F765))</f>
        <v>#REF!</v>
      </c>
      <c r="C765" s="505" t="e">
        <f>IF('Formulario PPGR3'!$G765="","",'[3]Formulario PPGR1'!#REF!)</f>
        <v>#REF!</v>
      </c>
      <c r="D765" s="505" t="e">
        <f>IF('Formulario PPGR3'!$G765="","",'[3]Formulario PPGR1'!#REF!)</f>
        <v>#REF!</v>
      </c>
      <c r="E765" s="505" t="e">
        <f>IF('Formulario PPGR3'!$G765="","",'[3]Formulario PPGR1'!#REF!)</f>
        <v>#REF!</v>
      </c>
      <c r="F765" s="505" t="e">
        <f>IF('Formulario PPGR3'!$G765="","",'[3]Formulario PPGR1'!#REF!)</f>
        <v>#REF!</v>
      </c>
      <c r="G765" s="506" t="s">
        <v>823</v>
      </c>
      <c r="H765" s="507" t="s">
        <v>824</v>
      </c>
      <c r="I765" s="514">
        <v>2</v>
      </c>
      <c r="J765" s="515" t="s">
        <v>1073</v>
      </c>
      <c r="K765" s="505" t="s">
        <v>1095</v>
      </c>
      <c r="L765" s="516" t="s">
        <v>1112</v>
      </c>
      <c r="M765" s="517" t="s">
        <v>1087</v>
      </c>
      <c r="N765" s="521">
        <v>2</v>
      </c>
      <c r="O765" s="519">
        <v>4979.6000000000004</v>
      </c>
      <c r="P765" s="520">
        <v>9959.2000000000007</v>
      </c>
      <c r="Q765" s="519" t="s">
        <v>1096</v>
      </c>
      <c r="R765" s="526"/>
    </row>
    <row r="766" spans="2:18" s="495" customFormat="1" ht="38.25">
      <c r="B766" s="505" t="e">
        <f>IF('Formulario PPGR3'!$G766="","",CONCATENATE('Formulario PPGR3'!$C766,".",'Formulario PPGR3'!$D766,".",'Formulario PPGR3'!$E766,".",'Formulario PPGR3'!$F766))</f>
        <v>#REF!</v>
      </c>
      <c r="C766" s="505" t="e">
        <f>IF('Formulario PPGR3'!$G766="","",'[3]Formulario PPGR1'!#REF!)</f>
        <v>#REF!</v>
      </c>
      <c r="D766" s="505" t="e">
        <f>IF('Formulario PPGR3'!$G766="","",'[3]Formulario PPGR1'!#REF!)</f>
        <v>#REF!</v>
      </c>
      <c r="E766" s="505" t="e">
        <f>IF('Formulario PPGR3'!$G766="","",'[3]Formulario PPGR1'!#REF!)</f>
        <v>#REF!</v>
      </c>
      <c r="F766" s="505" t="e">
        <f>IF('Formulario PPGR3'!$G766="","",'[3]Formulario PPGR1'!#REF!)</f>
        <v>#REF!</v>
      </c>
      <c r="G766" s="506" t="s">
        <v>823</v>
      </c>
      <c r="H766" s="507" t="s">
        <v>824</v>
      </c>
      <c r="I766" s="514">
        <v>2</v>
      </c>
      <c r="J766" s="515" t="s">
        <v>1073</v>
      </c>
      <c r="K766" s="505" t="s">
        <v>1095</v>
      </c>
      <c r="L766" s="516" t="s">
        <v>1196</v>
      </c>
      <c r="M766" s="517" t="s">
        <v>1087</v>
      </c>
      <c r="N766" s="521">
        <v>2</v>
      </c>
      <c r="O766" s="519">
        <v>619.5</v>
      </c>
      <c r="P766" s="520">
        <v>1239</v>
      </c>
      <c r="Q766" s="519" t="s">
        <v>1096</v>
      </c>
      <c r="R766" s="526"/>
    </row>
    <row r="767" spans="2:18" s="495" customFormat="1" ht="38.25">
      <c r="B767" s="505" t="e">
        <f>IF('Formulario PPGR3'!$G767="","",CONCATENATE('Formulario PPGR3'!$C767,".",'Formulario PPGR3'!$D767,".",'Formulario PPGR3'!$E767,".",'Formulario PPGR3'!$F767))</f>
        <v>#REF!</v>
      </c>
      <c r="C767" s="505" t="e">
        <f>IF('Formulario PPGR3'!$G767="","",'[3]Formulario PPGR1'!#REF!)</f>
        <v>#REF!</v>
      </c>
      <c r="D767" s="505" t="e">
        <f>IF('Formulario PPGR3'!$G767="","",'[3]Formulario PPGR1'!#REF!)</f>
        <v>#REF!</v>
      </c>
      <c r="E767" s="505" t="e">
        <f>IF('Formulario PPGR3'!$G767="","",'[3]Formulario PPGR1'!#REF!)</f>
        <v>#REF!</v>
      </c>
      <c r="F767" s="505" t="e">
        <f>IF('Formulario PPGR3'!$G767="","",'[3]Formulario PPGR1'!#REF!)</f>
        <v>#REF!</v>
      </c>
      <c r="G767" s="506" t="s">
        <v>823</v>
      </c>
      <c r="H767" s="507" t="s">
        <v>824</v>
      </c>
      <c r="I767" s="514">
        <v>2</v>
      </c>
      <c r="J767" s="515" t="s">
        <v>1080</v>
      </c>
      <c r="K767" s="505" t="s">
        <v>1089</v>
      </c>
      <c r="L767" s="516" t="s">
        <v>1214</v>
      </c>
      <c r="M767" s="517" t="s">
        <v>1087</v>
      </c>
      <c r="N767" s="521">
        <v>8</v>
      </c>
      <c r="O767" s="519">
        <v>1215.4000000000001</v>
      </c>
      <c r="P767" s="520">
        <v>9723.2000000000007</v>
      </c>
      <c r="Q767" s="519" t="s">
        <v>1216</v>
      </c>
      <c r="R767" s="526"/>
    </row>
    <row r="768" spans="2:18" s="495" customFormat="1" ht="25.5">
      <c r="B768" s="505" t="e">
        <f>IF('Formulario PPGR3'!$G768="","",CONCATENATE('Formulario PPGR3'!$C768,".",'Formulario PPGR3'!$D768,".",'Formulario PPGR3'!$E768,".",'Formulario PPGR3'!$F768))</f>
        <v>#REF!</v>
      </c>
      <c r="C768" s="505" t="e">
        <f>IF('Formulario PPGR3'!$G768="","",'[3]Formulario PPGR1'!#REF!)</f>
        <v>#REF!</v>
      </c>
      <c r="D768" s="505" t="e">
        <f>IF('Formulario PPGR3'!$G768="","",'[3]Formulario PPGR1'!#REF!)</f>
        <v>#REF!</v>
      </c>
      <c r="E768" s="505" t="e">
        <f>IF('Formulario PPGR3'!$G768="","",'[3]Formulario PPGR1'!#REF!)</f>
        <v>#REF!</v>
      </c>
      <c r="F768" s="505" t="e">
        <f>IF('Formulario PPGR3'!$G768="","",'[3]Formulario PPGR1'!#REF!)</f>
        <v>#REF!</v>
      </c>
      <c r="G768" s="506" t="s">
        <v>828</v>
      </c>
      <c r="H768" s="507" t="s">
        <v>829</v>
      </c>
      <c r="I768" s="514">
        <v>3</v>
      </c>
      <c r="J768" s="515" t="s">
        <v>1073</v>
      </c>
      <c r="K768" s="505" t="s">
        <v>1095</v>
      </c>
      <c r="L768" s="516" t="s">
        <v>1083</v>
      </c>
      <c r="M768" s="517" t="s">
        <v>1091</v>
      </c>
      <c r="N768" s="521">
        <v>4</v>
      </c>
      <c r="O768" s="519">
        <v>71.98</v>
      </c>
      <c r="P768" s="520">
        <v>287.92</v>
      </c>
      <c r="Q768" s="519" t="s">
        <v>1096</v>
      </c>
      <c r="R768" s="526" t="s">
        <v>1072</v>
      </c>
    </row>
    <row r="769" spans="2:18" s="495" customFormat="1" ht="25.5">
      <c r="B769" s="505" t="e">
        <f>IF('Formulario PPGR3'!$G769="","",CONCATENATE('Formulario PPGR3'!$C769,".",'Formulario PPGR3'!$D769,".",'Formulario PPGR3'!$E769,".",'Formulario PPGR3'!$F769))</f>
        <v>#REF!</v>
      </c>
      <c r="C769" s="505" t="e">
        <f>IF('Formulario PPGR3'!$G769="","",'[3]Formulario PPGR1'!#REF!)</f>
        <v>#REF!</v>
      </c>
      <c r="D769" s="505" t="e">
        <f>IF('Formulario PPGR3'!$G769="","",'[3]Formulario PPGR1'!#REF!)</f>
        <v>#REF!</v>
      </c>
      <c r="E769" s="505" t="e">
        <f>IF('Formulario PPGR3'!$G769="","",'[3]Formulario PPGR1'!#REF!)</f>
        <v>#REF!</v>
      </c>
      <c r="F769" s="505" t="e">
        <f>IF('Formulario PPGR3'!$G769="","",'[3]Formulario PPGR1'!#REF!)</f>
        <v>#REF!</v>
      </c>
      <c r="G769" s="506" t="s">
        <v>828</v>
      </c>
      <c r="H769" s="507" t="s">
        <v>829</v>
      </c>
      <c r="I769" s="514">
        <v>3</v>
      </c>
      <c r="J769" s="515" t="s">
        <v>1073</v>
      </c>
      <c r="K769" s="505" t="s">
        <v>1095</v>
      </c>
      <c r="L769" s="516" t="s">
        <v>1260</v>
      </c>
      <c r="M769" s="517" t="s">
        <v>1087</v>
      </c>
      <c r="N769" s="521">
        <v>8</v>
      </c>
      <c r="O769" s="519">
        <v>46.999499999999998</v>
      </c>
      <c r="P769" s="520">
        <v>375.99599999999998</v>
      </c>
      <c r="Q769" s="519" t="s">
        <v>1096</v>
      </c>
      <c r="R769" s="526" t="s">
        <v>1072</v>
      </c>
    </row>
    <row r="770" spans="2:18" s="495" customFormat="1" ht="25.5">
      <c r="B770" s="505" t="e">
        <f>IF('Formulario PPGR3'!$G770="","",CONCATENATE('Formulario PPGR3'!$C770,".",'Formulario PPGR3'!$D770,".",'Formulario PPGR3'!$E770,".",'Formulario PPGR3'!$F770))</f>
        <v>#REF!</v>
      </c>
      <c r="C770" s="505" t="e">
        <f>IF('Formulario PPGR3'!$G770="","",'[3]Formulario PPGR1'!#REF!)</f>
        <v>#REF!</v>
      </c>
      <c r="D770" s="505" t="e">
        <f>IF('Formulario PPGR3'!$G770="","",'[3]Formulario PPGR1'!#REF!)</f>
        <v>#REF!</v>
      </c>
      <c r="E770" s="505" t="e">
        <f>IF('Formulario PPGR3'!$G770="","",'[3]Formulario PPGR1'!#REF!)</f>
        <v>#REF!</v>
      </c>
      <c r="F770" s="505" t="e">
        <f>IF('Formulario PPGR3'!$G770="","",'[3]Formulario PPGR1'!#REF!)</f>
        <v>#REF!</v>
      </c>
      <c r="G770" s="506" t="s">
        <v>828</v>
      </c>
      <c r="H770" s="507" t="s">
        <v>829</v>
      </c>
      <c r="I770" s="514">
        <v>3</v>
      </c>
      <c r="J770" s="515" t="s">
        <v>1073</v>
      </c>
      <c r="K770" s="505" t="s">
        <v>1095</v>
      </c>
      <c r="L770" s="516" t="s">
        <v>1109</v>
      </c>
      <c r="M770" s="517" t="s">
        <v>1091</v>
      </c>
      <c r="N770" s="521">
        <v>10</v>
      </c>
      <c r="O770" s="519">
        <v>154.875</v>
      </c>
      <c r="P770" s="520">
        <v>1548.75</v>
      </c>
      <c r="Q770" s="519" t="s">
        <v>1096</v>
      </c>
      <c r="R770" s="526" t="s">
        <v>1072</v>
      </c>
    </row>
    <row r="771" spans="2:18" s="495" customFormat="1" ht="25.5">
      <c r="B771" s="505" t="e">
        <f>IF('Formulario PPGR3'!$G771="","",CONCATENATE('Formulario PPGR3'!$C771,".",'Formulario PPGR3'!$D771,".",'Formulario PPGR3'!$E771,".",'Formulario PPGR3'!$F771))</f>
        <v>#REF!</v>
      </c>
      <c r="C771" s="505" t="e">
        <f>IF('Formulario PPGR3'!$G771="","",'[3]Formulario PPGR1'!#REF!)</f>
        <v>#REF!</v>
      </c>
      <c r="D771" s="505" t="e">
        <f>IF('Formulario PPGR3'!$G771="","",'[3]Formulario PPGR1'!#REF!)</f>
        <v>#REF!</v>
      </c>
      <c r="E771" s="505" t="e">
        <f>IF('Formulario PPGR3'!$G771="","",'[3]Formulario PPGR1'!#REF!)</f>
        <v>#REF!</v>
      </c>
      <c r="F771" s="505" t="e">
        <f>IF('Formulario PPGR3'!$G771="","",'[3]Formulario PPGR1'!#REF!)</f>
        <v>#REF!</v>
      </c>
      <c r="G771" s="506" t="s">
        <v>828</v>
      </c>
      <c r="H771" s="507" t="s">
        <v>829</v>
      </c>
      <c r="I771" s="514">
        <v>3</v>
      </c>
      <c r="J771" s="515" t="s">
        <v>1073</v>
      </c>
      <c r="K771" s="505" t="s">
        <v>1095</v>
      </c>
      <c r="L771" s="516" t="s">
        <v>1123</v>
      </c>
      <c r="M771" s="517" t="s">
        <v>1087</v>
      </c>
      <c r="N771" s="521">
        <v>8</v>
      </c>
      <c r="O771" s="519">
        <v>144.9984</v>
      </c>
      <c r="P771" s="520">
        <v>1159.9872</v>
      </c>
      <c r="Q771" s="519" t="s">
        <v>1096</v>
      </c>
      <c r="R771" s="526" t="s">
        <v>1072</v>
      </c>
    </row>
    <row r="772" spans="2:18" s="495" customFormat="1" ht="25.5">
      <c r="B772" s="505" t="e">
        <f>IF('Formulario PPGR3'!$G772="","",CONCATENATE('Formulario PPGR3'!$C772,".",'Formulario PPGR3'!$D772,".",'Formulario PPGR3'!$E772,".",'Formulario PPGR3'!$F772))</f>
        <v>#REF!</v>
      </c>
      <c r="C772" s="505" t="e">
        <f>IF('Formulario PPGR3'!$G772="","",'[3]Formulario PPGR1'!#REF!)</f>
        <v>#REF!</v>
      </c>
      <c r="D772" s="505" t="e">
        <f>IF('Formulario PPGR3'!$G772="","",'[3]Formulario PPGR1'!#REF!)</f>
        <v>#REF!</v>
      </c>
      <c r="E772" s="505" t="e">
        <f>IF('Formulario PPGR3'!$G772="","",'[3]Formulario PPGR1'!#REF!)</f>
        <v>#REF!</v>
      </c>
      <c r="F772" s="505" t="e">
        <f>IF('Formulario PPGR3'!$G772="","",'[3]Formulario PPGR1'!#REF!)</f>
        <v>#REF!</v>
      </c>
      <c r="G772" s="506" t="s">
        <v>828</v>
      </c>
      <c r="H772" s="507" t="s">
        <v>829</v>
      </c>
      <c r="I772" s="514">
        <v>3</v>
      </c>
      <c r="J772" s="515" t="s">
        <v>1073</v>
      </c>
      <c r="K772" s="505" t="s">
        <v>1095</v>
      </c>
      <c r="L772" s="516" t="s">
        <v>1190</v>
      </c>
      <c r="M772" s="517" t="s">
        <v>1087</v>
      </c>
      <c r="N772" s="521">
        <v>4</v>
      </c>
      <c r="O772" s="519">
        <v>49.607300000000002</v>
      </c>
      <c r="P772" s="520">
        <v>198.42920000000001</v>
      </c>
      <c r="Q772" s="519" t="s">
        <v>1096</v>
      </c>
      <c r="R772" s="526" t="s">
        <v>1072</v>
      </c>
    </row>
    <row r="773" spans="2:18" s="495" customFormat="1" ht="25.5">
      <c r="B773" s="505" t="e">
        <f>IF('Formulario PPGR3'!$G773="","",CONCATENATE('Formulario PPGR3'!$C773,".",'Formulario PPGR3'!$D773,".",'Formulario PPGR3'!$E773,".",'Formulario PPGR3'!$F773))</f>
        <v>#REF!</v>
      </c>
      <c r="C773" s="505" t="e">
        <f>IF('Formulario PPGR3'!$G773="","",'[3]Formulario PPGR1'!#REF!)</f>
        <v>#REF!</v>
      </c>
      <c r="D773" s="505" t="e">
        <f>IF('Formulario PPGR3'!$G773="","",'[3]Formulario PPGR1'!#REF!)</f>
        <v>#REF!</v>
      </c>
      <c r="E773" s="505" t="e">
        <f>IF('Formulario PPGR3'!$G773="","",'[3]Formulario PPGR1'!#REF!)</f>
        <v>#REF!</v>
      </c>
      <c r="F773" s="505" t="e">
        <f>IF('Formulario PPGR3'!$G773="","",'[3]Formulario PPGR1'!#REF!)</f>
        <v>#REF!</v>
      </c>
      <c r="G773" s="506" t="s">
        <v>828</v>
      </c>
      <c r="H773" s="507" t="s">
        <v>829</v>
      </c>
      <c r="I773" s="514">
        <v>3</v>
      </c>
      <c r="J773" s="515" t="s">
        <v>1077</v>
      </c>
      <c r="K773" s="505" t="s">
        <v>1099</v>
      </c>
      <c r="L773" s="516" t="s">
        <v>1078</v>
      </c>
      <c r="M773" s="517" t="s">
        <v>1101</v>
      </c>
      <c r="N773" s="521">
        <v>400</v>
      </c>
      <c r="O773" s="519">
        <v>197</v>
      </c>
      <c r="P773" s="520">
        <v>78800</v>
      </c>
      <c r="Q773" s="519" t="s">
        <v>1102</v>
      </c>
      <c r="R773" s="526" t="s">
        <v>1072</v>
      </c>
    </row>
    <row r="774" spans="2:18" s="495" customFormat="1" ht="25.5">
      <c r="B774" s="505" t="e">
        <f>IF('Formulario PPGR3'!$G774="","",CONCATENATE('Formulario PPGR3'!$C774,".",'Formulario PPGR3'!$D774,".",'Formulario PPGR3'!$E774,".",'Formulario PPGR3'!$F774))</f>
        <v>#REF!</v>
      </c>
      <c r="C774" s="505" t="e">
        <f>IF('Formulario PPGR3'!$G774="","",'[3]Formulario PPGR1'!#REF!)</f>
        <v>#REF!</v>
      </c>
      <c r="D774" s="505" t="e">
        <f>IF('Formulario PPGR3'!$G774="","",'[3]Formulario PPGR1'!#REF!)</f>
        <v>#REF!</v>
      </c>
      <c r="E774" s="505" t="e">
        <f>IF('Formulario PPGR3'!$G774="","",'[3]Formulario PPGR1'!#REF!)</f>
        <v>#REF!</v>
      </c>
      <c r="F774" s="505" t="e">
        <f>IF('Formulario PPGR3'!$G774="","",'[3]Formulario PPGR1'!#REF!)</f>
        <v>#REF!</v>
      </c>
      <c r="G774" s="506" t="s">
        <v>828</v>
      </c>
      <c r="H774" s="507" t="s">
        <v>829</v>
      </c>
      <c r="I774" s="514">
        <v>3</v>
      </c>
      <c r="J774" s="515" t="s">
        <v>1080</v>
      </c>
      <c r="K774" s="505" t="s">
        <v>1089</v>
      </c>
      <c r="L774" s="516" t="s">
        <v>1214</v>
      </c>
      <c r="M774" s="517" t="s">
        <v>1087</v>
      </c>
      <c r="N774" s="521">
        <v>4</v>
      </c>
      <c r="O774" s="519">
        <v>1215.4000000000001</v>
      </c>
      <c r="P774" s="520">
        <v>4861.6000000000004</v>
      </c>
      <c r="Q774" s="519" t="s">
        <v>1216</v>
      </c>
      <c r="R774" s="526" t="s">
        <v>1072</v>
      </c>
    </row>
    <row r="775" spans="2:18" s="495" customFormat="1" ht="25.5">
      <c r="B775" s="505" t="e">
        <f>IF('Formulario PPGR3'!$G775="","",CONCATENATE('Formulario PPGR3'!$C775,".",'Formulario PPGR3'!$D775,".",'Formulario PPGR3'!$E775,".",'Formulario PPGR3'!$F775))</f>
        <v>#REF!</v>
      </c>
      <c r="C775" s="505" t="e">
        <f>IF('Formulario PPGR3'!$G775="","",'[3]Formulario PPGR1'!#REF!)</f>
        <v>#REF!</v>
      </c>
      <c r="D775" s="505" t="e">
        <f>IF('Formulario PPGR3'!$G775="","",'[3]Formulario PPGR1'!#REF!)</f>
        <v>#REF!</v>
      </c>
      <c r="E775" s="505" t="e">
        <f>IF('Formulario PPGR3'!$G775="","",'[3]Formulario PPGR1'!#REF!)</f>
        <v>#REF!</v>
      </c>
      <c r="F775" s="505" t="e">
        <f>IF('Formulario PPGR3'!$G775="","",'[3]Formulario PPGR1'!#REF!)</f>
        <v>#REF!</v>
      </c>
      <c r="G775" s="506" t="s">
        <v>828</v>
      </c>
      <c r="H775" s="507" t="s">
        <v>829</v>
      </c>
      <c r="I775" s="514">
        <v>3</v>
      </c>
      <c r="J775" s="515" t="s">
        <v>1080</v>
      </c>
      <c r="K775" s="505" t="s">
        <v>1089</v>
      </c>
      <c r="L775" s="516" t="s">
        <v>1081</v>
      </c>
      <c r="M775" s="517" t="s">
        <v>1093</v>
      </c>
      <c r="N775" s="521">
        <v>9</v>
      </c>
      <c r="O775" s="519">
        <v>139.24</v>
      </c>
      <c r="P775" s="520">
        <v>1253.1600000000001</v>
      </c>
      <c r="Q775" s="519" t="s">
        <v>1094</v>
      </c>
      <c r="R775" s="526" t="s">
        <v>1072</v>
      </c>
    </row>
    <row r="776" spans="2:18" s="495" customFormat="1" ht="25.5">
      <c r="B776" s="505" t="e">
        <f>IF('Formulario PPGR3'!$G776="","",CONCATENATE('Formulario PPGR3'!$C776,".",'Formulario PPGR3'!$D776,".",'Formulario PPGR3'!$E776,".",'Formulario PPGR3'!$F776))</f>
        <v>#REF!</v>
      </c>
      <c r="C776" s="505" t="e">
        <f>IF('Formulario PPGR3'!$G776="","",'[3]Formulario PPGR1'!#REF!)</f>
        <v>#REF!</v>
      </c>
      <c r="D776" s="505" t="e">
        <f>IF('Formulario PPGR3'!$G776="","",'[3]Formulario PPGR1'!#REF!)</f>
        <v>#REF!</v>
      </c>
      <c r="E776" s="505" t="e">
        <f>IF('Formulario PPGR3'!$G776="","",'[3]Formulario PPGR1'!#REF!)</f>
        <v>#REF!</v>
      </c>
      <c r="F776" s="505" t="e">
        <f>IF('Formulario PPGR3'!$G776="","",'[3]Formulario PPGR1'!#REF!)</f>
        <v>#REF!</v>
      </c>
      <c r="G776" s="506" t="s">
        <v>828</v>
      </c>
      <c r="H776" s="507" t="s">
        <v>829</v>
      </c>
      <c r="I776" s="514">
        <v>3</v>
      </c>
      <c r="J776" s="515" t="s">
        <v>1080</v>
      </c>
      <c r="K776" s="505" t="s">
        <v>1089</v>
      </c>
      <c r="L776" s="516" t="s">
        <v>1199</v>
      </c>
      <c r="M776" s="517" t="s">
        <v>1093</v>
      </c>
      <c r="N776" s="521">
        <v>18</v>
      </c>
      <c r="O776" s="519">
        <v>194.7</v>
      </c>
      <c r="P776" s="520">
        <v>3504.6</v>
      </c>
      <c r="Q776" s="519" t="s">
        <v>1094</v>
      </c>
      <c r="R776" s="526" t="s">
        <v>1072</v>
      </c>
    </row>
    <row r="777" spans="2:18" s="495" customFormat="1" ht="25.5">
      <c r="B777" s="505" t="e">
        <f>IF('Formulario PPGR3'!$G777="","",CONCATENATE('Formulario PPGR3'!$C777,".",'Formulario PPGR3'!$D777,".",'Formulario PPGR3'!$E777,".",'Formulario PPGR3'!$F777))</f>
        <v>#REF!</v>
      </c>
      <c r="C777" s="505" t="e">
        <f>IF('Formulario PPGR3'!$G777="","",'[3]Formulario PPGR1'!#REF!)</f>
        <v>#REF!</v>
      </c>
      <c r="D777" s="505" t="e">
        <f>IF('Formulario PPGR3'!$G777="","",'[3]Formulario PPGR1'!#REF!)</f>
        <v>#REF!</v>
      </c>
      <c r="E777" s="505" t="e">
        <f>IF('Formulario PPGR3'!$G777="","",'[3]Formulario PPGR1'!#REF!)</f>
        <v>#REF!</v>
      </c>
      <c r="F777" s="505" t="e">
        <f>IF('Formulario PPGR3'!$G777="","",'[3]Formulario PPGR1'!#REF!)</f>
        <v>#REF!</v>
      </c>
      <c r="G777" s="506" t="s">
        <v>828</v>
      </c>
      <c r="H777" s="507" t="s">
        <v>829</v>
      </c>
      <c r="I777" s="514">
        <v>3</v>
      </c>
      <c r="J777" s="515" t="s">
        <v>1073</v>
      </c>
      <c r="K777" s="505" t="s">
        <v>1095</v>
      </c>
      <c r="L777" s="516" t="s">
        <v>1202</v>
      </c>
      <c r="M777" s="517" t="s">
        <v>1087</v>
      </c>
      <c r="N777" s="521">
        <v>6</v>
      </c>
      <c r="O777" s="519">
        <v>14.75</v>
      </c>
      <c r="P777" s="520">
        <v>88.5</v>
      </c>
      <c r="Q777" s="519" t="s">
        <v>1096</v>
      </c>
      <c r="R777" s="526" t="s">
        <v>1072</v>
      </c>
    </row>
    <row r="778" spans="2:18" s="495" customFormat="1" ht="25.5">
      <c r="B778" s="505" t="e">
        <f>IF('Formulario PPGR3'!$G778="","",CONCATENATE('Formulario PPGR3'!$C778,".",'Formulario PPGR3'!$D778,".",'Formulario PPGR3'!$E778,".",'Formulario PPGR3'!$F778))</f>
        <v>#REF!</v>
      </c>
      <c r="C778" s="505" t="e">
        <f>IF('Formulario PPGR3'!$G778="","",'[3]Formulario PPGR1'!#REF!)</f>
        <v>#REF!</v>
      </c>
      <c r="D778" s="505" t="e">
        <f>IF('Formulario PPGR3'!$G778="","",'[3]Formulario PPGR1'!#REF!)</f>
        <v>#REF!</v>
      </c>
      <c r="E778" s="505" t="e">
        <f>IF('Formulario PPGR3'!$G778="","",'[3]Formulario PPGR1'!#REF!)</f>
        <v>#REF!</v>
      </c>
      <c r="F778" s="505" t="e">
        <f>IF('Formulario PPGR3'!$G778="","",'[3]Formulario PPGR1'!#REF!)</f>
        <v>#REF!</v>
      </c>
      <c r="G778" s="506" t="s">
        <v>828</v>
      </c>
      <c r="H778" s="507" t="s">
        <v>829</v>
      </c>
      <c r="I778" s="514">
        <v>3</v>
      </c>
      <c r="J778" s="515" t="s">
        <v>1073</v>
      </c>
      <c r="K778" s="505" t="s">
        <v>1095</v>
      </c>
      <c r="L778" s="516" t="s">
        <v>1125</v>
      </c>
      <c r="M778" s="517" t="s">
        <v>1126</v>
      </c>
      <c r="N778" s="521">
        <v>4</v>
      </c>
      <c r="O778" s="519">
        <v>206.5</v>
      </c>
      <c r="P778" s="520">
        <v>826</v>
      </c>
      <c r="Q778" s="519" t="s">
        <v>1096</v>
      </c>
      <c r="R778" s="526" t="s">
        <v>1072</v>
      </c>
    </row>
    <row r="779" spans="2:18" s="495" customFormat="1" ht="25.5">
      <c r="B779" s="505" t="e">
        <f>IF('Formulario PPGR3'!$G779="","",CONCATENATE('Formulario PPGR3'!$C779,".",'Formulario PPGR3'!$D779,".",'Formulario PPGR3'!$E779,".",'Formulario PPGR3'!$F779))</f>
        <v>#REF!</v>
      </c>
      <c r="C779" s="505" t="e">
        <f>IF('Formulario PPGR3'!$G779="","",'[3]Formulario PPGR1'!#REF!)</f>
        <v>#REF!</v>
      </c>
      <c r="D779" s="505" t="e">
        <f>IF('Formulario PPGR3'!$G779="","",'[3]Formulario PPGR1'!#REF!)</f>
        <v>#REF!</v>
      </c>
      <c r="E779" s="505" t="e">
        <f>IF('Formulario PPGR3'!$G779="","",'[3]Formulario PPGR1'!#REF!)</f>
        <v>#REF!</v>
      </c>
      <c r="F779" s="505" t="e">
        <f>IF('Formulario PPGR3'!$G779="","",'[3]Formulario PPGR1'!#REF!)</f>
        <v>#REF!</v>
      </c>
      <c r="G779" s="506" t="s">
        <v>828</v>
      </c>
      <c r="H779" s="507" t="s">
        <v>829</v>
      </c>
      <c r="I779" s="514">
        <v>3</v>
      </c>
      <c r="J779" s="515" t="s">
        <v>1073</v>
      </c>
      <c r="K779" s="505" t="s">
        <v>1095</v>
      </c>
      <c r="L779" s="516" t="s">
        <v>1213</v>
      </c>
      <c r="M779" s="517" t="s">
        <v>1087</v>
      </c>
      <c r="N779" s="521">
        <v>8</v>
      </c>
      <c r="O779" s="519">
        <v>17.405000000000001</v>
      </c>
      <c r="P779" s="520">
        <v>139.24</v>
      </c>
      <c r="Q779" s="519" t="s">
        <v>1096</v>
      </c>
      <c r="R779" s="526" t="s">
        <v>1072</v>
      </c>
    </row>
    <row r="780" spans="2:18" s="495" customFormat="1" ht="38.25">
      <c r="B780" s="505" t="e">
        <f>IF('Formulario PPGR3'!$G780="","",CONCATENATE('Formulario PPGR3'!$C780,".",'Formulario PPGR3'!$D780,".",'Formulario PPGR3'!$E780,".",'Formulario PPGR3'!$F780))</f>
        <v>#REF!</v>
      </c>
      <c r="C780" s="505" t="e">
        <f>IF('Formulario PPGR3'!$G780="","",'[3]Formulario PPGR1'!#REF!)</f>
        <v>#REF!</v>
      </c>
      <c r="D780" s="505" t="e">
        <f>IF('Formulario PPGR3'!$G780="","",'[3]Formulario PPGR1'!#REF!)</f>
        <v>#REF!</v>
      </c>
      <c r="E780" s="505" t="e">
        <f>IF('Formulario PPGR3'!$G780="","",'[3]Formulario PPGR1'!#REF!)</f>
        <v>#REF!</v>
      </c>
      <c r="F780" s="505" t="e">
        <f>IF('Formulario PPGR3'!$G780="","",'[3]Formulario PPGR1'!#REF!)</f>
        <v>#REF!</v>
      </c>
      <c r="G780" s="506" t="s">
        <v>835</v>
      </c>
      <c r="H780" s="507" t="s">
        <v>836</v>
      </c>
      <c r="I780" s="514">
        <v>2</v>
      </c>
      <c r="J780" s="515" t="s">
        <v>1070</v>
      </c>
      <c r="K780" s="505" t="s">
        <v>1086</v>
      </c>
      <c r="L780" s="516" t="s">
        <v>1254</v>
      </c>
      <c r="M780" s="517" t="s">
        <v>1087</v>
      </c>
      <c r="N780" s="521">
        <v>2</v>
      </c>
      <c r="O780" s="519">
        <v>12626</v>
      </c>
      <c r="P780" s="520">
        <v>25252</v>
      </c>
      <c r="Q780" s="519" t="s">
        <v>1088</v>
      </c>
      <c r="R780" s="526" t="s">
        <v>1072</v>
      </c>
    </row>
    <row r="781" spans="2:18" s="495" customFormat="1" ht="25.5">
      <c r="B781" s="505" t="e">
        <f>IF('Formulario PPGR3'!$G781="","",CONCATENATE('Formulario PPGR3'!$C781,".",'Formulario PPGR3'!$D781,".",'Formulario PPGR3'!$E781,".",'Formulario PPGR3'!$F781))</f>
        <v>#REF!</v>
      </c>
      <c r="C781" s="505" t="e">
        <f>IF('Formulario PPGR3'!$G781="","",'[3]Formulario PPGR1'!#REF!)</f>
        <v>#REF!</v>
      </c>
      <c r="D781" s="505" t="e">
        <f>IF('Formulario PPGR3'!$G781="","",'[3]Formulario PPGR1'!#REF!)</f>
        <v>#REF!</v>
      </c>
      <c r="E781" s="505" t="e">
        <f>IF('Formulario PPGR3'!$G781="","",'[3]Formulario PPGR1'!#REF!)</f>
        <v>#REF!</v>
      </c>
      <c r="F781" s="505" t="e">
        <f>IF('Formulario PPGR3'!$G781="","",'[3]Formulario PPGR1'!#REF!)</f>
        <v>#REF!</v>
      </c>
      <c r="G781" s="506" t="s">
        <v>835</v>
      </c>
      <c r="H781" s="507" t="s">
        <v>836</v>
      </c>
      <c r="I781" s="514">
        <v>2</v>
      </c>
      <c r="J781" s="515" t="s">
        <v>1070</v>
      </c>
      <c r="K781" s="505" t="s">
        <v>1086</v>
      </c>
      <c r="L781" s="516" t="s">
        <v>1118</v>
      </c>
      <c r="M781" s="517" t="s">
        <v>1087</v>
      </c>
      <c r="N781" s="521">
        <v>2</v>
      </c>
      <c r="O781" s="519">
        <v>25488</v>
      </c>
      <c r="P781" s="520">
        <v>50976</v>
      </c>
      <c r="Q781" s="519" t="s">
        <v>1088</v>
      </c>
      <c r="R781" s="526" t="s">
        <v>1072</v>
      </c>
    </row>
    <row r="782" spans="2:18" s="495" customFormat="1" ht="25.5">
      <c r="B782" s="505" t="e">
        <f>IF('Formulario PPGR3'!$G782="","",CONCATENATE('Formulario PPGR3'!$C782,".",'Formulario PPGR3'!$D782,".",'Formulario PPGR3'!$E782,".",'Formulario PPGR3'!$F782))</f>
        <v>#REF!</v>
      </c>
      <c r="C782" s="505" t="e">
        <f>IF('Formulario PPGR3'!$G782="","",'[3]Formulario PPGR1'!#REF!)</f>
        <v>#REF!</v>
      </c>
      <c r="D782" s="505" t="e">
        <f>IF('Formulario PPGR3'!$G782="","",'[3]Formulario PPGR1'!#REF!)</f>
        <v>#REF!</v>
      </c>
      <c r="E782" s="505" t="e">
        <f>IF('Formulario PPGR3'!$G782="","",'[3]Formulario PPGR1'!#REF!)</f>
        <v>#REF!</v>
      </c>
      <c r="F782" s="505" t="e">
        <f>IF('Formulario PPGR3'!$G782="","",'[3]Formulario PPGR1'!#REF!)</f>
        <v>#REF!</v>
      </c>
      <c r="G782" s="506" t="s">
        <v>835</v>
      </c>
      <c r="H782" s="507" t="s">
        <v>836</v>
      </c>
      <c r="I782" s="514">
        <v>2</v>
      </c>
      <c r="J782" s="515" t="s">
        <v>1119</v>
      </c>
      <c r="K782" s="505" t="s">
        <v>1120</v>
      </c>
      <c r="L782" s="516" t="s">
        <v>1121</v>
      </c>
      <c r="M782" s="517" t="s">
        <v>1087</v>
      </c>
      <c r="N782" s="521">
        <v>1</v>
      </c>
      <c r="O782" s="519">
        <v>86568.53</v>
      </c>
      <c r="P782" s="520">
        <v>86568.53</v>
      </c>
      <c r="Q782" s="519" t="s">
        <v>1122</v>
      </c>
      <c r="R782" s="526" t="s">
        <v>1072</v>
      </c>
    </row>
    <row r="783" spans="2:18" s="495" customFormat="1" ht="25.5">
      <c r="B783" s="505" t="e">
        <f>IF('Formulario PPGR3'!$G783="","",CONCATENATE('Formulario PPGR3'!$C783,".",'Formulario PPGR3'!$D783,".",'Formulario PPGR3'!$E783,".",'Formulario PPGR3'!$F783))</f>
        <v>#REF!</v>
      </c>
      <c r="C783" s="505" t="e">
        <f>IF('Formulario PPGR3'!$G783="","",'[3]Formulario PPGR1'!#REF!)</f>
        <v>#REF!</v>
      </c>
      <c r="D783" s="505" t="e">
        <f>IF('Formulario PPGR3'!$G783="","",'[3]Formulario PPGR1'!#REF!)</f>
        <v>#REF!</v>
      </c>
      <c r="E783" s="505" t="e">
        <f>IF('Formulario PPGR3'!$G783="","",'[3]Formulario PPGR1'!#REF!)</f>
        <v>#REF!</v>
      </c>
      <c r="F783" s="505" t="e">
        <f>IF('Formulario PPGR3'!$G783="","",'[3]Formulario PPGR1'!#REF!)</f>
        <v>#REF!</v>
      </c>
      <c r="G783" s="506" t="s">
        <v>835</v>
      </c>
      <c r="H783" s="507" t="s">
        <v>836</v>
      </c>
      <c r="I783" s="514">
        <v>2</v>
      </c>
      <c r="J783" s="515" t="s">
        <v>1073</v>
      </c>
      <c r="K783" s="505" t="s">
        <v>1095</v>
      </c>
      <c r="L783" s="516" t="s">
        <v>1083</v>
      </c>
      <c r="M783" s="517" t="s">
        <v>1091</v>
      </c>
      <c r="N783" s="521">
        <v>10</v>
      </c>
      <c r="O783" s="519">
        <v>71.98</v>
      </c>
      <c r="P783" s="520">
        <v>719.8</v>
      </c>
      <c r="Q783" s="519" t="s">
        <v>1096</v>
      </c>
      <c r="R783" s="526" t="s">
        <v>1072</v>
      </c>
    </row>
    <row r="784" spans="2:18" s="495" customFormat="1" ht="25.5">
      <c r="B784" s="505" t="e">
        <f>IF('Formulario PPGR3'!$G784="","",CONCATENATE('Formulario PPGR3'!$C784,".",'Formulario PPGR3'!$D784,".",'Formulario PPGR3'!$E784,".",'Formulario PPGR3'!$F784))</f>
        <v>#REF!</v>
      </c>
      <c r="C784" s="505" t="e">
        <f>IF('Formulario PPGR3'!$G784="","",'[3]Formulario PPGR1'!#REF!)</f>
        <v>#REF!</v>
      </c>
      <c r="D784" s="505" t="e">
        <f>IF('Formulario PPGR3'!$G784="","",'[3]Formulario PPGR1'!#REF!)</f>
        <v>#REF!</v>
      </c>
      <c r="E784" s="505" t="e">
        <f>IF('Formulario PPGR3'!$G784="","",'[3]Formulario PPGR1'!#REF!)</f>
        <v>#REF!</v>
      </c>
      <c r="F784" s="505" t="e">
        <f>IF('Formulario PPGR3'!$G784="","",'[3]Formulario PPGR1'!#REF!)</f>
        <v>#REF!</v>
      </c>
      <c r="G784" s="506" t="s">
        <v>835</v>
      </c>
      <c r="H784" s="507" t="s">
        <v>836</v>
      </c>
      <c r="I784" s="514">
        <v>2</v>
      </c>
      <c r="J784" s="515" t="s">
        <v>1080</v>
      </c>
      <c r="K784" s="505" t="s">
        <v>1089</v>
      </c>
      <c r="L784" s="516" t="s">
        <v>1081</v>
      </c>
      <c r="M784" s="517" t="s">
        <v>1093</v>
      </c>
      <c r="N784" s="521">
        <v>3</v>
      </c>
      <c r="O784" s="519">
        <v>139.24</v>
      </c>
      <c r="P784" s="520">
        <v>417.72</v>
      </c>
      <c r="Q784" s="519" t="s">
        <v>1094</v>
      </c>
      <c r="R784" s="526" t="s">
        <v>1072</v>
      </c>
    </row>
    <row r="785" spans="2:18" s="495" customFormat="1" ht="25.5">
      <c r="B785" s="505" t="e">
        <f>IF('Formulario PPGR3'!$G785="","",CONCATENATE('Formulario PPGR3'!$C785,".",'Formulario PPGR3'!$D785,".",'Formulario PPGR3'!$E785,".",'Formulario PPGR3'!$F785))</f>
        <v>#REF!</v>
      </c>
      <c r="C785" s="505" t="e">
        <f>IF('Formulario PPGR3'!$G785="","",'[3]Formulario PPGR1'!#REF!)</f>
        <v>#REF!</v>
      </c>
      <c r="D785" s="505" t="e">
        <f>IF('Formulario PPGR3'!$G785="","",'[3]Formulario PPGR1'!#REF!)</f>
        <v>#REF!</v>
      </c>
      <c r="E785" s="505" t="e">
        <f>IF('Formulario PPGR3'!$G785="","",'[3]Formulario PPGR1'!#REF!)</f>
        <v>#REF!</v>
      </c>
      <c r="F785" s="505" t="e">
        <f>IF('Formulario PPGR3'!$G785="","",'[3]Formulario PPGR1'!#REF!)</f>
        <v>#REF!</v>
      </c>
      <c r="G785" s="506" t="s">
        <v>835</v>
      </c>
      <c r="H785" s="507" t="s">
        <v>836</v>
      </c>
      <c r="I785" s="514">
        <v>2</v>
      </c>
      <c r="J785" s="515" t="s">
        <v>1080</v>
      </c>
      <c r="K785" s="505" t="s">
        <v>1089</v>
      </c>
      <c r="L785" s="516" t="s">
        <v>1090</v>
      </c>
      <c r="M785" s="517" t="s">
        <v>1091</v>
      </c>
      <c r="N785" s="521">
        <v>3</v>
      </c>
      <c r="O785" s="519">
        <v>175.82</v>
      </c>
      <c r="P785" s="520">
        <v>527.46</v>
      </c>
      <c r="Q785" s="519" t="s">
        <v>1092</v>
      </c>
      <c r="R785" s="526" t="s">
        <v>1072</v>
      </c>
    </row>
    <row r="786" spans="2:18" s="495" customFormat="1" ht="38.25">
      <c r="B786" s="505" t="e">
        <f>IF('Formulario PPGR3'!$G786="","",CONCATENATE('Formulario PPGR3'!$C786,".",'Formulario PPGR3'!$D786,".",'Formulario PPGR3'!$E786,".",'Formulario PPGR3'!$F786))</f>
        <v>#REF!</v>
      </c>
      <c r="C786" s="505" t="e">
        <f>IF('Formulario PPGR3'!$G786="","",'[3]Formulario PPGR1'!#REF!)</f>
        <v>#REF!</v>
      </c>
      <c r="D786" s="505" t="e">
        <f>IF('Formulario PPGR3'!$G786="","",'[3]Formulario PPGR1'!#REF!)</f>
        <v>#REF!</v>
      </c>
      <c r="E786" s="505" t="e">
        <f>IF('Formulario PPGR3'!$G786="","",'[3]Formulario PPGR1'!#REF!)</f>
        <v>#REF!</v>
      </c>
      <c r="F786" s="505" t="e">
        <f>IF('Formulario PPGR3'!$G786="","",'[3]Formulario PPGR1'!#REF!)</f>
        <v>#REF!</v>
      </c>
      <c r="G786" s="506" t="s">
        <v>831</v>
      </c>
      <c r="H786" s="507" t="s">
        <v>832</v>
      </c>
      <c r="I786" s="514">
        <v>4</v>
      </c>
      <c r="J786" s="515" t="s">
        <v>1077</v>
      </c>
      <c r="K786" s="505" t="s">
        <v>1099</v>
      </c>
      <c r="L786" s="516" t="s">
        <v>1078</v>
      </c>
      <c r="M786" s="517" t="s">
        <v>1101</v>
      </c>
      <c r="N786" s="521">
        <v>100</v>
      </c>
      <c r="O786" s="519">
        <v>197</v>
      </c>
      <c r="P786" s="520">
        <v>19700</v>
      </c>
      <c r="Q786" s="519" t="s">
        <v>1102</v>
      </c>
      <c r="R786" s="526" t="s">
        <v>1072</v>
      </c>
    </row>
    <row r="787" spans="2:18" s="495" customFormat="1" ht="38.25">
      <c r="B787" s="505" t="e">
        <f>IF('Formulario PPGR3'!$G787="","",CONCATENATE('Formulario PPGR3'!$C787,".",'Formulario PPGR3'!$D787,".",'Formulario PPGR3'!$E787,".",'Formulario PPGR3'!$F787))</f>
        <v>#REF!</v>
      </c>
      <c r="C787" s="505" t="e">
        <f>IF('Formulario PPGR3'!$G787="","",'[3]Formulario PPGR1'!#REF!)</f>
        <v>#REF!</v>
      </c>
      <c r="D787" s="505" t="e">
        <f>IF('Formulario PPGR3'!$G787="","",'[3]Formulario PPGR1'!#REF!)</f>
        <v>#REF!</v>
      </c>
      <c r="E787" s="505" t="e">
        <f>IF('Formulario PPGR3'!$G787="","",'[3]Formulario PPGR1'!#REF!)</f>
        <v>#REF!</v>
      </c>
      <c r="F787" s="505" t="e">
        <f>IF('Formulario PPGR3'!$G787="","",'[3]Formulario PPGR1'!#REF!)</f>
        <v>#REF!</v>
      </c>
      <c r="G787" s="506" t="s">
        <v>831</v>
      </c>
      <c r="H787" s="507" t="s">
        <v>832</v>
      </c>
      <c r="I787" s="514">
        <v>4</v>
      </c>
      <c r="J787" s="515" t="s">
        <v>1080</v>
      </c>
      <c r="K787" s="505" t="s">
        <v>1089</v>
      </c>
      <c r="L787" s="516" t="s">
        <v>1081</v>
      </c>
      <c r="M787" s="517" t="s">
        <v>1093</v>
      </c>
      <c r="N787" s="521">
        <v>3</v>
      </c>
      <c r="O787" s="519">
        <v>139.24</v>
      </c>
      <c r="P787" s="520">
        <v>417.72</v>
      </c>
      <c r="Q787" s="519" t="s">
        <v>1094</v>
      </c>
      <c r="R787" s="526" t="s">
        <v>1072</v>
      </c>
    </row>
    <row r="788" spans="2:18" s="495" customFormat="1" ht="38.25">
      <c r="B788" s="505" t="e">
        <f>IF('Formulario PPGR3'!$G788="","",CONCATENATE('Formulario PPGR3'!$C788,".",'Formulario PPGR3'!$D788,".",'Formulario PPGR3'!$E788,".",'Formulario PPGR3'!$F788))</f>
        <v>#REF!</v>
      </c>
      <c r="C788" s="505" t="e">
        <f>IF('Formulario PPGR3'!$G788="","",'[3]Formulario PPGR1'!#REF!)</f>
        <v>#REF!</v>
      </c>
      <c r="D788" s="505" t="e">
        <f>IF('Formulario PPGR3'!$G788="","",'[3]Formulario PPGR1'!#REF!)</f>
        <v>#REF!</v>
      </c>
      <c r="E788" s="505" t="e">
        <f>IF('Formulario PPGR3'!$G788="","",'[3]Formulario PPGR1'!#REF!)</f>
        <v>#REF!</v>
      </c>
      <c r="F788" s="505" t="e">
        <f>IF('Formulario PPGR3'!$G788="","",'[3]Formulario PPGR1'!#REF!)</f>
        <v>#REF!</v>
      </c>
      <c r="G788" s="506" t="s">
        <v>831</v>
      </c>
      <c r="H788" s="507" t="s">
        <v>832</v>
      </c>
      <c r="I788" s="514">
        <v>4</v>
      </c>
      <c r="J788" s="515" t="s">
        <v>1080</v>
      </c>
      <c r="K788" s="505" t="s">
        <v>1089</v>
      </c>
      <c r="L788" s="516" t="s">
        <v>1199</v>
      </c>
      <c r="M788" s="517" t="s">
        <v>1093</v>
      </c>
      <c r="N788" s="521">
        <v>4</v>
      </c>
      <c r="O788" s="519">
        <v>194.7</v>
      </c>
      <c r="P788" s="520">
        <v>778.8</v>
      </c>
      <c r="Q788" s="519" t="s">
        <v>1094</v>
      </c>
      <c r="R788" s="526" t="s">
        <v>1072</v>
      </c>
    </row>
    <row r="789" spans="2:18" s="495" customFormat="1" ht="38.25">
      <c r="B789" s="505" t="e">
        <f>IF('Formulario PPGR3'!$G789="","",CONCATENATE('Formulario PPGR3'!$C789,".",'Formulario PPGR3'!$D789,".",'Formulario PPGR3'!$E789,".",'Formulario PPGR3'!$F789))</f>
        <v>#REF!</v>
      </c>
      <c r="C789" s="505" t="e">
        <f>IF('Formulario PPGR3'!$G789="","",'[3]Formulario PPGR1'!#REF!)</f>
        <v>#REF!</v>
      </c>
      <c r="D789" s="505" t="e">
        <f>IF('Formulario PPGR3'!$G789="","",'[3]Formulario PPGR1'!#REF!)</f>
        <v>#REF!</v>
      </c>
      <c r="E789" s="505" t="e">
        <f>IF('Formulario PPGR3'!$G789="","",'[3]Formulario PPGR1'!#REF!)</f>
        <v>#REF!</v>
      </c>
      <c r="F789" s="505" t="e">
        <f>IF('Formulario PPGR3'!$G789="","",'[3]Formulario PPGR1'!#REF!)</f>
        <v>#REF!</v>
      </c>
      <c r="G789" s="506" t="s">
        <v>831</v>
      </c>
      <c r="H789" s="507" t="s">
        <v>832</v>
      </c>
      <c r="I789" s="514">
        <v>4</v>
      </c>
      <c r="J789" s="515" t="s">
        <v>1073</v>
      </c>
      <c r="K789" s="505" t="s">
        <v>1095</v>
      </c>
      <c r="L789" s="516" t="s">
        <v>1186</v>
      </c>
      <c r="M789" s="517" t="s">
        <v>1091</v>
      </c>
      <c r="N789" s="521">
        <v>20</v>
      </c>
      <c r="O789" s="519">
        <v>27.14</v>
      </c>
      <c r="P789" s="520">
        <v>542.79999999999995</v>
      </c>
      <c r="Q789" s="519" t="s">
        <v>1096</v>
      </c>
      <c r="R789" s="526" t="s">
        <v>1072</v>
      </c>
    </row>
    <row r="790" spans="2:18" s="495" customFormat="1" ht="38.25">
      <c r="B790" s="505" t="e">
        <f>IF('Formulario PPGR3'!$G790="","",CONCATENATE('Formulario PPGR3'!$C790,".",'Formulario PPGR3'!$D790,".",'Formulario PPGR3'!$E790,".",'Formulario PPGR3'!$F790))</f>
        <v>#REF!</v>
      </c>
      <c r="C790" s="505" t="e">
        <f>IF('Formulario PPGR3'!$G790="","",'[3]Formulario PPGR1'!#REF!)</f>
        <v>#REF!</v>
      </c>
      <c r="D790" s="505" t="e">
        <f>IF('Formulario PPGR3'!$G790="","",'[3]Formulario PPGR1'!#REF!)</f>
        <v>#REF!</v>
      </c>
      <c r="E790" s="505" t="e">
        <f>IF('Formulario PPGR3'!$G790="","",'[3]Formulario PPGR1'!#REF!)</f>
        <v>#REF!</v>
      </c>
      <c r="F790" s="505" t="e">
        <f>IF('Formulario PPGR3'!$G790="","",'[3]Formulario PPGR1'!#REF!)</f>
        <v>#REF!</v>
      </c>
      <c r="G790" s="506" t="s">
        <v>831</v>
      </c>
      <c r="H790" s="507" t="s">
        <v>832</v>
      </c>
      <c r="I790" s="514">
        <v>4</v>
      </c>
      <c r="J790" s="515" t="s">
        <v>1073</v>
      </c>
      <c r="K790" s="505" t="s">
        <v>1095</v>
      </c>
      <c r="L790" s="516" t="s">
        <v>1083</v>
      </c>
      <c r="M790" s="517" t="s">
        <v>1091</v>
      </c>
      <c r="N790" s="521">
        <v>3</v>
      </c>
      <c r="O790" s="519">
        <v>71.98</v>
      </c>
      <c r="P790" s="520">
        <v>215.94</v>
      </c>
      <c r="Q790" s="519" t="s">
        <v>1096</v>
      </c>
      <c r="R790" s="526" t="s">
        <v>1072</v>
      </c>
    </row>
    <row r="791" spans="2:18" s="495" customFormat="1" ht="38.25">
      <c r="B791" s="505" t="e">
        <f>IF('Formulario PPGR3'!$G791="","",CONCATENATE('Formulario PPGR3'!$C791,".",'Formulario PPGR3'!$D791,".",'Formulario PPGR3'!$E791,".",'Formulario PPGR3'!$F791))</f>
        <v>#REF!</v>
      </c>
      <c r="C791" s="505" t="e">
        <f>IF('Formulario PPGR3'!$G791="","",'[3]Formulario PPGR1'!#REF!)</f>
        <v>#REF!</v>
      </c>
      <c r="D791" s="505" t="e">
        <f>IF('Formulario PPGR3'!$G791="","",'[3]Formulario PPGR1'!#REF!)</f>
        <v>#REF!</v>
      </c>
      <c r="E791" s="505" t="e">
        <f>IF('Formulario PPGR3'!$G791="","",'[3]Formulario PPGR1'!#REF!)</f>
        <v>#REF!</v>
      </c>
      <c r="F791" s="505" t="e">
        <f>IF('Formulario PPGR3'!$G791="","",'[3]Formulario PPGR1'!#REF!)</f>
        <v>#REF!</v>
      </c>
      <c r="G791" s="506" t="s">
        <v>831</v>
      </c>
      <c r="H791" s="507" t="s">
        <v>832</v>
      </c>
      <c r="I791" s="514">
        <v>4</v>
      </c>
      <c r="J791" s="515" t="s">
        <v>1073</v>
      </c>
      <c r="K791" s="505" t="s">
        <v>1095</v>
      </c>
      <c r="L791" s="516" t="s">
        <v>1114</v>
      </c>
      <c r="M791" s="517" t="s">
        <v>1087</v>
      </c>
      <c r="N791" s="521">
        <v>10</v>
      </c>
      <c r="O791" s="519">
        <v>32.001600000000003</v>
      </c>
      <c r="P791" s="520">
        <v>320.01600000000002</v>
      </c>
      <c r="Q791" s="519" t="s">
        <v>1096</v>
      </c>
      <c r="R791" s="526" t="s">
        <v>1072</v>
      </c>
    </row>
    <row r="792" spans="2:18" s="495" customFormat="1" ht="38.25">
      <c r="B792" s="505" t="e">
        <f>IF('Formulario PPGR3'!$G792="","",CONCATENATE('Formulario PPGR3'!$C792,".",'Formulario PPGR3'!$D792,".",'Formulario PPGR3'!$E792,".",'Formulario PPGR3'!$F792))</f>
        <v>#REF!</v>
      </c>
      <c r="C792" s="505" t="e">
        <f>IF('Formulario PPGR3'!$G792="","",'[3]Formulario PPGR1'!#REF!)</f>
        <v>#REF!</v>
      </c>
      <c r="D792" s="505" t="e">
        <f>IF('Formulario PPGR3'!$G792="","",'[3]Formulario PPGR1'!#REF!)</f>
        <v>#REF!</v>
      </c>
      <c r="E792" s="505" t="e">
        <f>IF('Formulario PPGR3'!$G792="","",'[3]Formulario PPGR1'!#REF!)</f>
        <v>#REF!</v>
      </c>
      <c r="F792" s="505" t="e">
        <f>IF('Formulario PPGR3'!$G792="","",'[3]Formulario PPGR1'!#REF!)</f>
        <v>#REF!</v>
      </c>
      <c r="G792" s="506" t="s">
        <v>831</v>
      </c>
      <c r="H792" s="507" t="s">
        <v>832</v>
      </c>
      <c r="I792" s="514">
        <v>4</v>
      </c>
      <c r="J792" s="515" t="s">
        <v>1073</v>
      </c>
      <c r="K792" s="505" t="s">
        <v>1095</v>
      </c>
      <c r="L792" s="516" t="s">
        <v>1112</v>
      </c>
      <c r="M792" s="517" t="s">
        <v>1087</v>
      </c>
      <c r="N792" s="521">
        <v>3</v>
      </c>
      <c r="O792" s="519">
        <v>4979.6000000000004</v>
      </c>
      <c r="P792" s="520">
        <v>14938.8</v>
      </c>
      <c r="Q792" s="519" t="s">
        <v>1096</v>
      </c>
      <c r="R792" s="526" t="s">
        <v>1072</v>
      </c>
    </row>
    <row r="793" spans="2:18" s="495" customFormat="1" ht="38.25">
      <c r="B793" s="505" t="e">
        <f>IF('Formulario PPGR3'!$G793="","",CONCATENATE('Formulario PPGR3'!$C793,".",'Formulario PPGR3'!$D793,".",'Formulario PPGR3'!$E793,".",'Formulario PPGR3'!$F793))</f>
        <v>#REF!</v>
      </c>
      <c r="C793" s="505" t="e">
        <f>IF('Formulario PPGR3'!$G793="","",'[3]Formulario PPGR1'!#REF!)</f>
        <v>#REF!</v>
      </c>
      <c r="D793" s="505" t="e">
        <f>IF('Formulario PPGR3'!$G793="","",'[3]Formulario PPGR1'!#REF!)</f>
        <v>#REF!</v>
      </c>
      <c r="E793" s="505" t="e">
        <f>IF('Formulario PPGR3'!$G793="","",'[3]Formulario PPGR1'!#REF!)</f>
        <v>#REF!</v>
      </c>
      <c r="F793" s="505" t="e">
        <f>IF('Formulario PPGR3'!$G793="","",'[3]Formulario PPGR1'!#REF!)</f>
        <v>#REF!</v>
      </c>
      <c r="G793" s="506" t="s">
        <v>974</v>
      </c>
      <c r="H793" s="507" t="s">
        <v>975</v>
      </c>
      <c r="I793" s="514">
        <v>10</v>
      </c>
      <c r="J793" s="515" t="s">
        <v>1080</v>
      </c>
      <c r="K793" s="505" t="s">
        <v>1089</v>
      </c>
      <c r="L793" s="516" t="s">
        <v>1081</v>
      </c>
      <c r="M793" s="517" t="s">
        <v>1093</v>
      </c>
      <c r="N793" s="521">
        <v>10</v>
      </c>
      <c r="O793" s="519">
        <v>139.24</v>
      </c>
      <c r="P793" s="520">
        <v>1392.4</v>
      </c>
      <c r="Q793" s="519" t="s">
        <v>1094</v>
      </c>
      <c r="R793" s="526" t="s">
        <v>1143</v>
      </c>
    </row>
    <row r="794" spans="2:18" s="495" customFormat="1" ht="76.5">
      <c r="B794" s="505" t="e">
        <f>IF('Formulario PPGR3'!$G794="","",CONCATENATE('Formulario PPGR3'!$C794,".",'Formulario PPGR3'!$D794,".",'Formulario PPGR3'!$E794,".",'Formulario PPGR3'!$F794))</f>
        <v>#REF!</v>
      </c>
      <c r="C794" s="505" t="e">
        <f>IF('Formulario PPGR3'!$G794="","",'[3]Formulario PPGR1'!#REF!)</f>
        <v>#REF!</v>
      </c>
      <c r="D794" s="505" t="e">
        <f>IF('Formulario PPGR3'!$G794="","",'[3]Formulario PPGR1'!#REF!)</f>
        <v>#REF!</v>
      </c>
      <c r="E794" s="505" t="e">
        <f>IF('Formulario PPGR3'!$G794="","",'[3]Formulario PPGR1'!#REF!)</f>
        <v>#REF!</v>
      </c>
      <c r="F794" s="505" t="e">
        <f>IF('Formulario PPGR3'!$G794="","",'[3]Formulario PPGR1'!#REF!)</f>
        <v>#REF!</v>
      </c>
      <c r="G794" s="506" t="s">
        <v>977</v>
      </c>
      <c r="H794" s="507" t="s">
        <v>978</v>
      </c>
      <c r="I794" s="514">
        <v>15</v>
      </c>
      <c r="J794" s="515" t="s">
        <v>1077</v>
      </c>
      <c r="K794" s="505" t="s">
        <v>1099</v>
      </c>
      <c r="L794" s="516" t="s">
        <v>1261</v>
      </c>
      <c r="M794" s="517" t="s">
        <v>1101</v>
      </c>
      <c r="N794" s="521">
        <v>50</v>
      </c>
      <c r="O794" s="519">
        <v>181</v>
      </c>
      <c r="P794" s="520">
        <v>9050</v>
      </c>
      <c r="Q794" s="519" t="s">
        <v>1102</v>
      </c>
      <c r="R794" s="526" t="s">
        <v>1143</v>
      </c>
    </row>
    <row r="795" spans="2:18" s="495" customFormat="1" ht="63.75">
      <c r="B795" s="505" t="e">
        <f>IF('Formulario PPGR3'!$G795="","",CONCATENATE('Formulario PPGR3'!$C795,".",'Formulario PPGR3'!$D795,".",'Formulario PPGR3'!$E795,".",'Formulario PPGR3'!$F795))</f>
        <v>#REF!</v>
      </c>
      <c r="C795" s="505" t="e">
        <f>IF('Formulario PPGR3'!$G795="","",'[3]Formulario PPGR1'!#REF!)</f>
        <v>#REF!</v>
      </c>
      <c r="D795" s="505" t="e">
        <f>IF('Formulario PPGR3'!$G795="","",'[3]Formulario PPGR1'!#REF!)</f>
        <v>#REF!</v>
      </c>
      <c r="E795" s="505" t="e">
        <f>IF('Formulario PPGR3'!$G795="","",'[3]Formulario PPGR1'!#REF!)</f>
        <v>#REF!</v>
      </c>
      <c r="F795" s="505" t="e">
        <f>IF('Formulario PPGR3'!$G795="","",'[3]Formulario PPGR1'!#REF!)</f>
        <v>#REF!</v>
      </c>
      <c r="G795" s="506" t="s">
        <v>979</v>
      </c>
      <c r="H795" s="507" t="s">
        <v>980</v>
      </c>
      <c r="I795" s="514">
        <v>12</v>
      </c>
      <c r="J795" s="515" t="s">
        <v>1080</v>
      </c>
      <c r="K795" s="505" t="s">
        <v>1089</v>
      </c>
      <c r="L795" s="516" t="s">
        <v>1090</v>
      </c>
      <c r="M795" s="517" t="s">
        <v>1091</v>
      </c>
      <c r="N795" s="521">
        <v>6</v>
      </c>
      <c r="O795" s="519">
        <v>175.82</v>
      </c>
      <c r="P795" s="520">
        <v>1054.92</v>
      </c>
      <c r="Q795" s="519" t="s">
        <v>1092</v>
      </c>
      <c r="R795" s="526" t="s">
        <v>1143</v>
      </c>
    </row>
    <row r="796" spans="2:18" s="495" customFormat="1" ht="76.5">
      <c r="B796" s="505" t="e">
        <f>IF('Formulario PPGR3'!$G796="","",CONCATENATE('Formulario PPGR3'!$C796,".",'Formulario PPGR3'!$D796,".",'Formulario PPGR3'!$E796,".",'Formulario PPGR3'!$F796))</f>
        <v>#REF!</v>
      </c>
      <c r="C796" s="505" t="e">
        <f>IF('Formulario PPGR3'!$G796="","",'[3]Formulario PPGR1'!#REF!)</f>
        <v>#REF!</v>
      </c>
      <c r="D796" s="505" t="e">
        <f>IF('Formulario PPGR3'!$G796="","",'[3]Formulario PPGR1'!#REF!)</f>
        <v>#REF!</v>
      </c>
      <c r="E796" s="505" t="e">
        <f>IF('Formulario PPGR3'!$G796="","",'[3]Formulario PPGR1'!#REF!)</f>
        <v>#REF!</v>
      </c>
      <c r="F796" s="505" t="e">
        <f>IF('Formulario PPGR3'!$G796="","",'[3]Formulario PPGR1'!#REF!)</f>
        <v>#REF!</v>
      </c>
      <c r="G796" s="506" t="s">
        <v>981</v>
      </c>
      <c r="H796" s="507" t="s">
        <v>982</v>
      </c>
      <c r="I796" s="514">
        <v>17</v>
      </c>
      <c r="J796" s="515" t="s">
        <v>1080</v>
      </c>
      <c r="K796" s="505" t="s">
        <v>1089</v>
      </c>
      <c r="L796" s="516" t="s">
        <v>1262</v>
      </c>
      <c r="M796" s="517" t="s">
        <v>1087</v>
      </c>
      <c r="N796" s="521">
        <v>12</v>
      </c>
      <c r="O796" s="519">
        <v>12.803000000000001</v>
      </c>
      <c r="P796" s="520">
        <v>153.636</v>
      </c>
      <c r="Q796" s="519" t="s">
        <v>1092</v>
      </c>
      <c r="R796" s="526" t="s">
        <v>1143</v>
      </c>
    </row>
    <row r="797" spans="2:18" s="495" customFormat="1" ht="63.75">
      <c r="B797" s="505" t="e">
        <f>IF('Formulario PPGR3'!$G797="","",CONCATENATE('Formulario PPGR3'!$C797,".",'Formulario PPGR3'!$D797,".",'Formulario PPGR3'!$E797,".",'Formulario PPGR3'!$F797))</f>
        <v>#REF!</v>
      </c>
      <c r="C797" s="505" t="e">
        <f>IF('Formulario PPGR3'!$G797="","",'[3]Formulario PPGR1'!#REF!)</f>
        <v>#REF!</v>
      </c>
      <c r="D797" s="505" t="e">
        <f>IF('Formulario PPGR3'!$G797="","",'[3]Formulario PPGR1'!#REF!)</f>
        <v>#REF!</v>
      </c>
      <c r="E797" s="505" t="e">
        <f>IF('Formulario PPGR3'!$G797="","",'[3]Formulario PPGR1'!#REF!)</f>
        <v>#REF!</v>
      </c>
      <c r="F797" s="505" t="e">
        <f>IF('Formulario PPGR3'!$G797="","",'[3]Formulario PPGR1'!#REF!)</f>
        <v>#REF!</v>
      </c>
      <c r="G797" s="506" t="s">
        <v>983</v>
      </c>
      <c r="H797" s="507" t="s">
        <v>984</v>
      </c>
      <c r="I797" s="514">
        <v>17</v>
      </c>
      <c r="J797" s="515" t="s">
        <v>1073</v>
      </c>
      <c r="K797" s="505" t="s">
        <v>1095</v>
      </c>
      <c r="L797" s="516" t="s">
        <v>1108</v>
      </c>
      <c r="M797" s="517" t="s">
        <v>1087</v>
      </c>
      <c r="N797" s="521">
        <v>7</v>
      </c>
      <c r="O797" s="519">
        <v>2799.9985000000001</v>
      </c>
      <c r="P797" s="520">
        <v>19599.9895</v>
      </c>
      <c r="Q797" s="519" t="s">
        <v>1096</v>
      </c>
      <c r="R797" s="526" t="s">
        <v>1143</v>
      </c>
    </row>
    <row r="798" spans="2:18" s="495" customFormat="1" ht="63.75">
      <c r="B798" s="505" t="e">
        <f>IF('Formulario PPGR3'!$G798="","",CONCATENATE('Formulario PPGR3'!$C798,".",'Formulario PPGR3'!$D798,".",'Formulario PPGR3'!$E798,".",'Formulario PPGR3'!$F798))</f>
        <v>#REF!</v>
      </c>
      <c r="C798" s="505" t="e">
        <f>IF('Formulario PPGR3'!$G798="","",'[3]Formulario PPGR1'!#REF!)</f>
        <v>#REF!</v>
      </c>
      <c r="D798" s="505" t="e">
        <f>IF('Formulario PPGR3'!$G798="","",'[3]Formulario PPGR1'!#REF!)</f>
        <v>#REF!</v>
      </c>
      <c r="E798" s="505" t="e">
        <f>IF('Formulario PPGR3'!$G798="","",'[3]Formulario PPGR1'!#REF!)</f>
        <v>#REF!</v>
      </c>
      <c r="F798" s="505" t="e">
        <f>IF('Formulario PPGR3'!$G798="","",'[3]Formulario PPGR1'!#REF!)</f>
        <v>#REF!</v>
      </c>
      <c r="G798" s="506" t="s">
        <v>986</v>
      </c>
      <c r="H798" s="507" t="s">
        <v>987</v>
      </c>
      <c r="I798" s="514">
        <v>12</v>
      </c>
      <c r="J798" s="515" t="s">
        <v>1073</v>
      </c>
      <c r="K798" s="505" t="s">
        <v>1095</v>
      </c>
      <c r="L798" s="516" t="s">
        <v>1074</v>
      </c>
      <c r="M798" s="517" t="s">
        <v>1087</v>
      </c>
      <c r="N798" s="521">
        <v>10</v>
      </c>
      <c r="O798" s="519">
        <v>55</v>
      </c>
      <c r="P798" s="520">
        <v>550</v>
      </c>
      <c r="Q798" s="519" t="s">
        <v>1096</v>
      </c>
      <c r="R798" s="526" t="s">
        <v>1143</v>
      </c>
    </row>
    <row r="799" spans="2:18" s="495" customFormat="1" ht="63.75">
      <c r="B799" s="505" t="e">
        <f>IF('Formulario PPGR3'!$G799="","",CONCATENATE('Formulario PPGR3'!$C799,".",'Formulario PPGR3'!$D799,".",'Formulario PPGR3'!$E799,".",'Formulario PPGR3'!$F799))</f>
        <v>#REF!</v>
      </c>
      <c r="C799" s="505" t="e">
        <f>IF('Formulario PPGR3'!$G799="","",'[3]Formulario PPGR1'!#REF!)</f>
        <v>#REF!</v>
      </c>
      <c r="D799" s="505" t="e">
        <f>IF('Formulario PPGR3'!$G799="","",'[3]Formulario PPGR1'!#REF!)</f>
        <v>#REF!</v>
      </c>
      <c r="E799" s="505" t="e">
        <f>IF('Formulario PPGR3'!$G799="","",'[3]Formulario PPGR1'!#REF!)</f>
        <v>#REF!</v>
      </c>
      <c r="F799" s="505" t="e">
        <f>IF('Formulario PPGR3'!$G799="","",'[3]Formulario PPGR1'!#REF!)</f>
        <v>#REF!</v>
      </c>
      <c r="G799" s="506" t="s">
        <v>988</v>
      </c>
      <c r="H799" s="507" t="s">
        <v>989</v>
      </c>
      <c r="I799" s="514">
        <v>1</v>
      </c>
      <c r="J799" s="515" t="s">
        <v>1080</v>
      </c>
      <c r="K799" s="505" t="s">
        <v>1089</v>
      </c>
      <c r="L799" s="516" t="s">
        <v>1081</v>
      </c>
      <c r="M799" s="517" t="s">
        <v>1093</v>
      </c>
      <c r="N799" s="521">
        <v>10</v>
      </c>
      <c r="O799" s="519">
        <v>139.24</v>
      </c>
      <c r="P799" s="520">
        <v>1392.4</v>
      </c>
      <c r="Q799" s="519" t="s">
        <v>1094</v>
      </c>
      <c r="R799" s="526" t="s">
        <v>1143</v>
      </c>
    </row>
    <row r="800" spans="2:18" s="495" customFormat="1" ht="25.5">
      <c r="B800" s="505" t="e">
        <f>IF('Formulario PPGR3'!$G800="","",CONCATENATE('Formulario PPGR3'!$C800,".",'Formulario PPGR3'!$D800,".",'Formulario PPGR3'!$E800,".",'Formulario PPGR3'!$F800))</f>
        <v>#REF!</v>
      </c>
      <c r="C800" s="505" t="e">
        <f>IF('Formulario PPGR3'!$G800="","",'[3]Formulario PPGR1'!#REF!)</f>
        <v>#REF!</v>
      </c>
      <c r="D800" s="505" t="e">
        <f>IF('Formulario PPGR3'!$G800="","",'[3]Formulario PPGR1'!#REF!)</f>
        <v>#REF!</v>
      </c>
      <c r="E800" s="505" t="e">
        <f>IF('Formulario PPGR3'!$G800="","",'[3]Formulario PPGR1'!#REF!)</f>
        <v>#REF!</v>
      </c>
      <c r="F800" s="505" t="e">
        <f>IF('Formulario PPGR3'!$G800="","",'[3]Formulario PPGR1'!#REF!)</f>
        <v>#REF!</v>
      </c>
      <c r="G800" s="506" t="s">
        <v>992</v>
      </c>
      <c r="H800" s="507" t="s">
        <v>993</v>
      </c>
      <c r="I800" s="514">
        <v>9</v>
      </c>
      <c r="J800" s="515" t="s">
        <v>1080</v>
      </c>
      <c r="K800" s="505" t="s">
        <v>1089</v>
      </c>
      <c r="L800" s="516" t="s">
        <v>1081</v>
      </c>
      <c r="M800" s="517" t="s">
        <v>1093</v>
      </c>
      <c r="N800" s="521">
        <v>20</v>
      </c>
      <c r="O800" s="519">
        <v>139.24</v>
      </c>
      <c r="P800" s="520">
        <v>2784.8</v>
      </c>
      <c r="Q800" s="519" t="s">
        <v>1094</v>
      </c>
      <c r="R800" s="526" t="s">
        <v>1072</v>
      </c>
    </row>
    <row r="801" spans="2:18" s="495" customFormat="1" ht="25.5">
      <c r="B801" s="505" t="e">
        <f>IF('Formulario PPGR3'!$G801="","",CONCATENATE('Formulario PPGR3'!$C801,".",'Formulario PPGR3'!$D801,".",'Formulario PPGR3'!$E801,".",'Formulario PPGR3'!$F801))</f>
        <v>#REF!</v>
      </c>
      <c r="C801" s="505" t="e">
        <f>IF('Formulario PPGR3'!$G801="","",'[3]Formulario PPGR1'!#REF!)</f>
        <v>#REF!</v>
      </c>
      <c r="D801" s="505" t="e">
        <f>IF('Formulario PPGR3'!$G801="","",'[3]Formulario PPGR1'!#REF!)</f>
        <v>#REF!</v>
      </c>
      <c r="E801" s="505" t="e">
        <f>IF('Formulario PPGR3'!$G801="","",'[3]Formulario PPGR1'!#REF!)</f>
        <v>#REF!</v>
      </c>
      <c r="F801" s="505" t="e">
        <f>IF('Formulario PPGR3'!$G801="","",'[3]Formulario PPGR1'!#REF!)</f>
        <v>#REF!</v>
      </c>
      <c r="G801" s="506" t="s">
        <v>992</v>
      </c>
      <c r="H801" s="507" t="s">
        <v>993</v>
      </c>
      <c r="I801" s="514">
        <v>9</v>
      </c>
      <c r="J801" s="515" t="s">
        <v>1080</v>
      </c>
      <c r="K801" s="505" t="s">
        <v>1089</v>
      </c>
      <c r="L801" s="516" t="s">
        <v>1262</v>
      </c>
      <c r="M801" s="517" t="s">
        <v>1087</v>
      </c>
      <c r="N801" s="521">
        <v>40</v>
      </c>
      <c r="O801" s="519">
        <v>12.803000000000001</v>
      </c>
      <c r="P801" s="520">
        <v>512.12</v>
      </c>
      <c r="Q801" s="519" t="s">
        <v>1092</v>
      </c>
      <c r="R801" s="526" t="s">
        <v>1072</v>
      </c>
    </row>
    <row r="802" spans="2:18" s="495" customFormat="1" ht="25.5">
      <c r="B802" s="505" t="e">
        <f>IF('Formulario PPGR3'!$G802="","",CONCATENATE('Formulario PPGR3'!$C802,".",'Formulario PPGR3'!$D802,".",'Formulario PPGR3'!$E802,".",'Formulario PPGR3'!$F802))</f>
        <v>#REF!</v>
      </c>
      <c r="C802" s="505" t="e">
        <f>IF('Formulario PPGR3'!$G802="","",'[3]Formulario PPGR1'!#REF!)</f>
        <v>#REF!</v>
      </c>
      <c r="D802" s="505" t="e">
        <f>IF('Formulario PPGR3'!$G802="","",'[3]Formulario PPGR1'!#REF!)</f>
        <v>#REF!</v>
      </c>
      <c r="E802" s="505" t="e">
        <f>IF('Formulario PPGR3'!$G802="","",'[3]Formulario PPGR1'!#REF!)</f>
        <v>#REF!</v>
      </c>
      <c r="F802" s="505" t="e">
        <f>IF('Formulario PPGR3'!$G802="","",'[3]Formulario PPGR1'!#REF!)</f>
        <v>#REF!</v>
      </c>
      <c r="G802" s="506" t="s">
        <v>992</v>
      </c>
      <c r="H802" s="507" t="s">
        <v>993</v>
      </c>
      <c r="I802" s="514">
        <v>9</v>
      </c>
      <c r="J802" s="515" t="s">
        <v>1073</v>
      </c>
      <c r="K802" s="505" t="s">
        <v>1095</v>
      </c>
      <c r="L802" s="516" t="s">
        <v>1184</v>
      </c>
      <c r="M802" s="517" t="s">
        <v>1087</v>
      </c>
      <c r="N802" s="521">
        <v>4</v>
      </c>
      <c r="O802" s="519">
        <v>5039.8509999999997</v>
      </c>
      <c r="P802" s="520">
        <v>20159.403999999999</v>
      </c>
      <c r="Q802" s="519" t="s">
        <v>1096</v>
      </c>
      <c r="R802" s="526" t="s">
        <v>1072</v>
      </c>
    </row>
    <row r="803" spans="2:18" s="495" customFormat="1" ht="25.5">
      <c r="B803" s="505" t="e">
        <f>IF('Formulario PPGR3'!$G803="","",CONCATENATE('Formulario PPGR3'!$C803,".",'Formulario PPGR3'!$D803,".",'Formulario PPGR3'!$E803,".",'Formulario PPGR3'!$F803))</f>
        <v>#REF!</v>
      </c>
      <c r="C803" s="505" t="e">
        <f>IF('Formulario PPGR3'!$G803="","",'[3]Formulario PPGR1'!#REF!)</f>
        <v>#REF!</v>
      </c>
      <c r="D803" s="505" t="e">
        <f>IF('Formulario PPGR3'!$G803="","",'[3]Formulario PPGR1'!#REF!)</f>
        <v>#REF!</v>
      </c>
      <c r="E803" s="505" t="e">
        <f>IF('Formulario PPGR3'!$G803="","",'[3]Formulario PPGR1'!#REF!)</f>
        <v>#REF!</v>
      </c>
      <c r="F803" s="505" t="e">
        <f>IF('Formulario PPGR3'!$G803="","",'[3]Formulario PPGR1'!#REF!)</f>
        <v>#REF!</v>
      </c>
      <c r="G803" s="506" t="s">
        <v>992</v>
      </c>
      <c r="H803" s="507" t="s">
        <v>993</v>
      </c>
      <c r="I803" s="514">
        <v>9</v>
      </c>
      <c r="J803" s="515" t="s">
        <v>1073</v>
      </c>
      <c r="K803" s="505" t="s">
        <v>1095</v>
      </c>
      <c r="L803" s="516" t="s">
        <v>1083</v>
      </c>
      <c r="M803" s="517" t="s">
        <v>1091</v>
      </c>
      <c r="N803" s="521">
        <v>5</v>
      </c>
      <c r="O803" s="519">
        <v>71.98</v>
      </c>
      <c r="P803" s="520">
        <v>359.9</v>
      </c>
      <c r="Q803" s="519" t="s">
        <v>1096</v>
      </c>
      <c r="R803" s="526" t="s">
        <v>1072</v>
      </c>
    </row>
    <row r="804" spans="2:18" s="495" customFormat="1" ht="25.5">
      <c r="B804" s="505" t="e">
        <f>IF('Formulario PPGR3'!$G804="","",CONCATENATE('Formulario PPGR3'!$C804,".",'Formulario PPGR3'!$D804,".",'Formulario PPGR3'!$E804,".",'Formulario PPGR3'!$F804))</f>
        <v>#REF!</v>
      </c>
      <c r="C804" s="505" t="e">
        <f>IF('Formulario PPGR3'!$G804="","",'[3]Formulario PPGR1'!#REF!)</f>
        <v>#REF!</v>
      </c>
      <c r="D804" s="505" t="e">
        <f>IF('Formulario PPGR3'!$G804="","",'[3]Formulario PPGR1'!#REF!)</f>
        <v>#REF!</v>
      </c>
      <c r="E804" s="505" t="e">
        <f>IF('Formulario PPGR3'!$G804="","",'[3]Formulario PPGR1'!#REF!)</f>
        <v>#REF!</v>
      </c>
      <c r="F804" s="505" t="e">
        <f>IF('Formulario PPGR3'!$G804="","",'[3]Formulario PPGR1'!#REF!)</f>
        <v>#REF!</v>
      </c>
      <c r="G804" s="506" t="s">
        <v>992</v>
      </c>
      <c r="H804" s="507" t="s">
        <v>993</v>
      </c>
      <c r="I804" s="514">
        <v>9</v>
      </c>
      <c r="J804" s="515" t="s">
        <v>1073</v>
      </c>
      <c r="K804" s="505" t="s">
        <v>1095</v>
      </c>
      <c r="L804" s="516" t="s">
        <v>1123</v>
      </c>
      <c r="M804" s="517" t="s">
        <v>1087</v>
      </c>
      <c r="N804" s="521">
        <v>2</v>
      </c>
      <c r="O804" s="519">
        <v>144.9984</v>
      </c>
      <c r="P804" s="520">
        <v>289.99680000000001</v>
      </c>
      <c r="Q804" s="519" t="s">
        <v>1096</v>
      </c>
      <c r="R804" s="526" t="s">
        <v>1072</v>
      </c>
    </row>
    <row r="805" spans="2:18" s="495" customFormat="1" ht="25.5">
      <c r="B805" s="505" t="e">
        <f>IF('Formulario PPGR3'!$G805="","",CONCATENATE('Formulario PPGR3'!$C805,".",'Formulario PPGR3'!$D805,".",'Formulario PPGR3'!$E805,".",'Formulario PPGR3'!$F805))</f>
        <v>#REF!</v>
      </c>
      <c r="C805" s="505" t="e">
        <f>IF('Formulario PPGR3'!$G805="","",'[3]Formulario PPGR1'!#REF!)</f>
        <v>#REF!</v>
      </c>
      <c r="D805" s="505" t="e">
        <f>IF('Formulario PPGR3'!$G805="","",'[3]Formulario PPGR1'!#REF!)</f>
        <v>#REF!</v>
      </c>
      <c r="E805" s="505" t="e">
        <f>IF('Formulario PPGR3'!$G805="","",'[3]Formulario PPGR1'!#REF!)</f>
        <v>#REF!</v>
      </c>
      <c r="F805" s="505" t="e">
        <f>IF('Formulario PPGR3'!$G805="","",'[3]Formulario PPGR1'!#REF!)</f>
        <v>#REF!</v>
      </c>
      <c r="G805" s="506" t="s">
        <v>992</v>
      </c>
      <c r="H805" s="507" t="s">
        <v>993</v>
      </c>
      <c r="I805" s="514">
        <v>9</v>
      </c>
      <c r="J805" s="515" t="s">
        <v>1073</v>
      </c>
      <c r="K805" s="505" t="s">
        <v>1095</v>
      </c>
      <c r="L805" s="516" t="s">
        <v>1104</v>
      </c>
      <c r="M805" s="517" t="s">
        <v>1087</v>
      </c>
      <c r="N805" s="521">
        <v>2</v>
      </c>
      <c r="O805" s="519">
        <v>254.99799999999999</v>
      </c>
      <c r="P805" s="520">
        <v>509.99599999999998</v>
      </c>
      <c r="Q805" s="519" t="s">
        <v>1096</v>
      </c>
      <c r="R805" s="526" t="s">
        <v>1072</v>
      </c>
    </row>
    <row r="806" spans="2:18" s="495" customFormat="1" ht="25.5">
      <c r="B806" s="505" t="e">
        <f>IF('Formulario PPGR3'!$G806="","",CONCATENATE('Formulario PPGR3'!$C806,".",'Formulario PPGR3'!$D806,".",'Formulario PPGR3'!$E806,".",'Formulario PPGR3'!$F806))</f>
        <v>#REF!</v>
      </c>
      <c r="C806" s="505" t="e">
        <f>IF('Formulario PPGR3'!$G806="","",'[3]Formulario PPGR1'!#REF!)</f>
        <v>#REF!</v>
      </c>
      <c r="D806" s="505" t="e">
        <f>IF('Formulario PPGR3'!$G806="","",'[3]Formulario PPGR1'!#REF!)</f>
        <v>#REF!</v>
      </c>
      <c r="E806" s="505" t="e">
        <f>IF('Formulario PPGR3'!$G806="","",'[3]Formulario PPGR1'!#REF!)</f>
        <v>#REF!</v>
      </c>
      <c r="F806" s="505" t="e">
        <f>IF('Formulario PPGR3'!$G806="","",'[3]Formulario PPGR1'!#REF!)</f>
        <v>#REF!</v>
      </c>
      <c r="G806" s="506" t="s">
        <v>992</v>
      </c>
      <c r="H806" s="507" t="s">
        <v>993</v>
      </c>
      <c r="I806" s="514">
        <v>9</v>
      </c>
      <c r="J806" s="515" t="s">
        <v>1073</v>
      </c>
      <c r="K806" s="505" t="s">
        <v>1095</v>
      </c>
      <c r="L806" s="516" t="s">
        <v>1215</v>
      </c>
      <c r="M806" s="517" t="s">
        <v>1087</v>
      </c>
      <c r="N806" s="521">
        <v>30</v>
      </c>
      <c r="O806" s="519">
        <v>10.9976</v>
      </c>
      <c r="P806" s="520">
        <v>329.928</v>
      </c>
      <c r="Q806" s="519" t="s">
        <v>1096</v>
      </c>
      <c r="R806" s="526" t="s">
        <v>1072</v>
      </c>
    </row>
    <row r="807" spans="2:18" s="495" customFormat="1" ht="25.5">
      <c r="B807" s="505" t="e">
        <f>IF('Formulario PPGR3'!$G807="","",CONCATENATE('Formulario PPGR3'!$C807,".",'Formulario PPGR3'!$D807,".",'Formulario PPGR3'!$E807,".",'Formulario PPGR3'!$F807))</f>
        <v>#REF!</v>
      </c>
      <c r="C807" s="505" t="e">
        <f>IF('Formulario PPGR3'!$G807="","",'[3]Formulario PPGR1'!#REF!)</f>
        <v>#REF!</v>
      </c>
      <c r="D807" s="505" t="e">
        <f>IF('Formulario PPGR3'!$G807="","",'[3]Formulario PPGR1'!#REF!)</f>
        <v>#REF!</v>
      </c>
      <c r="E807" s="505" t="e">
        <f>IF('Formulario PPGR3'!$G807="","",'[3]Formulario PPGR1'!#REF!)</f>
        <v>#REF!</v>
      </c>
      <c r="F807" s="505" t="e">
        <f>IF('Formulario PPGR3'!$G807="","",'[3]Formulario PPGR1'!#REF!)</f>
        <v>#REF!</v>
      </c>
      <c r="G807" s="506" t="s">
        <v>995</v>
      </c>
      <c r="H807" s="507" t="s">
        <v>996</v>
      </c>
      <c r="I807" s="514">
        <v>12</v>
      </c>
      <c r="J807" s="515" t="s">
        <v>1080</v>
      </c>
      <c r="K807" s="505" t="s">
        <v>1089</v>
      </c>
      <c r="L807" s="516" t="s">
        <v>1090</v>
      </c>
      <c r="M807" s="517" t="s">
        <v>1091</v>
      </c>
      <c r="N807" s="521">
        <v>5</v>
      </c>
      <c r="O807" s="519">
        <v>175.82</v>
      </c>
      <c r="P807" s="520">
        <v>879.1</v>
      </c>
      <c r="Q807" s="519" t="s">
        <v>1092</v>
      </c>
      <c r="R807" s="526" t="s">
        <v>1072</v>
      </c>
    </row>
    <row r="808" spans="2:18" s="495" customFormat="1" ht="25.5">
      <c r="B808" s="505" t="e">
        <f>IF('Formulario PPGR3'!$G808="","",CONCATENATE('Formulario PPGR3'!$C808,".",'Formulario PPGR3'!$D808,".",'Formulario PPGR3'!$E808,".",'Formulario PPGR3'!$F808))</f>
        <v>#REF!</v>
      </c>
      <c r="C808" s="505" t="e">
        <f>IF('Formulario PPGR3'!$G808="","",'[3]Formulario PPGR1'!#REF!)</f>
        <v>#REF!</v>
      </c>
      <c r="D808" s="505" t="e">
        <f>IF('Formulario PPGR3'!$G808="","",'[3]Formulario PPGR1'!#REF!)</f>
        <v>#REF!</v>
      </c>
      <c r="E808" s="505" t="e">
        <f>IF('Formulario PPGR3'!$G808="","",'[3]Formulario PPGR1'!#REF!)</f>
        <v>#REF!</v>
      </c>
      <c r="F808" s="505" t="e">
        <f>IF('Formulario PPGR3'!$G808="","",'[3]Formulario PPGR1'!#REF!)</f>
        <v>#REF!</v>
      </c>
      <c r="G808" s="506" t="s">
        <v>997</v>
      </c>
      <c r="H808" s="507" t="s">
        <v>998</v>
      </c>
      <c r="I808" s="514">
        <v>12</v>
      </c>
      <c r="J808" s="515" t="s">
        <v>1073</v>
      </c>
      <c r="K808" s="505" t="s">
        <v>1095</v>
      </c>
      <c r="L808" s="516" t="s">
        <v>1125</v>
      </c>
      <c r="M808" s="517" t="s">
        <v>1126</v>
      </c>
      <c r="N808" s="521">
        <v>10</v>
      </c>
      <c r="O808" s="519">
        <v>206.5</v>
      </c>
      <c r="P808" s="520">
        <v>2065</v>
      </c>
      <c r="Q808" s="519" t="s">
        <v>1096</v>
      </c>
      <c r="R808" s="526" t="s">
        <v>1072</v>
      </c>
    </row>
    <row r="809" spans="2:18" s="495" customFormat="1" ht="25.5">
      <c r="B809" s="505" t="e">
        <f>IF('Formulario PPGR3'!$G809="","",CONCATENATE('Formulario PPGR3'!$C809,".",'Formulario PPGR3'!$D809,".",'Formulario PPGR3'!$E809,".",'Formulario PPGR3'!$F809))</f>
        <v>#REF!</v>
      </c>
      <c r="C809" s="505" t="e">
        <f>IF('Formulario PPGR3'!$G809="","",'[3]Formulario PPGR1'!#REF!)</f>
        <v>#REF!</v>
      </c>
      <c r="D809" s="505" t="e">
        <f>IF('Formulario PPGR3'!$G809="","",'[3]Formulario PPGR1'!#REF!)</f>
        <v>#REF!</v>
      </c>
      <c r="E809" s="505" t="e">
        <f>IF('Formulario PPGR3'!$G809="","",'[3]Formulario PPGR1'!#REF!)</f>
        <v>#REF!</v>
      </c>
      <c r="F809" s="505" t="e">
        <f>IF('Formulario PPGR3'!$G809="","",'[3]Formulario PPGR1'!#REF!)</f>
        <v>#REF!</v>
      </c>
      <c r="G809" s="506" t="s">
        <v>997</v>
      </c>
      <c r="H809" s="507" t="s">
        <v>998</v>
      </c>
      <c r="I809" s="514">
        <v>12</v>
      </c>
      <c r="J809" s="515" t="s">
        <v>1073</v>
      </c>
      <c r="K809" s="505" t="s">
        <v>1095</v>
      </c>
      <c r="L809" s="516" t="s">
        <v>1263</v>
      </c>
      <c r="M809" s="517" t="s">
        <v>1087</v>
      </c>
      <c r="N809" s="521">
        <v>1</v>
      </c>
      <c r="O809" s="519">
        <v>1362.9</v>
      </c>
      <c r="P809" s="520">
        <v>1362.9</v>
      </c>
      <c r="Q809" s="519" t="s">
        <v>1096</v>
      </c>
      <c r="R809" s="526" t="s">
        <v>1072</v>
      </c>
    </row>
    <row r="810" spans="2:18" s="495" customFormat="1" ht="25.5">
      <c r="B810" s="505" t="e">
        <f>IF('Formulario PPGR3'!$G810="","",CONCATENATE('Formulario PPGR3'!$C810,".",'Formulario PPGR3'!$D810,".",'Formulario PPGR3'!$E810,".",'Formulario PPGR3'!$F810))</f>
        <v>#REF!</v>
      </c>
      <c r="C810" s="505" t="e">
        <f>IF('Formulario PPGR3'!$G810="","",'[3]Formulario PPGR1'!#REF!)</f>
        <v>#REF!</v>
      </c>
      <c r="D810" s="505" t="e">
        <f>IF('Formulario PPGR3'!$G810="","",'[3]Formulario PPGR1'!#REF!)</f>
        <v>#REF!</v>
      </c>
      <c r="E810" s="505" t="e">
        <f>IF('Formulario PPGR3'!$G810="","",'[3]Formulario PPGR1'!#REF!)</f>
        <v>#REF!</v>
      </c>
      <c r="F810" s="505" t="e">
        <f>IF('Formulario PPGR3'!$G810="","",'[3]Formulario PPGR1'!#REF!)</f>
        <v>#REF!</v>
      </c>
      <c r="G810" s="506" t="s">
        <v>997</v>
      </c>
      <c r="H810" s="507" t="s">
        <v>998</v>
      </c>
      <c r="I810" s="514">
        <v>12</v>
      </c>
      <c r="J810" s="515" t="s">
        <v>1073</v>
      </c>
      <c r="K810" s="505" t="s">
        <v>1095</v>
      </c>
      <c r="L810" s="516" t="s">
        <v>1213</v>
      </c>
      <c r="M810" s="517" t="s">
        <v>1087</v>
      </c>
      <c r="N810" s="521">
        <v>20</v>
      </c>
      <c r="O810" s="519">
        <v>17.405000000000001</v>
      </c>
      <c r="P810" s="520">
        <v>348.1</v>
      </c>
      <c r="Q810" s="519" t="s">
        <v>1096</v>
      </c>
      <c r="R810" s="526" t="s">
        <v>1072</v>
      </c>
    </row>
    <row r="811" spans="2:18" s="495" customFormat="1" ht="38.25">
      <c r="B811" s="505" t="e">
        <f>IF('Formulario PPGR3'!$G811="","",CONCATENATE('Formulario PPGR3'!$C811,".",'Formulario PPGR3'!$D811,".",'Formulario PPGR3'!$E811,".",'Formulario PPGR3'!$F811))</f>
        <v>#REF!</v>
      </c>
      <c r="C811" s="505" t="e">
        <f>IF('Formulario PPGR3'!$G811="","",'[3]Formulario PPGR1'!#REF!)</f>
        <v>#REF!</v>
      </c>
      <c r="D811" s="505" t="e">
        <f>IF('Formulario PPGR3'!$G811="","",'[3]Formulario PPGR1'!#REF!)</f>
        <v>#REF!</v>
      </c>
      <c r="E811" s="505" t="e">
        <f>IF('Formulario PPGR3'!$G811="","",'[3]Formulario PPGR1'!#REF!)</f>
        <v>#REF!</v>
      </c>
      <c r="F811" s="505" t="e">
        <f>IF('Formulario PPGR3'!$G811="","",'[3]Formulario PPGR1'!#REF!)</f>
        <v>#REF!</v>
      </c>
      <c r="G811" s="506" t="s">
        <v>823</v>
      </c>
      <c r="H811" s="507" t="s">
        <v>824</v>
      </c>
      <c r="I811" s="514">
        <v>2</v>
      </c>
      <c r="J811" s="515" t="s">
        <v>1080</v>
      </c>
      <c r="K811" s="505" t="s">
        <v>1089</v>
      </c>
      <c r="L811" s="516" t="s">
        <v>1081</v>
      </c>
      <c r="M811" s="517" t="s">
        <v>1093</v>
      </c>
      <c r="N811" s="521">
        <v>20</v>
      </c>
      <c r="O811" s="519">
        <v>139.24</v>
      </c>
      <c r="P811" s="520">
        <v>2784.8</v>
      </c>
      <c r="Q811" s="519" t="s">
        <v>1094</v>
      </c>
      <c r="R811" s="526" t="s">
        <v>1072</v>
      </c>
    </row>
    <row r="812" spans="2:18" s="495" customFormat="1" ht="38.25">
      <c r="B812" s="505" t="e">
        <f>IF('Formulario PPGR3'!$G812="","",CONCATENATE('Formulario PPGR3'!$C812,".",'Formulario PPGR3'!$D812,".",'Formulario PPGR3'!$E812,".",'Formulario PPGR3'!$F812))</f>
        <v>#REF!</v>
      </c>
      <c r="C812" s="505" t="e">
        <f>IF('Formulario PPGR3'!$G812="","",'[3]Formulario PPGR1'!#REF!)</f>
        <v>#REF!</v>
      </c>
      <c r="D812" s="505" t="e">
        <f>IF('Formulario PPGR3'!$G812="","",'[3]Formulario PPGR1'!#REF!)</f>
        <v>#REF!</v>
      </c>
      <c r="E812" s="505" t="e">
        <f>IF('Formulario PPGR3'!$G812="","",'[3]Formulario PPGR1'!#REF!)</f>
        <v>#REF!</v>
      </c>
      <c r="F812" s="505" t="e">
        <f>IF('Formulario PPGR3'!$G812="","",'[3]Formulario PPGR1'!#REF!)</f>
        <v>#REF!</v>
      </c>
      <c r="G812" s="506" t="s">
        <v>823</v>
      </c>
      <c r="H812" s="507" t="s">
        <v>824</v>
      </c>
      <c r="I812" s="514">
        <v>2</v>
      </c>
      <c r="J812" s="515" t="s">
        <v>1073</v>
      </c>
      <c r="K812" s="505" t="s">
        <v>1095</v>
      </c>
      <c r="L812" s="516" t="s">
        <v>1184</v>
      </c>
      <c r="M812" s="517" t="s">
        <v>1087</v>
      </c>
      <c r="N812" s="521">
        <v>4</v>
      </c>
      <c r="O812" s="519">
        <v>5039.8509999999997</v>
      </c>
      <c r="P812" s="520">
        <v>20159.403999999999</v>
      </c>
      <c r="Q812" s="519" t="s">
        <v>1096</v>
      </c>
      <c r="R812" s="526" t="s">
        <v>1072</v>
      </c>
    </row>
    <row r="813" spans="2:18" s="495" customFormat="1" ht="38.25">
      <c r="B813" s="505" t="e">
        <f>IF('Formulario PPGR3'!$G813="","",CONCATENATE('Formulario PPGR3'!$C813,".",'Formulario PPGR3'!$D813,".",'Formulario PPGR3'!$E813,".",'Formulario PPGR3'!$F813))</f>
        <v>#REF!</v>
      </c>
      <c r="C813" s="505" t="e">
        <f>IF('Formulario PPGR3'!$G813="","",'[3]Formulario PPGR1'!#REF!)</f>
        <v>#REF!</v>
      </c>
      <c r="D813" s="505" t="e">
        <f>IF('Formulario PPGR3'!$G813="","",'[3]Formulario PPGR1'!#REF!)</f>
        <v>#REF!</v>
      </c>
      <c r="E813" s="505" t="e">
        <f>IF('Formulario PPGR3'!$G813="","",'[3]Formulario PPGR1'!#REF!)</f>
        <v>#REF!</v>
      </c>
      <c r="F813" s="505" t="e">
        <f>IF('Formulario PPGR3'!$G813="","",'[3]Formulario PPGR1'!#REF!)</f>
        <v>#REF!</v>
      </c>
      <c r="G813" s="506" t="s">
        <v>823</v>
      </c>
      <c r="H813" s="507" t="s">
        <v>824</v>
      </c>
      <c r="I813" s="514">
        <v>2</v>
      </c>
      <c r="J813" s="515" t="s">
        <v>1080</v>
      </c>
      <c r="K813" s="505" t="s">
        <v>1089</v>
      </c>
      <c r="L813" s="516" t="s">
        <v>1090</v>
      </c>
      <c r="M813" s="517" t="s">
        <v>1091</v>
      </c>
      <c r="N813" s="521">
        <v>3</v>
      </c>
      <c r="O813" s="519">
        <v>175.82</v>
      </c>
      <c r="P813" s="520">
        <v>527.46</v>
      </c>
      <c r="Q813" s="519" t="s">
        <v>1092</v>
      </c>
      <c r="R813" s="526" t="s">
        <v>1072</v>
      </c>
    </row>
    <row r="814" spans="2:18" s="495" customFormat="1" ht="25.5">
      <c r="B814" s="505" t="e">
        <f>IF('Formulario PPGR3'!$G814="","",CONCATENATE('Formulario PPGR3'!$C814,".",'Formulario PPGR3'!$D814,".",'Formulario PPGR3'!$E814,".",'Formulario PPGR3'!$F814))</f>
        <v>#REF!</v>
      </c>
      <c r="C814" s="505" t="e">
        <f>IF('Formulario PPGR3'!$G814="","",'[3]Formulario PPGR1'!#REF!)</f>
        <v>#REF!</v>
      </c>
      <c r="D814" s="505" t="e">
        <f>IF('Formulario PPGR3'!$G814="","",'[3]Formulario PPGR1'!#REF!)</f>
        <v>#REF!</v>
      </c>
      <c r="E814" s="505" t="e">
        <f>IF('Formulario PPGR3'!$G814="","",'[3]Formulario PPGR1'!#REF!)</f>
        <v>#REF!</v>
      </c>
      <c r="F814" s="505" t="e">
        <f>IF('Formulario PPGR3'!$G814="","",'[3]Formulario PPGR1'!#REF!)</f>
        <v>#REF!</v>
      </c>
      <c r="G814" s="506" t="s">
        <v>967</v>
      </c>
      <c r="H814" s="507" t="s">
        <v>968</v>
      </c>
      <c r="I814" s="514">
        <v>4</v>
      </c>
      <c r="J814" s="515" t="s">
        <v>1073</v>
      </c>
      <c r="K814" s="505" t="s">
        <v>1095</v>
      </c>
      <c r="L814" s="516" t="s">
        <v>1083</v>
      </c>
      <c r="M814" s="517" t="s">
        <v>1091</v>
      </c>
      <c r="N814" s="521">
        <v>4</v>
      </c>
      <c r="O814" s="519">
        <v>71.98</v>
      </c>
      <c r="P814" s="520">
        <v>287.92</v>
      </c>
      <c r="Q814" s="519" t="s">
        <v>1096</v>
      </c>
      <c r="R814" s="526" t="s">
        <v>1072</v>
      </c>
    </row>
    <row r="815" spans="2:18" s="495" customFormat="1" ht="25.5">
      <c r="B815" s="505" t="e">
        <f>IF('Formulario PPGR3'!$G815="","",CONCATENATE('Formulario PPGR3'!$C815,".",'Formulario PPGR3'!$D815,".",'Formulario PPGR3'!$E815,".",'Formulario PPGR3'!$F815))</f>
        <v>#REF!</v>
      </c>
      <c r="C815" s="505" t="e">
        <f>IF('Formulario PPGR3'!$G815="","",'[3]Formulario PPGR1'!#REF!)</f>
        <v>#REF!</v>
      </c>
      <c r="D815" s="505" t="e">
        <f>IF('Formulario PPGR3'!$G815="","",'[3]Formulario PPGR1'!#REF!)</f>
        <v>#REF!</v>
      </c>
      <c r="E815" s="505" t="e">
        <f>IF('Formulario PPGR3'!$G815="","",'[3]Formulario PPGR1'!#REF!)</f>
        <v>#REF!</v>
      </c>
      <c r="F815" s="505" t="e">
        <f>IF('Formulario PPGR3'!$G815="","",'[3]Formulario PPGR1'!#REF!)</f>
        <v>#REF!</v>
      </c>
      <c r="G815" s="506" t="s">
        <v>967</v>
      </c>
      <c r="H815" s="507" t="s">
        <v>968</v>
      </c>
      <c r="I815" s="514">
        <v>4</v>
      </c>
      <c r="J815" s="515" t="s">
        <v>1077</v>
      </c>
      <c r="K815" s="505" t="s">
        <v>1099</v>
      </c>
      <c r="L815" s="516" t="s">
        <v>1078</v>
      </c>
      <c r="M815" s="517" t="s">
        <v>1101</v>
      </c>
      <c r="N815" s="521">
        <v>100</v>
      </c>
      <c r="O815" s="519">
        <v>197</v>
      </c>
      <c r="P815" s="520">
        <v>19700</v>
      </c>
      <c r="Q815" s="519" t="s">
        <v>1102</v>
      </c>
      <c r="R815" s="526" t="s">
        <v>1072</v>
      </c>
    </row>
    <row r="816" spans="2:18" s="495" customFormat="1" ht="25.5">
      <c r="B816" s="505" t="e">
        <f>IF('Formulario PPGR3'!$G816="","",CONCATENATE('Formulario PPGR3'!$C816,".",'Formulario PPGR3'!$D816,".",'Formulario PPGR3'!$E816,".",'Formulario PPGR3'!$F816))</f>
        <v>#REF!</v>
      </c>
      <c r="C816" s="505" t="e">
        <f>IF('Formulario PPGR3'!$G816="","",'[3]Formulario PPGR1'!#REF!)</f>
        <v>#REF!</v>
      </c>
      <c r="D816" s="505" t="e">
        <f>IF('Formulario PPGR3'!$G816="","",'[3]Formulario PPGR1'!#REF!)</f>
        <v>#REF!</v>
      </c>
      <c r="E816" s="505" t="e">
        <f>IF('Formulario PPGR3'!$G816="","",'[3]Formulario PPGR1'!#REF!)</f>
        <v>#REF!</v>
      </c>
      <c r="F816" s="505" t="e">
        <f>IF('Formulario PPGR3'!$G816="","",'[3]Formulario PPGR1'!#REF!)</f>
        <v>#REF!</v>
      </c>
      <c r="G816" s="506" t="s">
        <v>967</v>
      </c>
      <c r="H816" s="507" t="s">
        <v>968</v>
      </c>
      <c r="I816" s="514">
        <v>4</v>
      </c>
      <c r="J816" s="515" t="s">
        <v>1073</v>
      </c>
      <c r="K816" s="505" t="s">
        <v>1095</v>
      </c>
      <c r="L816" s="516" t="s">
        <v>1113</v>
      </c>
      <c r="M816" s="517" t="s">
        <v>1087</v>
      </c>
      <c r="N816" s="521">
        <v>10</v>
      </c>
      <c r="O816" s="519">
        <v>15.281000000000001</v>
      </c>
      <c r="P816" s="520">
        <v>152.81</v>
      </c>
      <c r="Q816" s="519" t="s">
        <v>1096</v>
      </c>
      <c r="R816" s="526" t="s">
        <v>1072</v>
      </c>
    </row>
    <row r="817" spans="2:18" s="495" customFormat="1" ht="38.25">
      <c r="B817" s="505" t="e">
        <f>IF('Formulario PPGR3'!$G817="","",CONCATENATE('Formulario PPGR3'!$C817,".",'Formulario PPGR3'!$D817,".",'Formulario PPGR3'!$E817,".",'Formulario PPGR3'!$F817))</f>
        <v>#REF!</v>
      </c>
      <c r="C817" s="505" t="e">
        <f>IF('Formulario PPGR3'!$G817="","",'[3]Formulario PPGR1'!#REF!)</f>
        <v>#REF!</v>
      </c>
      <c r="D817" s="505" t="e">
        <f>IF('Formulario PPGR3'!$G817="","",'[3]Formulario PPGR1'!#REF!)</f>
        <v>#REF!</v>
      </c>
      <c r="E817" s="505" t="e">
        <f>IF('Formulario PPGR3'!$G817="","",'[3]Formulario PPGR1'!#REF!)</f>
        <v>#REF!</v>
      </c>
      <c r="F817" s="505" t="e">
        <f>IF('Formulario PPGR3'!$G817="","",'[3]Formulario PPGR1'!#REF!)</f>
        <v>#REF!</v>
      </c>
      <c r="G817" s="506" t="s">
        <v>969</v>
      </c>
      <c r="H817" s="507" t="s">
        <v>970</v>
      </c>
      <c r="I817" s="514">
        <v>2</v>
      </c>
      <c r="J817" s="515" t="s">
        <v>1119</v>
      </c>
      <c r="K817" s="505" t="s">
        <v>1120</v>
      </c>
      <c r="L817" s="516" t="s">
        <v>1121</v>
      </c>
      <c r="M817" s="517" t="s">
        <v>1087</v>
      </c>
      <c r="N817" s="521">
        <v>1</v>
      </c>
      <c r="O817" s="519">
        <v>86568.53</v>
      </c>
      <c r="P817" s="520">
        <v>86568.53</v>
      </c>
      <c r="Q817" s="519" t="s">
        <v>1122</v>
      </c>
      <c r="R817" s="526" t="s">
        <v>1072</v>
      </c>
    </row>
    <row r="818" spans="2:18" s="495" customFormat="1" ht="38.25">
      <c r="B818" s="505" t="e">
        <f>IF('Formulario PPGR3'!$G818="","",CONCATENATE('Formulario PPGR3'!$C818,".",'Formulario PPGR3'!$D818,".",'Formulario PPGR3'!$E818,".",'Formulario PPGR3'!$F818))</f>
        <v>#REF!</v>
      </c>
      <c r="C818" s="505" t="e">
        <f>IF('Formulario PPGR3'!$G818="","",'[3]Formulario PPGR1'!#REF!)</f>
        <v>#REF!</v>
      </c>
      <c r="D818" s="505" t="e">
        <f>IF('Formulario PPGR3'!$G818="","",'[3]Formulario PPGR1'!#REF!)</f>
        <v>#REF!</v>
      </c>
      <c r="E818" s="505" t="e">
        <f>IF('Formulario PPGR3'!$G818="","",'[3]Formulario PPGR1'!#REF!)</f>
        <v>#REF!</v>
      </c>
      <c r="F818" s="505" t="e">
        <f>IF('Formulario PPGR3'!$G818="","",'[3]Formulario PPGR1'!#REF!)</f>
        <v>#REF!</v>
      </c>
      <c r="G818" s="506" t="s">
        <v>969</v>
      </c>
      <c r="H818" s="507" t="s">
        <v>970</v>
      </c>
      <c r="I818" s="514">
        <v>2</v>
      </c>
      <c r="J818" s="515" t="s">
        <v>1070</v>
      </c>
      <c r="K818" s="505" t="s">
        <v>1086</v>
      </c>
      <c r="L818" s="516" t="s">
        <v>1118</v>
      </c>
      <c r="M818" s="517" t="s">
        <v>1087</v>
      </c>
      <c r="N818" s="521">
        <v>1</v>
      </c>
      <c r="O818" s="519">
        <v>25488</v>
      </c>
      <c r="P818" s="520">
        <v>25488</v>
      </c>
      <c r="Q818" s="519" t="s">
        <v>1088</v>
      </c>
      <c r="R818" s="526" t="s">
        <v>1072</v>
      </c>
    </row>
    <row r="819" spans="2:18" s="495" customFormat="1" ht="38.25">
      <c r="B819" s="505" t="e">
        <f>IF('Formulario PPGR3'!$G819="","",CONCATENATE('Formulario PPGR3'!$C819,".",'Formulario PPGR3'!$D819,".",'Formulario PPGR3'!$E819,".",'Formulario PPGR3'!$F819))</f>
        <v>#REF!</v>
      </c>
      <c r="C819" s="505" t="e">
        <f>IF('Formulario PPGR3'!$G819="","",'[3]Formulario PPGR1'!#REF!)</f>
        <v>#REF!</v>
      </c>
      <c r="D819" s="505" t="e">
        <f>IF('Formulario PPGR3'!$G819="","",'[3]Formulario PPGR1'!#REF!)</f>
        <v>#REF!</v>
      </c>
      <c r="E819" s="505" t="e">
        <f>IF('Formulario PPGR3'!$G819="","",'[3]Formulario PPGR1'!#REF!)</f>
        <v>#REF!</v>
      </c>
      <c r="F819" s="505" t="e">
        <f>IF('Formulario PPGR3'!$G819="","",'[3]Formulario PPGR1'!#REF!)</f>
        <v>#REF!</v>
      </c>
      <c r="G819" s="506" t="s">
        <v>969</v>
      </c>
      <c r="H819" s="507" t="s">
        <v>970</v>
      </c>
      <c r="I819" s="514">
        <v>2</v>
      </c>
      <c r="J819" s="515" t="s">
        <v>1080</v>
      </c>
      <c r="K819" s="505" t="s">
        <v>1089</v>
      </c>
      <c r="L819" s="516" t="s">
        <v>1194</v>
      </c>
      <c r="M819" s="517" t="s">
        <v>1087</v>
      </c>
      <c r="N819" s="521">
        <v>2</v>
      </c>
      <c r="O819" s="519">
        <v>368.75</v>
      </c>
      <c r="P819" s="520">
        <v>737.5</v>
      </c>
      <c r="Q819" s="519" t="s">
        <v>1092</v>
      </c>
      <c r="R819" s="526" t="s">
        <v>1072</v>
      </c>
    </row>
    <row r="820" spans="2:18" s="495" customFormat="1" ht="25.5">
      <c r="B820" s="505" t="e">
        <f>IF('Formulario PPGR3'!$G820="","",CONCATENATE('Formulario PPGR3'!$C820,".",'Formulario PPGR3'!$D820,".",'Formulario PPGR3'!$E820,".",'Formulario PPGR3'!$F820))</f>
        <v>#REF!</v>
      </c>
      <c r="C820" s="505" t="e">
        <f>IF('Formulario PPGR3'!$G820="","",'[3]Formulario PPGR1'!#REF!)</f>
        <v>#REF!</v>
      </c>
      <c r="D820" s="505" t="e">
        <f>IF('Formulario PPGR3'!$G820="","",'[3]Formulario PPGR1'!#REF!)</f>
        <v>#REF!</v>
      </c>
      <c r="E820" s="505" t="e">
        <f>IF('Formulario PPGR3'!$G820="","",'[3]Formulario PPGR1'!#REF!)</f>
        <v>#REF!</v>
      </c>
      <c r="F820" s="505" t="e">
        <f>IF('Formulario PPGR3'!$G820="","",'[3]Formulario PPGR1'!#REF!)</f>
        <v>#REF!</v>
      </c>
      <c r="G820" s="506" t="s">
        <v>972</v>
      </c>
      <c r="H820" s="507" t="s">
        <v>973</v>
      </c>
      <c r="I820" s="514">
        <v>2</v>
      </c>
      <c r="J820" s="515" t="s">
        <v>1073</v>
      </c>
      <c r="K820" s="505" t="s">
        <v>1095</v>
      </c>
      <c r="L820" s="516" t="s">
        <v>1198</v>
      </c>
      <c r="M820" s="517" t="s">
        <v>1087</v>
      </c>
      <c r="N820" s="521">
        <v>40</v>
      </c>
      <c r="O820" s="519">
        <v>9.6760000000000002</v>
      </c>
      <c r="P820" s="520">
        <v>387.04</v>
      </c>
      <c r="Q820" s="519" t="s">
        <v>1096</v>
      </c>
      <c r="R820" s="526" t="s">
        <v>1072</v>
      </c>
    </row>
    <row r="821" spans="2:18" s="495" customFormat="1" ht="25.5">
      <c r="B821" s="505" t="e">
        <f>IF('Formulario PPGR3'!$G821="","",CONCATENATE('Formulario PPGR3'!$C821,".",'Formulario PPGR3'!$D821,".",'Formulario PPGR3'!$E821,".",'Formulario PPGR3'!$F821))</f>
        <v>#REF!</v>
      </c>
      <c r="C821" s="505" t="e">
        <f>IF('Formulario PPGR3'!$G821="","",'[3]Formulario PPGR1'!#REF!)</f>
        <v>#REF!</v>
      </c>
      <c r="D821" s="505" t="e">
        <f>IF('Formulario PPGR3'!$G821="","",'[3]Formulario PPGR1'!#REF!)</f>
        <v>#REF!</v>
      </c>
      <c r="E821" s="505" t="e">
        <f>IF('Formulario PPGR3'!$G821="","",'[3]Formulario PPGR1'!#REF!)</f>
        <v>#REF!</v>
      </c>
      <c r="F821" s="505" t="e">
        <f>IF('Formulario PPGR3'!$G821="","",'[3]Formulario PPGR1'!#REF!)</f>
        <v>#REF!</v>
      </c>
      <c r="G821" s="506" t="s">
        <v>972</v>
      </c>
      <c r="H821" s="507" t="s">
        <v>973</v>
      </c>
      <c r="I821" s="514">
        <v>2</v>
      </c>
      <c r="J821" s="515" t="s">
        <v>1073</v>
      </c>
      <c r="K821" s="505" t="s">
        <v>1095</v>
      </c>
      <c r="L821" s="516" t="s">
        <v>1104</v>
      </c>
      <c r="M821" s="517" t="s">
        <v>1087</v>
      </c>
      <c r="N821" s="521">
        <v>2</v>
      </c>
      <c r="O821" s="519">
        <v>254.99799999999999</v>
      </c>
      <c r="P821" s="520">
        <v>509.99599999999998</v>
      </c>
      <c r="Q821" s="519" t="s">
        <v>1096</v>
      </c>
      <c r="R821" s="526"/>
    </row>
    <row r="822" spans="2:18" s="495" customFormat="1" ht="25.5">
      <c r="B822" s="505" t="e">
        <f>IF('Formulario PPGR3'!$G822="","",CONCATENATE('Formulario PPGR3'!$C822,".",'Formulario PPGR3'!$D822,".",'Formulario PPGR3'!$E822,".",'Formulario PPGR3'!$F822))</f>
        <v>#REF!</v>
      </c>
      <c r="C822" s="505" t="e">
        <f>IF('Formulario PPGR3'!$G822="","",'[3]Formulario PPGR1'!#REF!)</f>
        <v>#REF!</v>
      </c>
      <c r="D822" s="505" t="e">
        <f>IF('Formulario PPGR3'!$G822="","",'[3]Formulario PPGR1'!#REF!)</f>
        <v>#REF!</v>
      </c>
      <c r="E822" s="505" t="e">
        <f>IF('Formulario PPGR3'!$G822="","",'[3]Formulario PPGR1'!#REF!)</f>
        <v>#REF!</v>
      </c>
      <c r="F822" s="505" t="e">
        <f>IF('Formulario PPGR3'!$G822="","",'[3]Formulario PPGR1'!#REF!)</f>
        <v>#REF!</v>
      </c>
      <c r="G822" s="506" t="s">
        <v>972</v>
      </c>
      <c r="H822" s="507" t="s">
        <v>973</v>
      </c>
      <c r="I822" s="514">
        <v>2</v>
      </c>
      <c r="J822" s="515" t="s">
        <v>1073</v>
      </c>
      <c r="K822" s="505" t="s">
        <v>1095</v>
      </c>
      <c r="L822" s="516" t="s">
        <v>1098</v>
      </c>
      <c r="M822" s="517" t="s">
        <v>1087</v>
      </c>
      <c r="N822" s="521">
        <v>10</v>
      </c>
      <c r="O822" s="519">
        <v>15.34</v>
      </c>
      <c r="P822" s="520">
        <v>153.4</v>
      </c>
      <c r="Q822" s="519" t="s">
        <v>1096</v>
      </c>
      <c r="R822" s="526" t="s">
        <v>1072</v>
      </c>
    </row>
    <row r="823" spans="2:18" s="495" customFormat="1" ht="25.5">
      <c r="B823" s="505" t="e">
        <f>IF('Formulario PPGR3'!$G823="","",CONCATENATE('Formulario PPGR3'!$C823,".",'Formulario PPGR3'!$D823,".",'Formulario PPGR3'!$E823,".",'Formulario PPGR3'!$F823))</f>
        <v>#REF!</v>
      </c>
      <c r="C823" s="505" t="e">
        <f>IF('Formulario PPGR3'!$G823="","",'[3]Formulario PPGR1'!#REF!)</f>
        <v>#REF!</v>
      </c>
      <c r="D823" s="505" t="e">
        <f>IF('Formulario PPGR3'!$G823="","",'[3]Formulario PPGR1'!#REF!)</f>
        <v>#REF!</v>
      </c>
      <c r="E823" s="505" t="e">
        <f>IF('Formulario PPGR3'!$G823="","",'[3]Formulario PPGR1'!#REF!)</f>
        <v>#REF!</v>
      </c>
      <c r="F823" s="505" t="e">
        <f>IF('Formulario PPGR3'!$G823="","",'[3]Formulario PPGR1'!#REF!)</f>
        <v>#REF!</v>
      </c>
      <c r="G823" s="506" t="s">
        <v>972</v>
      </c>
      <c r="H823" s="507" t="s">
        <v>973</v>
      </c>
      <c r="I823" s="514">
        <v>2</v>
      </c>
      <c r="J823" s="515" t="s">
        <v>1073</v>
      </c>
      <c r="K823" s="505" t="s">
        <v>1095</v>
      </c>
      <c r="L823" s="516" t="s">
        <v>1097</v>
      </c>
      <c r="M823" s="517" t="s">
        <v>1087</v>
      </c>
      <c r="N823" s="521">
        <v>10</v>
      </c>
      <c r="O823" s="519">
        <v>50</v>
      </c>
      <c r="P823" s="520">
        <v>500</v>
      </c>
      <c r="Q823" s="519" t="s">
        <v>1096</v>
      </c>
      <c r="R823" s="526" t="s">
        <v>1072</v>
      </c>
    </row>
    <row r="824" spans="2:18" s="495" customFormat="1" ht="51">
      <c r="B824" s="505" t="e">
        <f>IF('Formulario PPGR3'!$G824="","",CONCATENATE('Formulario PPGR3'!$C824,".",'Formulario PPGR3'!$D824,".",'Formulario PPGR3'!$E824,".",'Formulario PPGR3'!$F824))</f>
        <v>#REF!</v>
      </c>
      <c r="C824" s="505" t="e">
        <f>IF('Formulario PPGR3'!$G824="","",'[3]Formulario PPGR1'!#REF!)</f>
        <v>#REF!</v>
      </c>
      <c r="D824" s="505" t="e">
        <f>IF('Formulario PPGR3'!$G824="","",'[3]Formulario PPGR1'!#REF!)</f>
        <v>#REF!</v>
      </c>
      <c r="E824" s="505" t="e">
        <f>IF('Formulario PPGR3'!$G824="","",'[3]Formulario PPGR1'!#REF!)</f>
        <v>#REF!</v>
      </c>
      <c r="F824" s="505" t="e">
        <f>IF('Formulario PPGR3'!$G824="","",'[3]Formulario PPGR1'!#REF!)</f>
        <v>#REF!</v>
      </c>
      <c r="G824" s="506" t="s">
        <v>1024</v>
      </c>
      <c r="H824" s="507" t="s">
        <v>1025</v>
      </c>
      <c r="I824" s="514">
        <v>3</v>
      </c>
      <c r="J824" s="515" t="s">
        <v>1070</v>
      </c>
      <c r="K824" s="505" t="s">
        <v>1086</v>
      </c>
      <c r="L824" s="516" t="s">
        <v>1079</v>
      </c>
      <c r="M824" s="517" t="s">
        <v>1087</v>
      </c>
      <c r="N824" s="521">
        <v>3</v>
      </c>
      <c r="O824" s="519">
        <v>5929.5</v>
      </c>
      <c r="P824" s="520">
        <v>17788.5</v>
      </c>
      <c r="Q824" s="519" t="s">
        <v>1088</v>
      </c>
      <c r="R824" s="526" t="s">
        <v>1072</v>
      </c>
    </row>
    <row r="825" spans="2:18" s="495" customFormat="1" ht="38.25">
      <c r="B825" s="505" t="e">
        <f>IF('Formulario PPGR3'!$G825="","",CONCATENATE('Formulario PPGR3'!$C825,".",'Formulario PPGR3'!$D825,".",'Formulario PPGR3'!$E825,".",'Formulario PPGR3'!$F825))</f>
        <v>#REF!</v>
      </c>
      <c r="C825" s="505" t="e">
        <f>IF('Formulario PPGR3'!$G825="","",'[3]Formulario PPGR1'!#REF!)</f>
        <v>#REF!</v>
      </c>
      <c r="D825" s="505" t="e">
        <f>IF('Formulario PPGR3'!$G825="","",'[3]Formulario PPGR1'!#REF!)</f>
        <v>#REF!</v>
      </c>
      <c r="E825" s="505" t="e">
        <f>IF('Formulario PPGR3'!$G825="","",'[3]Formulario PPGR1'!#REF!)</f>
        <v>#REF!</v>
      </c>
      <c r="F825" s="505" t="e">
        <f>IF('Formulario PPGR3'!$G825="","",'[3]Formulario PPGR1'!#REF!)</f>
        <v>#REF!</v>
      </c>
      <c r="G825" s="506" t="s">
        <v>1029</v>
      </c>
      <c r="H825" s="507" t="s">
        <v>1030</v>
      </c>
      <c r="I825" s="514">
        <v>3</v>
      </c>
      <c r="J825" s="515" t="s">
        <v>1080</v>
      </c>
      <c r="K825" s="505" t="s">
        <v>1089</v>
      </c>
      <c r="L825" s="516" t="s">
        <v>1081</v>
      </c>
      <c r="M825" s="517" t="s">
        <v>1093</v>
      </c>
      <c r="N825" s="521">
        <v>4</v>
      </c>
      <c r="O825" s="519">
        <v>139.24</v>
      </c>
      <c r="P825" s="520">
        <v>556.96</v>
      </c>
      <c r="Q825" s="519" t="s">
        <v>1094</v>
      </c>
      <c r="R825" s="526" t="s">
        <v>1072</v>
      </c>
    </row>
    <row r="826" spans="2:18" s="495" customFormat="1" ht="38.25">
      <c r="B826" s="505" t="e">
        <f>IF('Formulario PPGR3'!$G826="","",CONCATENATE('Formulario PPGR3'!$C826,".",'Formulario PPGR3'!$D826,".",'Formulario PPGR3'!$E826,".",'Formulario PPGR3'!$F826))</f>
        <v>#REF!</v>
      </c>
      <c r="C826" s="505" t="e">
        <f>IF('Formulario PPGR3'!$G826="","",'[3]Formulario PPGR1'!#REF!)</f>
        <v>#REF!</v>
      </c>
      <c r="D826" s="505" t="e">
        <f>IF('Formulario PPGR3'!$G826="","",'[3]Formulario PPGR1'!#REF!)</f>
        <v>#REF!</v>
      </c>
      <c r="E826" s="505" t="e">
        <f>IF('Formulario PPGR3'!$G826="","",'[3]Formulario PPGR1'!#REF!)</f>
        <v>#REF!</v>
      </c>
      <c r="F826" s="505" t="e">
        <f>IF('Formulario PPGR3'!$G826="","",'[3]Formulario PPGR1'!#REF!)</f>
        <v>#REF!</v>
      </c>
      <c r="G826" s="506" t="s">
        <v>1029</v>
      </c>
      <c r="H826" s="507" t="s">
        <v>1030</v>
      </c>
      <c r="I826" s="514">
        <v>3</v>
      </c>
      <c r="J826" s="515" t="s">
        <v>1077</v>
      </c>
      <c r="K826" s="505" t="s">
        <v>1099</v>
      </c>
      <c r="L826" s="516" t="s">
        <v>1078</v>
      </c>
      <c r="M826" s="517" t="s">
        <v>1101</v>
      </c>
      <c r="N826" s="521">
        <v>30</v>
      </c>
      <c r="O826" s="519">
        <v>197</v>
      </c>
      <c r="P826" s="520">
        <v>5910</v>
      </c>
      <c r="Q826" s="519" t="s">
        <v>1102</v>
      </c>
      <c r="R826" s="526" t="s">
        <v>1072</v>
      </c>
    </row>
    <row r="827" spans="2:18" s="495" customFormat="1" ht="38.25">
      <c r="B827" s="505" t="e">
        <f>IF('Formulario PPGR3'!$G827="","",CONCATENATE('Formulario PPGR3'!$C827,".",'Formulario PPGR3'!$D827,".",'Formulario PPGR3'!$E827,".",'Formulario PPGR3'!$F827))</f>
        <v>#REF!</v>
      </c>
      <c r="C827" s="505" t="e">
        <f>IF('Formulario PPGR3'!$G827="","",'[3]Formulario PPGR1'!#REF!)</f>
        <v>#REF!</v>
      </c>
      <c r="D827" s="505" t="e">
        <f>IF('Formulario PPGR3'!$G827="","",'[3]Formulario PPGR1'!#REF!)</f>
        <v>#REF!</v>
      </c>
      <c r="E827" s="505" t="e">
        <f>IF('Formulario PPGR3'!$G827="","",'[3]Formulario PPGR1'!#REF!)</f>
        <v>#REF!</v>
      </c>
      <c r="F827" s="505" t="e">
        <f>IF('Formulario PPGR3'!$G827="","",'[3]Formulario PPGR1'!#REF!)</f>
        <v>#REF!</v>
      </c>
      <c r="G827" s="506" t="s">
        <v>1029</v>
      </c>
      <c r="H827" s="507" t="s">
        <v>1030</v>
      </c>
      <c r="I827" s="514">
        <v>3</v>
      </c>
      <c r="J827" s="515" t="s">
        <v>1070</v>
      </c>
      <c r="K827" s="505" t="s">
        <v>1086</v>
      </c>
      <c r="L827" s="516" t="s">
        <v>1254</v>
      </c>
      <c r="M827" s="517" t="s">
        <v>1087</v>
      </c>
      <c r="N827" s="521">
        <v>2</v>
      </c>
      <c r="O827" s="519">
        <v>12626</v>
      </c>
      <c r="P827" s="520">
        <v>25252</v>
      </c>
      <c r="Q827" s="519" t="s">
        <v>1088</v>
      </c>
      <c r="R827" s="526" t="s">
        <v>1072</v>
      </c>
    </row>
    <row r="828" spans="2:18" s="495" customFormat="1">
      <c r="B828" s="505" t="e">
        <f>IF('Formulario PPGR3'!$G828="","",CONCATENATE('Formulario PPGR3'!$C828,".",'Formulario PPGR3'!$D828,".",'Formulario PPGR3'!$E828,".",'Formulario PPGR3'!$F828))</f>
        <v>#REF!</v>
      </c>
      <c r="C828" s="505" t="e">
        <f>IF('Formulario PPGR3'!$G828="","",'[3]Formulario PPGR1'!#REF!)</f>
        <v>#REF!</v>
      </c>
      <c r="D828" s="505" t="e">
        <f>IF('Formulario PPGR3'!$G828="","",'[3]Formulario PPGR1'!#REF!)</f>
        <v>#REF!</v>
      </c>
      <c r="E828" s="505" t="e">
        <f>IF('Formulario PPGR3'!$G828="","",'[3]Formulario PPGR1'!#REF!)</f>
        <v>#REF!</v>
      </c>
      <c r="F828" s="505" t="e">
        <f>IF('Formulario PPGR3'!$G828="","",'[3]Formulario PPGR1'!#REF!)</f>
        <v>#REF!</v>
      </c>
      <c r="G828" s="506" t="s">
        <v>1032</v>
      </c>
      <c r="H828" s="507" t="s">
        <v>1033</v>
      </c>
      <c r="I828" s="514">
        <v>2</v>
      </c>
      <c r="J828" s="515" t="s">
        <v>1077</v>
      </c>
      <c r="K828" s="505" t="s">
        <v>1099</v>
      </c>
      <c r="L828" s="516" t="s">
        <v>1078</v>
      </c>
      <c r="M828" s="517" t="s">
        <v>1101</v>
      </c>
      <c r="N828" s="521">
        <v>25</v>
      </c>
      <c r="O828" s="519">
        <v>197</v>
      </c>
      <c r="P828" s="520">
        <v>4925</v>
      </c>
      <c r="Q828" s="519" t="s">
        <v>1102</v>
      </c>
      <c r="R828" s="526" t="s">
        <v>1072</v>
      </c>
    </row>
    <row r="829" spans="2:18" s="495" customFormat="1">
      <c r="B829" s="505" t="e">
        <f>IF('Formulario PPGR3'!$G829="","",CONCATENATE('Formulario PPGR3'!$C829,".",'Formulario PPGR3'!$D829,".",'Formulario PPGR3'!$E829,".",'Formulario PPGR3'!$F829))</f>
        <v>#REF!</v>
      </c>
      <c r="C829" s="505" t="e">
        <f>IF('Formulario PPGR3'!$G829="","",'[3]Formulario PPGR1'!#REF!)</f>
        <v>#REF!</v>
      </c>
      <c r="D829" s="505" t="e">
        <f>IF('Formulario PPGR3'!$G829="","",'[3]Formulario PPGR1'!#REF!)</f>
        <v>#REF!</v>
      </c>
      <c r="E829" s="505" t="e">
        <f>IF('Formulario PPGR3'!$G829="","",'[3]Formulario PPGR1'!#REF!)</f>
        <v>#REF!</v>
      </c>
      <c r="F829" s="505" t="e">
        <f>IF('Formulario PPGR3'!$G829="","",'[3]Formulario PPGR1'!#REF!)</f>
        <v>#REF!</v>
      </c>
      <c r="G829" s="506" t="s">
        <v>1032</v>
      </c>
      <c r="H829" s="507" t="s">
        <v>1033</v>
      </c>
      <c r="I829" s="514">
        <v>2</v>
      </c>
      <c r="J829" s="515" t="s">
        <v>1080</v>
      </c>
      <c r="K829" s="505" t="s">
        <v>1089</v>
      </c>
      <c r="L829" s="516" t="s">
        <v>1090</v>
      </c>
      <c r="M829" s="517" t="s">
        <v>1091</v>
      </c>
      <c r="N829" s="521">
        <v>3</v>
      </c>
      <c r="O829" s="519">
        <v>175.82</v>
      </c>
      <c r="P829" s="520">
        <v>527.46</v>
      </c>
      <c r="Q829" s="519" t="s">
        <v>1092</v>
      </c>
      <c r="R829" s="526" t="s">
        <v>1072</v>
      </c>
    </row>
    <row r="830" spans="2:18" s="495" customFormat="1">
      <c r="B830" s="505" t="e">
        <f>IF('Formulario PPGR3'!$G830="","",CONCATENATE('Formulario PPGR3'!$C830,".",'Formulario PPGR3'!$D830,".",'Formulario PPGR3'!$E830,".",'Formulario PPGR3'!$F830))</f>
        <v>#REF!</v>
      </c>
      <c r="C830" s="505" t="e">
        <f>IF('Formulario PPGR3'!$G830="","",'[3]Formulario PPGR1'!#REF!)</f>
        <v>#REF!</v>
      </c>
      <c r="D830" s="505" t="e">
        <f>IF('Formulario PPGR3'!$G830="","",'[3]Formulario PPGR1'!#REF!)</f>
        <v>#REF!</v>
      </c>
      <c r="E830" s="505" t="e">
        <f>IF('Formulario PPGR3'!$G830="","",'[3]Formulario PPGR1'!#REF!)</f>
        <v>#REF!</v>
      </c>
      <c r="F830" s="505" t="e">
        <f>IF('Formulario PPGR3'!$G830="","",'[3]Formulario PPGR1'!#REF!)</f>
        <v>#REF!</v>
      </c>
      <c r="G830" s="506" t="s">
        <v>1032</v>
      </c>
      <c r="H830" s="507" t="s">
        <v>1033</v>
      </c>
      <c r="I830" s="514">
        <v>2</v>
      </c>
      <c r="J830" s="515" t="s">
        <v>1080</v>
      </c>
      <c r="K830" s="505" t="s">
        <v>1089</v>
      </c>
      <c r="L830" s="516" t="s">
        <v>1194</v>
      </c>
      <c r="M830" s="517" t="s">
        <v>1087</v>
      </c>
      <c r="N830" s="521">
        <v>8</v>
      </c>
      <c r="O830" s="519">
        <v>368.75</v>
      </c>
      <c r="P830" s="520">
        <v>2950</v>
      </c>
      <c r="Q830" s="519" t="s">
        <v>1092</v>
      </c>
      <c r="R830" s="526" t="s">
        <v>1072</v>
      </c>
    </row>
    <row r="831" spans="2:18" s="495" customFormat="1">
      <c r="B831" s="505" t="e">
        <f>IF('Formulario PPGR3'!$G831="","",CONCATENATE('Formulario PPGR3'!$C831,".",'Formulario PPGR3'!$D831,".",'Formulario PPGR3'!$E831,".",'Formulario PPGR3'!$F831))</f>
        <v>#REF!</v>
      </c>
      <c r="C831" s="505" t="e">
        <f>IF('Formulario PPGR3'!$G831="","",'[3]Formulario PPGR1'!#REF!)</f>
        <v>#REF!</v>
      </c>
      <c r="D831" s="505" t="e">
        <f>IF('Formulario PPGR3'!$G831="","",'[3]Formulario PPGR1'!#REF!)</f>
        <v>#REF!</v>
      </c>
      <c r="E831" s="505" t="e">
        <f>IF('Formulario PPGR3'!$G831="","",'[3]Formulario PPGR1'!#REF!)</f>
        <v>#REF!</v>
      </c>
      <c r="F831" s="505" t="e">
        <f>IF('Formulario PPGR3'!$G831="","",'[3]Formulario PPGR1'!#REF!)</f>
        <v>#REF!</v>
      </c>
      <c r="G831" s="506" t="s">
        <v>1032</v>
      </c>
      <c r="H831" s="507" t="s">
        <v>1033</v>
      </c>
      <c r="I831" s="514">
        <v>2</v>
      </c>
      <c r="J831" s="515" t="s">
        <v>1073</v>
      </c>
      <c r="K831" s="505" t="s">
        <v>1095</v>
      </c>
      <c r="L831" s="516" t="s">
        <v>1115</v>
      </c>
      <c r="M831" s="517" t="s">
        <v>1091</v>
      </c>
      <c r="N831" s="521">
        <v>8</v>
      </c>
      <c r="O831" s="519">
        <v>36</v>
      </c>
      <c r="P831" s="520">
        <v>288</v>
      </c>
      <c r="Q831" s="519" t="s">
        <v>1096</v>
      </c>
      <c r="R831" s="526" t="s">
        <v>1072</v>
      </c>
    </row>
    <row r="832" spans="2:18" s="495" customFormat="1" ht="38.25">
      <c r="B832" s="505" t="e">
        <f>IF('Formulario PPGR3'!$G832="","",CONCATENATE('Formulario PPGR3'!$C832,".",'Formulario PPGR3'!$D832,".",'Formulario PPGR3'!$E832,".",'Formulario PPGR3'!$F832))</f>
        <v>#REF!</v>
      </c>
      <c r="C832" s="505" t="e">
        <f>IF('Formulario PPGR3'!$G832="","",'[3]Formulario PPGR1'!#REF!)</f>
        <v>#REF!</v>
      </c>
      <c r="D832" s="505" t="e">
        <f>IF('Formulario PPGR3'!$G832="","",'[3]Formulario PPGR1'!#REF!)</f>
        <v>#REF!</v>
      </c>
      <c r="E832" s="505" t="e">
        <f>IF('Formulario PPGR3'!$G832="","",'[3]Formulario PPGR1'!#REF!)</f>
        <v>#REF!</v>
      </c>
      <c r="F832" s="505" t="e">
        <f>IF('Formulario PPGR3'!$G832="","",'[3]Formulario PPGR1'!#REF!)</f>
        <v>#REF!</v>
      </c>
      <c r="G832" s="506" t="s">
        <v>1032</v>
      </c>
      <c r="H832" s="507" t="s">
        <v>1033</v>
      </c>
      <c r="I832" s="514">
        <v>2</v>
      </c>
      <c r="J832" s="515" t="s">
        <v>1070</v>
      </c>
      <c r="K832" s="505" t="s">
        <v>1086</v>
      </c>
      <c r="L832" s="516" t="s">
        <v>1071</v>
      </c>
      <c r="M832" s="517" t="s">
        <v>1087</v>
      </c>
      <c r="N832" s="521">
        <v>2</v>
      </c>
      <c r="O832" s="519">
        <v>61419</v>
      </c>
      <c r="P832" s="520">
        <v>122838</v>
      </c>
      <c r="Q832" s="519" t="s">
        <v>1088</v>
      </c>
      <c r="R832" s="526" t="s">
        <v>1072</v>
      </c>
    </row>
    <row r="833" spans="2:18" s="495" customFormat="1" ht="38.25">
      <c r="B833" s="505" t="e">
        <f>IF('Formulario PPGR3'!$G833="","",CONCATENATE('Formulario PPGR3'!$C833,".",'Formulario PPGR3'!$D833,".",'Formulario PPGR3'!$E833,".",'Formulario PPGR3'!$F833))</f>
        <v>#REF!</v>
      </c>
      <c r="C833" s="505" t="e">
        <f>IF('Formulario PPGR3'!$G833="","",'[3]Formulario PPGR1'!#REF!)</f>
        <v>#REF!</v>
      </c>
      <c r="D833" s="505" t="e">
        <f>IF('Formulario PPGR3'!$G833="","",'[3]Formulario PPGR1'!#REF!)</f>
        <v>#REF!</v>
      </c>
      <c r="E833" s="505" t="e">
        <f>IF('Formulario PPGR3'!$G833="","",'[3]Formulario PPGR1'!#REF!)</f>
        <v>#REF!</v>
      </c>
      <c r="F833" s="505" t="e">
        <f>IF('Formulario PPGR3'!$G833="","",'[3]Formulario PPGR1'!#REF!)</f>
        <v>#REF!</v>
      </c>
      <c r="G833" s="506" t="s">
        <v>1034</v>
      </c>
      <c r="H833" s="507" t="s">
        <v>1035</v>
      </c>
      <c r="I833" s="514">
        <v>3</v>
      </c>
      <c r="J833" s="515" t="s">
        <v>1070</v>
      </c>
      <c r="K833" s="505" t="s">
        <v>1086</v>
      </c>
      <c r="L833" s="516" t="s">
        <v>1082</v>
      </c>
      <c r="M833" s="517" t="s">
        <v>1087</v>
      </c>
      <c r="N833" s="521">
        <v>3</v>
      </c>
      <c r="O833" s="519">
        <v>29393.8</v>
      </c>
      <c r="P833" s="520">
        <v>88181.4</v>
      </c>
      <c r="Q833" s="519" t="s">
        <v>1088</v>
      </c>
      <c r="R833" s="526" t="s">
        <v>1072</v>
      </c>
    </row>
    <row r="834" spans="2:18" s="495" customFormat="1" ht="25.5">
      <c r="B834" s="505" t="e">
        <f>IF('Formulario PPGR3'!$G834="","",CONCATENATE('Formulario PPGR3'!$C834,".",'Formulario PPGR3'!$D834,".",'Formulario PPGR3'!$E834,".",'Formulario PPGR3'!$F834))</f>
        <v>#REF!</v>
      </c>
      <c r="C834" s="505" t="e">
        <f>IF('Formulario PPGR3'!$G834="","",'[3]Formulario PPGR1'!#REF!)</f>
        <v>#REF!</v>
      </c>
      <c r="D834" s="505" t="e">
        <f>IF('Formulario PPGR3'!$G834="","",'[3]Formulario PPGR1'!#REF!)</f>
        <v>#REF!</v>
      </c>
      <c r="E834" s="505" t="e">
        <f>IF('Formulario PPGR3'!$G834="","",'[3]Formulario PPGR1'!#REF!)</f>
        <v>#REF!</v>
      </c>
      <c r="F834" s="505" t="e">
        <f>IF('Formulario PPGR3'!$G834="","",'[3]Formulario PPGR1'!#REF!)</f>
        <v>#REF!</v>
      </c>
      <c r="G834" s="506" t="s">
        <v>1034</v>
      </c>
      <c r="H834" s="507" t="s">
        <v>1035</v>
      </c>
      <c r="I834" s="514">
        <v>3</v>
      </c>
      <c r="J834" s="515" t="s">
        <v>1077</v>
      </c>
      <c r="K834" s="505" t="s">
        <v>1099</v>
      </c>
      <c r="L834" s="516" t="s">
        <v>1078</v>
      </c>
      <c r="M834" s="517" t="s">
        <v>1101</v>
      </c>
      <c r="N834" s="521">
        <v>30</v>
      </c>
      <c r="O834" s="519">
        <v>197</v>
      </c>
      <c r="P834" s="520">
        <v>5910</v>
      </c>
      <c r="Q834" s="519" t="s">
        <v>1102</v>
      </c>
      <c r="R834" s="526" t="s">
        <v>1072</v>
      </c>
    </row>
    <row r="835" spans="2:18" s="495" customFormat="1" ht="25.5">
      <c r="B835" s="505" t="e">
        <f>IF('Formulario PPGR3'!$G835="","",CONCATENATE('Formulario PPGR3'!$C835,".",'Formulario PPGR3'!$D835,".",'Formulario PPGR3'!$E835,".",'Formulario PPGR3'!$F835))</f>
        <v>#REF!</v>
      </c>
      <c r="C835" s="505" t="e">
        <f>IF('Formulario PPGR3'!$G835="","",'[3]Formulario PPGR1'!#REF!)</f>
        <v>#REF!</v>
      </c>
      <c r="D835" s="505" t="e">
        <f>IF('Formulario PPGR3'!$G835="","",'[3]Formulario PPGR1'!#REF!)</f>
        <v>#REF!</v>
      </c>
      <c r="E835" s="505" t="e">
        <f>IF('Formulario PPGR3'!$G835="","",'[3]Formulario PPGR1'!#REF!)</f>
        <v>#REF!</v>
      </c>
      <c r="F835" s="505" t="e">
        <f>IF('Formulario PPGR3'!$G835="","",'[3]Formulario PPGR1'!#REF!)</f>
        <v>#REF!</v>
      </c>
      <c r="G835" s="506" t="s">
        <v>1034</v>
      </c>
      <c r="H835" s="507" t="s">
        <v>1035</v>
      </c>
      <c r="I835" s="514">
        <v>3</v>
      </c>
      <c r="J835" s="515" t="s">
        <v>1080</v>
      </c>
      <c r="K835" s="505" t="s">
        <v>1089</v>
      </c>
      <c r="L835" s="516" t="s">
        <v>1081</v>
      </c>
      <c r="M835" s="517" t="s">
        <v>1093</v>
      </c>
      <c r="N835" s="521">
        <v>5</v>
      </c>
      <c r="O835" s="519">
        <v>139.24</v>
      </c>
      <c r="P835" s="520">
        <v>696.2</v>
      </c>
      <c r="Q835" s="519" t="s">
        <v>1094</v>
      </c>
      <c r="R835" s="526" t="s">
        <v>1264</v>
      </c>
    </row>
    <row r="836" spans="2:18" s="495" customFormat="1" ht="25.5">
      <c r="B836" s="505" t="e">
        <f>IF('Formulario PPGR3'!$G836="","",CONCATENATE('Formulario PPGR3'!$C836,".",'Formulario PPGR3'!$D836,".",'Formulario PPGR3'!$E836,".",'Formulario PPGR3'!$F836))</f>
        <v>#REF!</v>
      </c>
      <c r="C836" s="505" t="e">
        <f>IF('Formulario PPGR3'!$G836="","",'[3]Formulario PPGR1'!#REF!)</f>
        <v>#REF!</v>
      </c>
      <c r="D836" s="505" t="e">
        <f>IF('Formulario PPGR3'!$G836="","",'[3]Formulario PPGR1'!#REF!)</f>
        <v>#REF!</v>
      </c>
      <c r="E836" s="505" t="e">
        <f>IF('Formulario PPGR3'!$G836="","",'[3]Formulario PPGR1'!#REF!)</f>
        <v>#REF!</v>
      </c>
      <c r="F836" s="505" t="e">
        <f>IF('Formulario PPGR3'!$G836="","",'[3]Formulario PPGR1'!#REF!)</f>
        <v>#REF!</v>
      </c>
      <c r="G836" s="506" t="s">
        <v>1034</v>
      </c>
      <c r="H836" s="507" t="s">
        <v>1035</v>
      </c>
      <c r="I836" s="514">
        <v>3</v>
      </c>
      <c r="J836" s="515" t="s">
        <v>1073</v>
      </c>
      <c r="K836" s="505" t="s">
        <v>1095</v>
      </c>
      <c r="L836" s="516" t="s">
        <v>1185</v>
      </c>
      <c r="M836" s="517" t="s">
        <v>1087</v>
      </c>
      <c r="N836" s="521">
        <v>5</v>
      </c>
      <c r="O836" s="519">
        <v>21.771000000000001</v>
      </c>
      <c r="P836" s="520">
        <v>108.855</v>
      </c>
      <c r="Q836" s="519" t="s">
        <v>1096</v>
      </c>
      <c r="R836" s="526" t="s">
        <v>1072</v>
      </c>
    </row>
    <row r="837" spans="2:18" s="495" customFormat="1" ht="25.5">
      <c r="B837" s="505" t="e">
        <f>IF('Formulario PPGR3'!$G837="","",CONCATENATE('Formulario PPGR3'!$C837,".",'Formulario PPGR3'!$D837,".",'Formulario PPGR3'!$E837,".",'Formulario PPGR3'!$F837))</f>
        <v>#REF!</v>
      </c>
      <c r="C837" s="505" t="e">
        <f>IF('Formulario PPGR3'!$G837="","",'[3]Formulario PPGR1'!#REF!)</f>
        <v>#REF!</v>
      </c>
      <c r="D837" s="505" t="e">
        <f>IF('Formulario PPGR3'!$G837="","",'[3]Formulario PPGR1'!#REF!)</f>
        <v>#REF!</v>
      </c>
      <c r="E837" s="505" t="e">
        <f>IF('Formulario PPGR3'!$G837="","",'[3]Formulario PPGR1'!#REF!)</f>
        <v>#REF!</v>
      </c>
      <c r="F837" s="505" t="e">
        <f>IF('Formulario PPGR3'!$G837="","",'[3]Formulario PPGR1'!#REF!)</f>
        <v>#REF!</v>
      </c>
      <c r="G837" s="506" t="s">
        <v>1034</v>
      </c>
      <c r="H837" s="507" t="s">
        <v>1035</v>
      </c>
      <c r="I837" s="514">
        <v>3</v>
      </c>
      <c r="J837" s="515" t="s">
        <v>1073</v>
      </c>
      <c r="K837" s="505" t="s">
        <v>1095</v>
      </c>
      <c r="L837" s="516" t="s">
        <v>1186</v>
      </c>
      <c r="M837" s="517" t="s">
        <v>1091</v>
      </c>
      <c r="N837" s="521">
        <v>10</v>
      </c>
      <c r="O837" s="519">
        <v>27.14</v>
      </c>
      <c r="P837" s="520">
        <v>271.39999999999998</v>
      </c>
      <c r="Q837" s="519" t="s">
        <v>1096</v>
      </c>
      <c r="R837" s="526" t="s">
        <v>1072</v>
      </c>
    </row>
    <row r="838" spans="2:18" s="495" customFormat="1" ht="25.5">
      <c r="B838" s="505" t="e">
        <f>IF('Formulario PPGR3'!$G838="","",CONCATENATE('Formulario PPGR3'!$C838,".",'Formulario PPGR3'!$D838,".",'Formulario PPGR3'!$E838,".",'Formulario PPGR3'!$F838))</f>
        <v>#REF!</v>
      </c>
      <c r="C838" s="505" t="e">
        <f>IF('Formulario PPGR3'!$G838="","",'[3]Formulario PPGR1'!#REF!)</f>
        <v>#REF!</v>
      </c>
      <c r="D838" s="505" t="e">
        <f>IF('Formulario PPGR3'!$G838="","",'[3]Formulario PPGR1'!#REF!)</f>
        <v>#REF!</v>
      </c>
      <c r="E838" s="505" t="e">
        <f>IF('Formulario PPGR3'!$G838="","",'[3]Formulario PPGR1'!#REF!)</f>
        <v>#REF!</v>
      </c>
      <c r="F838" s="505" t="e">
        <f>IF('Formulario PPGR3'!$G838="","",'[3]Formulario PPGR1'!#REF!)</f>
        <v>#REF!</v>
      </c>
      <c r="G838" s="506" t="s">
        <v>1034</v>
      </c>
      <c r="H838" s="507" t="s">
        <v>1035</v>
      </c>
      <c r="I838" s="514">
        <v>3</v>
      </c>
      <c r="J838" s="515" t="s">
        <v>1080</v>
      </c>
      <c r="K838" s="505" t="s">
        <v>1089</v>
      </c>
      <c r="L838" s="516" t="s">
        <v>1265</v>
      </c>
      <c r="M838" s="517" t="s">
        <v>1087</v>
      </c>
      <c r="N838" s="521">
        <v>3</v>
      </c>
      <c r="O838" s="519">
        <v>194.7</v>
      </c>
      <c r="P838" s="520">
        <v>584.1</v>
      </c>
      <c r="Q838" s="519" t="s">
        <v>1092</v>
      </c>
      <c r="R838" s="526" t="s">
        <v>1072</v>
      </c>
    </row>
    <row r="839" spans="2:18" s="495" customFormat="1" ht="25.5">
      <c r="B839" s="505" t="e">
        <f>IF('Formulario PPGR3'!$G839="","",CONCATENATE('Formulario PPGR3'!$C839,".",'Formulario PPGR3'!$D839,".",'Formulario PPGR3'!$E839,".",'Formulario PPGR3'!$F839))</f>
        <v>#REF!</v>
      </c>
      <c r="C839" s="505" t="e">
        <f>IF('Formulario PPGR3'!$G839="","",'[3]Formulario PPGR1'!#REF!)</f>
        <v>#REF!</v>
      </c>
      <c r="D839" s="505" t="e">
        <f>IF('Formulario PPGR3'!$G839="","",'[3]Formulario PPGR1'!#REF!)</f>
        <v>#REF!</v>
      </c>
      <c r="E839" s="505" t="e">
        <f>IF('Formulario PPGR3'!$G839="","",'[3]Formulario PPGR1'!#REF!)</f>
        <v>#REF!</v>
      </c>
      <c r="F839" s="505" t="e">
        <f>IF('Formulario PPGR3'!$G839="","",'[3]Formulario PPGR1'!#REF!)</f>
        <v>#REF!</v>
      </c>
      <c r="G839" s="506" t="s">
        <v>1034</v>
      </c>
      <c r="H839" s="507" t="s">
        <v>1035</v>
      </c>
      <c r="I839" s="514">
        <v>3</v>
      </c>
      <c r="J839" s="515" t="s">
        <v>1080</v>
      </c>
      <c r="K839" s="505" t="s">
        <v>1089</v>
      </c>
      <c r="L839" s="516" t="s">
        <v>1090</v>
      </c>
      <c r="M839" s="517" t="s">
        <v>1091</v>
      </c>
      <c r="N839" s="521">
        <v>3</v>
      </c>
      <c r="O839" s="519">
        <v>175.82</v>
      </c>
      <c r="P839" s="520">
        <v>527.46</v>
      </c>
      <c r="Q839" s="519" t="s">
        <v>1092</v>
      </c>
      <c r="R839" s="526" t="s">
        <v>1072</v>
      </c>
    </row>
    <row r="840" spans="2:18" s="495" customFormat="1" ht="38.25">
      <c r="B840" s="505" t="e">
        <f>IF('Formulario PPGR3'!$G840="","",CONCATENATE('Formulario PPGR3'!$C840,".",'Formulario PPGR3'!$D840,".",'Formulario PPGR3'!$E840,".",'Formulario PPGR3'!$F840))</f>
        <v>#REF!</v>
      </c>
      <c r="C840" s="505" t="e">
        <f>IF('Formulario PPGR3'!$G840="","",'[3]Formulario PPGR1'!#REF!)</f>
        <v>#REF!</v>
      </c>
      <c r="D840" s="505" t="e">
        <f>IF('Formulario PPGR3'!$G840="","",'[3]Formulario PPGR1'!#REF!)</f>
        <v>#REF!</v>
      </c>
      <c r="E840" s="505" t="e">
        <f>IF('Formulario PPGR3'!$G840="","",'[3]Formulario PPGR1'!#REF!)</f>
        <v>#REF!</v>
      </c>
      <c r="F840" s="505" t="e">
        <f>IF('Formulario PPGR3'!$G840="","",'[3]Formulario PPGR1'!#REF!)</f>
        <v>#REF!</v>
      </c>
      <c r="G840" s="506" t="s">
        <v>1020</v>
      </c>
      <c r="H840" s="507" t="s">
        <v>1021</v>
      </c>
      <c r="I840" s="514">
        <v>4</v>
      </c>
      <c r="J840" s="515" t="s">
        <v>1073</v>
      </c>
      <c r="K840" s="505" t="s">
        <v>1095</v>
      </c>
      <c r="L840" s="516" t="s">
        <v>1112</v>
      </c>
      <c r="M840" s="517" t="s">
        <v>1087</v>
      </c>
      <c r="N840" s="521">
        <v>2</v>
      </c>
      <c r="O840" s="519">
        <v>4979.6000000000004</v>
      </c>
      <c r="P840" s="520">
        <v>9959.2000000000007</v>
      </c>
      <c r="Q840" s="519" t="s">
        <v>1096</v>
      </c>
      <c r="R840" s="526" t="s">
        <v>1072</v>
      </c>
    </row>
    <row r="841" spans="2:18" s="495" customFormat="1" ht="38.25">
      <c r="B841" s="505" t="e">
        <f>IF('Formulario PPGR3'!$G841="","",CONCATENATE('Formulario PPGR3'!$C841,".",'Formulario PPGR3'!$D841,".",'Formulario PPGR3'!$E841,".",'Formulario PPGR3'!$F841))</f>
        <v>#REF!</v>
      </c>
      <c r="C841" s="505" t="e">
        <f>IF('Formulario PPGR3'!$G841="","",'[3]Formulario PPGR1'!#REF!)</f>
        <v>#REF!</v>
      </c>
      <c r="D841" s="505" t="e">
        <f>IF('Formulario PPGR3'!$G841="","",'[3]Formulario PPGR1'!#REF!)</f>
        <v>#REF!</v>
      </c>
      <c r="E841" s="505" t="e">
        <f>IF('Formulario PPGR3'!$G841="","",'[3]Formulario PPGR1'!#REF!)</f>
        <v>#REF!</v>
      </c>
      <c r="F841" s="505" t="e">
        <f>IF('Formulario PPGR3'!$G841="","",'[3]Formulario PPGR1'!#REF!)</f>
        <v>#REF!</v>
      </c>
      <c r="G841" s="506" t="s">
        <v>1036</v>
      </c>
      <c r="H841" s="507" t="s">
        <v>1037</v>
      </c>
      <c r="I841" s="514">
        <v>1</v>
      </c>
      <c r="J841" s="515" t="s">
        <v>1070</v>
      </c>
      <c r="K841" s="505" t="s">
        <v>1086</v>
      </c>
      <c r="L841" s="516" t="s">
        <v>1082</v>
      </c>
      <c r="M841" s="517" t="s">
        <v>1087</v>
      </c>
      <c r="N841" s="521">
        <v>1</v>
      </c>
      <c r="O841" s="519">
        <v>29393.8</v>
      </c>
      <c r="P841" s="520">
        <v>29393.8</v>
      </c>
      <c r="Q841" s="519" t="s">
        <v>1088</v>
      </c>
      <c r="R841" s="526" t="s">
        <v>1072</v>
      </c>
    </row>
    <row r="842" spans="2:18" s="495" customFormat="1" ht="25.5">
      <c r="B842" s="505" t="e">
        <f>IF('Formulario PPGR3'!$G842="","",CONCATENATE('Formulario PPGR3'!$C842,".",'Formulario PPGR3'!$D842,".",'Formulario PPGR3'!$E842,".",'Formulario PPGR3'!$F842))</f>
        <v>#REF!</v>
      </c>
      <c r="C842" s="505" t="e">
        <f>IF('Formulario PPGR3'!$G842="","",'[3]Formulario PPGR1'!#REF!)</f>
        <v>#REF!</v>
      </c>
      <c r="D842" s="505" t="e">
        <f>IF('Formulario PPGR3'!$G842="","",'[3]Formulario PPGR1'!#REF!)</f>
        <v>#REF!</v>
      </c>
      <c r="E842" s="505" t="e">
        <f>IF('Formulario PPGR3'!$G842="","",'[3]Formulario PPGR1'!#REF!)</f>
        <v>#REF!</v>
      </c>
      <c r="F842" s="505" t="e">
        <f>IF('Formulario PPGR3'!$G842="","",'[3]Formulario PPGR1'!#REF!)</f>
        <v>#REF!</v>
      </c>
      <c r="G842" s="506" t="s">
        <v>1036</v>
      </c>
      <c r="H842" s="507" t="s">
        <v>1037</v>
      </c>
      <c r="I842" s="514">
        <v>1</v>
      </c>
      <c r="J842" s="515" t="s">
        <v>1077</v>
      </c>
      <c r="K842" s="505" t="s">
        <v>1099</v>
      </c>
      <c r="L842" s="516" t="s">
        <v>1078</v>
      </c>
      <c r="M842" s="517" t="s">
        <v>1101</v>
      </c>
      <c r="N842" s="521">
        <v>30</v>
      </c>
      <c r="O842" s="519">
        <v>197</v>
      </c>
      <c r="P842" s="520">
        <v>5910</v>
      </c>
      <c r="Q842" s="519" t="s">
        <v>1102</v>
      </c>
      <c r="R842" s="526" t="s">
        <v>1072</v>
      </c>
    </row>
    <row r="843" spans="2:18" s="495" customFormat="1" ht="25.5">
      <c r="B843" s="505" t="e">
        <f>IF('Formulario PPGR3'!$G843="","",CONCATENATE('Formulario PPGR3'!$C843,".",'Formulario PPGR3'!$D843,".",'Formulario PPGR3'!$E843,".",'Formulario PPGR3'!$F843))</f>
        <v>#REF!</v>
      </c>
      <c r="C843" s="505" t="e">
        <f>IF('Formulario PPGR3'!$G843="","",'[3]Formulario PPGR1'!#REF!)</f>
        <v>#REF!</v>
      </c>
      <c r="D843" s="505" t="e">
        <f>IF('Formulario PPGR3'!$G843="","",'[3]Formulario PPGR1'!#REF!)</f>
        <v>#REF!</v>
      </c>
      <c r="E843" s="505" t="e">
        <f>IF('Formulario PPGR3'!$G843="","",'[3]Formulario PPGR1'!#REF!)</f>
        <v>#REF!</v>
      </c>
      <c r="F843" s="505" t="e">
        <f>IF('Formulario PPGR3'!$G843="","",'[3]Formulario PPGR1'!#REF!)</f>
        <v>#REF!</v>
      </c>
      <c r="G843" s="506" t="s">
        <v>1036</v>
      </c>
      <c r="H843" s="507" t="s">
        <v>1037</v>
      </c>
      <c r="I843" s="514">
        <v>1</v>
      </c>
      <c r="J843" s="515" t="s">
        <v>1073</v>
      </c>
      <c r="K843" s="505" t="s">
        <v>1095</v>
      </c>
      <c r="L843" s="516" t="s">
        <v>1104</v>
      </c>
      <c r="M843" s="517" t="s">
        <v>1087</v>
      </c>
      <c r="N843" s="521">
        <v>1</v>
      </c>
      <c r="O843" s="519">
        <v>254.99799999999999</v>
      </c>
      <c r="P843" s="520">
        <v>254.99799999999999</v>
      </c>
      <c r="Q843" s="519" t="s">
        <v>1096</v>
      </c>
      <c r="R843" s="526" t="s">
        <v>1072</v>
      </c>
    </row>
    <row r="844" spans="2:18" s="495" customFormat="1" ht="25.5">
      <c r="B844" s="505" t="e">
        <f>IF('Formulario PPGR3'!$G844="","",CONCATENATE('Formulario PPGR3'!$C844,".",'Formulario PPGR3'!$D844,".",'Formulario PPGR3'!$E844,".",'Formulario PPGR3'!$F844))</f>
        <v>#REF!</v>
      </c>
      <c r="C844" s="505" t="e">
        <f>IF('Formulario PPGR3'!$G844="","",'[3]Formulario PPGR1'!#REF!)</f>
        <v>#REF!</v>
      </c>
      <c r="D844" s="505" t="e">
        <f>IF('Formulario PPGR3'!$G844="","",'[3]Formulario PPGR1'!#REF!)</f>
        <v>#REF!</v>
      </c>
      <c r="E844" s="505" t="e">
        <f>IF('Formulario PPGR3'!$G844="","",'[3]Formulario PPGR1'!#REF!)</f>
        <v>#REF!</v>
      </c>
      <c r="F844" s="505" t="e">
        <f>IF('Formulario PPGR3'!$G844="","",'[3]Formulario PPGR1'!#REF!)</f>
        <v>#REF!</v>
      </c>
      <c r="G844" s="506" t="s">
        <v>1036</v>
      </c>
      <c r="H844" s="507" t="s">
        <v>1037</v>
      </c>
      <c r="I844" s="514">
        <v>1</v>
      </c>
      <c r="J844" s="515" t="s">
        <v>1136</v>
      </c>
      <c r="K844" s="505" t="s">
        <v>1137</v>
      </c>
      <c r="L844" s="516" t="s">
        <v>1206</v>
      </c>
      <c r="M844" s="517" t="s">
        <v>1087</v>
      </c>
      <c r="N844" s="521">
        <v>1</v>
      </c>
      <c r="O844" s="519">
        <v>14004.83</v>
      </c>
      <c r="P844" s="520">
        <v>14004.83</v>
      </c>
      <c r="Q844" s="519" t="s">
        <v>1141</v>
      </c>
      <c r="R844" s="526" t="s">
        <v>1072</v>
      </c>
    </row>
    <row r="845" spans="2:18" s="495" customFormat="1" ht="25.5">
      <c r="B845" s="505" t="e">
        <f>IF('Formulario PPGR3'!$G845="","",CONCATENATE('Formulario PPGR3'!$C845,".",'Formulario PPGR3'!$D845,".",'Formulario PPGR3'!$E845,".",'Formulario PPGR3'!$F845))</f>
        <v>#REF!</v>
      </c>
      <c r="C845" s="505" t="e">
        <f>IF('Formulario PPGR3'!$G845="","",'[3]Formulario PPGR1'!#REF!)</f>
        <v>#REF!</v>
      </c>
      <c r="D845" s="505" t="e">
        <f>IF('Formulario PPGR3'!$G845="","",'[3]Formulario PPGR1'!#REF!)</f>
        <v>#REF!</v>
      </c>
      <c r="E845" s="505" t="e">
        <f>IF('Formulario PPGR3'!$G845="","",'[3]Formulario PPGR1'!#REF!)</f>
        <v>#REF!</v>
      </c>
      <c r="F845" s="505" t="e">
        <f>IF('Formulario PPGR3'!$G845="","",'[3]Formulario PPGR1'!#REF!)</f>
        <v>#REF!</v>
      </c>
      <c r="G845" s="506" t="s">
        <v>838</v>
      </c>
      <c r="H845" s="507" t="s">
        <v>839</v>
      </c>
      <c r="I845" s="514">
        <v>4</v>
      </c>
      <c r="J845" s="515" t="s">
        <v>1131</v>
      </c>
      <c r="K845" s="505" t="s">
        <v>1132</v>
      </c>
      <c r="L845" s="516" t="s">
        <v>1205</v>
      </c>
      <c r="M845" s="517" t="s">
        <v>1087</v>
      </c>
      <c r="N845" s="521">
        <v>1</v>
      </c>
      <c r="O845" s="519">
        <v>36954.32</v>
      </c>
      <c r="P845" s="520">
        <v>36954.32</v>
      </c>
      <c r="Q845" s="519" t="s">
        <v>1134</v>
      </c>
      <c r="R845" s="526" t="s">
        <v>1072</v>
      </c>
    </row>
    <row r="846" spans="2:18" s="495" customFormat="1" ht="25.5">
      <c r="B846" s="505" t="e">
        <f>IF('Formulario PPGR3'!$G846="","",CONCATENATE('Formulario PPGR3'!$C846,".",'Formulario PPGR3'!$D846,".",'Formulario PPGR3'!$E846,".",'Formulario PPGR3'!$F846))</f>
        <v>#REF!</v>
      </c>
      <c r="C846" s="505" t="e">
        <f>IF('Formulario PPGR3'!$G846="","",'[3]Formulario PPGR1'!#REF!)</f>
        <v>#REF!</v>
      </c>
      <c r="D846" s="505" t="e">
        <f>IF('Formulario PPGR3'!$G846="","",'[3]Formulario PPGR1'!#REF!)</f>
        <v>#REF!</v>
      </c>
      <c r="E846" s="505" t="e">
        <f>IF('Formulario PPGR3'!$G846="","",'[3]Formulario PPGR1'!#REF!)</f>
        <v>#REF!</v>
      </c>
      <c r="F846" s="505" t="e">
        <f>IF('Formulario PPGR3'!$G846="","",'[3]Formulario PPGR1'!#REF!)</f>
        <v>#REF!</v>
      </c>
      <c r="G846" s="506" t="s">
        <v>838</v>
      </c>
      <c r="H846" s="507" t="s">
        <v>839</v>
      </c>
      <c r="I846" s="514">
        <v>4</v>
      </c>
      <c r="J846" s="515" t="s">
        <v>1080</v>
      </c>
      <c r="K846" s="505" t="s">
        <v>1089</v>
      </c>
      <c r="L846" s="516" t="s">
        <v>1175</v>
      </c>
      <c r="M846" s="517" t="s">
        <v>1091</v>
      </c>
      <c r="N846" s="521">
        <v>5</v>
      </c>
      <c r="O846" s="519">
        <v>233.64</v>
      </c>
      <c r="P846" s="520">
        <v>1168.2</v>
      </c>
      <c r="Q846" s="519" t="s">
        <v>1092</v>
      </c>
      <c r="R846" s="526" t="s">
        <v>1072</v>
      </c>
    </row>
    <row r="847" spans="2:18" s="495" customFormat="1" ht="25.5">
      <c r="B847" s="505" t="e">
        <f>IF('Formulario PPGR3'!$G847="","",CONCATENATE('Formulario PPGR3'!$C847,".",'Formulario PPGR3'!$D847,".",'Formulario PPGR3'!$E847,".",'Formulario PPGR3'!$F847))</f>
        <v>#REF!</v>
      </c>
      <c r="C847" s="505" t="e">
        <f>IF('Formulario PPGR3'!$G847="","",'[3]Formulario PPGR1'!#REF!)</f>
        <v>#REF!</v>
      </c>
      <c r="D847" s="505" t="e">
        <f>IF('Formulario PPGR3'!$G847="","",'[3]Formulario PPGR1'!#REF!)</f>
        <v>#REF!</v>
      </c>
      <c r="E847" s="505" t="e">
        <f>IF('Formulario PPGR3'!$G847="","",'[3]Formulario PPGR1'!#REF!)</f>
        <v>#REF!</v>
      </c>
      <c r="F847" s="505" t="e">
        <f>IF('Formulario PPGR3'!$G847="","",'[3]Formulario PPGR1'!#REF!)</f>
        <v>#REF!</v>
      </c>
      <c r="G847" s="506" t="s">
        <v>838</v>
      </c>
      <c r="H847" s="507" t="s">
        <v>839</v>
      </c>
      <c r="I847" s="514">
        <v>4</v>
      </c>
      <c r="J847" s="515" t="s">
        <v>1080</v>
      </c>
      <c r="K847" s="505" t="s">
        <v>1089</v>
      </c>
      <c r="L847" s="516" t="s">
        <v>1081</v>
      </c>
      <c r="M847" s="517" t="s">
        <v>1093</v>
      </c>
      <c r="N847" s="521">
        <v>10</v>
      </c>
      <c r="O847" s="519">
        <v>139.24</v>
      </c>
      <c r="P847" s="520">
        <v>1392.4</v>
      </c>
      <c r="Q847" s="519" t="s">
        <v>1094</v>
      </c>
      <c r="R847" s="526" t="s">
        <v>1072</v>
      </c>
    </row>
    <row r="848" spans="2:18" s="495" customFormat="1" ht="25.5">
      <c r="B848" s="505" t="e">
        <f>IF('Formulario PPGR3'!$G848="","",CONCATENATE('Formulario PPGR3'!$C848,".",'Formulario PPGR3'!$D848,".",'Formulario PPGR3'!$E848,".",'Formulario PPGR3'!$F848))</f>
        <v>#REF!</v>
      </c>
      <c r="C848" s="505" t="e">
        <f>IF('Formulario PPGR3'!$G848="","",'[3]Formulario PPGR1'!#REF!)</f>
        <v>#REF!</v>
      </c>
      <c r="D848" s="505" t="e">
        <f>IF('Formulario PPGR3'!$G848="","",'[3]Formulario PPGR1'!#REF!)</f>
        <v>#REF!</v>
      </c>
      <c r="E848" s="505" t="e">
        <f>IF('Formulario PPGR3'!$G848="","",'[3]Formulario PPGR1'!#REF!)</f>
        <v>#REF!</v>
      </c>
      <c r="F848" s="505" t="e">
        <f>IF('Formulario PPGR3'!$G848="","",'[3]Formulario PPGR1'!#REF!)</f>
        <v>#REF!</v>
      </c>
      <c r="G848" s="506" t="s">
        <v>838</v>
      </c>
      <c r="H848" s="507" t="s">
        <v>839</v>
      </c>
      <c r="I848" s="514">
        <v>4</v>
      </c>
      <c r="J848" s="515" t="s">
        <v>1073</v>
      </c>
      <c r="K848" s="505" t="s">
        <v>1095</v>
      </c>
      <c r="L848" s="516" t="s">
        <v>1115</v>
      </c>
      <c r="M848" s="517" t="s">
        <v>1091</v>
      </c>
      <c r="N848" s="521">
        <v>10</v>
      </c>
      <c r="O848" s="519">
        <v>36</v>
      </c>
      <c r="P848" s="520">
        <v>360</v>
      </c>
      <c r="Q848" s="519" t="s">
        <v>1096</v>
      </c>
      <c r="R848" s="526" t="s">
        <v>1072</v>
      </c>
    </row>
    <row r="849" spans="2:18" s="495" customFormat="1" ht="25.5">
      <c r="B849" s="505" t="e">
        <f>IF('Formulario PPGR3'!$G849="","",CONCATENATE('Formulario PPGR3'!$C849,".",'Formulario PPGR3'!$D849,".",'Formulario PPGR3'!$E849,".",'Formulario PPGR3'!$F849))</f>
        <v>#REF!</v>
      </c>
      <c r="C849" s="505" t="e">
        <f>IF('Formulario PPGR3'!$G849="","",'[3]Formulario PPGR1'!#REF!)</f>
        <v>#REF!</v>
      </c>
      <c r="D849" s="505" t="e">
        <f>IF('Formulario PPGR3'!$G849="","",'[3]Formulario PPGR1'!#REF!)</f>
        <v>#REF!</v>
      </c>
      <c r="E849" s="505" t="e">
        <f>IF('Formulario PPGR3'!$G849="","",'[3]Formulario PPGR1'!#REF!)</f>
        <v>#REF!</v>
      </c>
      <c r="F849" s="505" t="e">
        <f>IF('Formulario PPGR3'!$G849="","",'[3]Formulario PPGR1'!#REF!)</f>
        <v>#REF!</v>
      </c>
      <c r="G849" s="506" t="s">
        <v>838</v>
      </c>
      <c r="H849" s="507" t="s">
        <v>839</v>
      </c>
      <c r="I849" s="514">
        <v>4</v>
      </c>
      <c r="J849" s="515" t="s">
        <v>1073</v>
      </c>
      <c r="K849" s="505" t="s">
        <v>1095</v>
      </c>
      <c r="L849" s="516" t="s">
        <v>1097</v>
      </c>
      <c r="M849" s="517" t="s">
        <v>1087</v>
      </c>
      <c r="N849" s="521">
        <v>10</v>
      </c>
      <c r="O849" s="519">
        <v>50</v>
      </c>
      <c r="P849" s="520">
        <v>500</v>
      </c>
      <c r="Q849" s="519" t="s">
        <v>1096</v>
      </c>
      <c r="R849" s="526" t="s">
        <v>1072</v>
      </c>
    </row>
    <row r="850" spans="2:18" s="495" customFormat="1" ht="25.5">
      <c r="B850" s="505" t="e">
        <f>IF('Formulario PPGR3'!$G850="","",CONCATENATE('Formulario PPGR3'!$C850,".",'Formulario PPGR3'!$D850,".",'Formulario PPGR3'!$E850,".",'Formulario PPGR3'!$F850))</f>
        <v>#REF!</v>
      </c>
      <c r="C850" s="505" t="e">
        <f>IF('Formulario PPGR3'!$G850="","",'[3]Formulario PPGR1'!#REF!)</f>
        <v>#REF!</v>
      </c>
      <c r="D850" s="505" t="e">
        <f>IF('Formulario PPGR3'!$G850="","",'[3]Formulario PPGR1'!#REF!)</f>
        <v>#REF!</v>
      </c>
      <c r="E850" s="505" t="e">
        <f>IF('Formulario PPGR3'!$G850="","",'[3]Formulario PPGR1'!#REF!)</f>
        <v>#REF!</v>
      </c>
      <c r="F850" s="505" t="e">
        <f>IF('Formulario PPGR3'!$G850="","",'[3]Formulario PPGR1'!#REF!)</f>
        <v>#REF!</v>
      </c>
      <c r="G850" s="506" t="s">
        <v>838</v>
      </c>
      <c r="H850" s="507" t="s">
        <v>839</v>
      </c>
      <c r="I850" s="514">
        <v>4</v>
      </c>
      <c r="J850" s="515" t="s">
        <v>1073</v>
      </c>
      <c r="K850" s="505" t="s">
        <v>1095</v>
      </c>
      <c r="L850" s="516" t="s">
        <v>1184</v>
      </c>
      <c r="M850" s="517" t="s">
        <v>1087</v>
      </c>
      <c r="N850" s="521">
        <v>2</v>
      </c>
      <c r="O850" s="519">
        <v>5039.8509999999997</v>
      </c>
      <c r="P850" s="520">
        <v>10079.701999999999</v>
      </c>
      <c r="Q850" s="519" t="s">
        <v>1096</v>
      </c>
      <c r="R850" s="526" t="s">
        <v>1072</v>
      </c>
    </row>
    <row r="851" spans="2:18" s="495" customFormat="1" ht="25.5">
      <c r="B851" s="505" t="e">
        <f>IF('Formulario PPGR3'!$G851="","",CONCATENATE('Formulario PPGR3'!$C851,".",'Formulario PPGR3'!$D851,".",'Formulario PPGR3'!$E851,".",'Formulario PPGR3'!$F851))</f>
        <v>#REF!</v>
      </c>
      <c r="C851" s="505" t="e">
        <f>IF('Formulario PPGR3'!$G851="","",'[3]Formulario PPGR1'!#REF!)</f>
        <v>#REF!</v>
      </c>
      <c r="D851" s="505" t="e">
        <f>IF('Formulario PPGR3'!$G851="","",'[3]Formulario PPGR1'!#REF!)</f>
        <v>#REF!</v>
      </c>
      <c r="E851" s="505" t="e">
        <f>IF('Formulario PPGR3'!$G851="","",'[3]Formulario PPGR1'!#REF!)</f>
        <v>#REF!</v>
      </c>
      <c r="F851" s="505" t="e">
        <f>IF('Formulario PPGR3'!$G851="","",'[3]Formulario PPGR1'!#REF!)</f>
        <v>#REF!</v>
      </c>
      <c r="G851" s="506" t="s">
        <v>841</v>
      </c>
      <c r="H851" s="507" t="s">
        <v>842</v>
      </c>
      <c r="I851" s="514">
        <v>4</v>
      </c>
      <c r="J851" s="515" t="s">
        <v>1077</v>
      </c>
      <c r="K851" s="505" t="s">
        <v>1099</v>
      </c>
      <c r="L851" s="516" t="s">
        <v>1078</v>
      </c>
      <c r="M851" s="517" t="s">
        <v>1101</v>
      </c>
      <c r="N851" s="521">
        <v>300</v>
      </c>
      <c r="O851" s="519">
        <v>197</v>
      </c>
      <c r="P851" s="520">
        <v>59100</v>
      </c>
      <c r="Q851" s="519" t="s">
        <v>1102</v>
      </c>
      <c r="R851" s="526" t="s">
        <v>1072</v>
      </c>
    </row>
    <row r="852" spans="2:18" s="495" customFormat="1" ht="25.5">
      <c r="B852" s="505" t="e">
        <f>IF('Formulario PPGR3'!$G852="","",CONCATENATE('Formulario PPGR3'!$C852,".",'Formulario PPGR3'!$D852,".",'Formulario PPGR3'!$E852,".",'Formulario PPGR3'!$F852))</f>
        <v>#REF!</v>
      </c>
      <c r="C852" s="505" t="e">
        <f>IF('Formulario PPGR3'!$G852="","",'[3]Formulario PPGR1'!#REF!)</f>
        <v>#REF!</v>
      </c>
      <c r="D852" s="505" t="e">
        <f>IF('Formulario PPGR3'!$G852="","",'[3]Formulario PPGR1'!#REF!)</f>
        <v>#REF!</v>
      </c>
      <c r="E852" s="505" t="e">
        <f>IF('Formulario PPGR3'!$G852="","",'[3]Formulario PPGR1'!#REF!)</f>
        <v>#REF!</v>
      </c>
      <c r="F852" s="505" t="e">
        <f>IF('Formulario PPGR3'!$G852="","",'[3]Formulario PPGR1'!#REF!)</f>
        <v>#REF!</v>
      </c>
      <c r="G852" s="506" t="s">
        <v>841</v>
      </c>
      <c r="H852" s="507" t="s">
        <v>842</v>
      </c>
      <c r="I852" s="514">
        <v>4</v>
      </c>
      <c r="J852" s="515" t="s">
        <v>1080</v>
      </c>
      <c r="K852" s="505" t="s">
        <v>1089</v>
      </c>
      <c r="L852" s="516" t="s">
        <v>1081</v>
      </c>
      <c r="M852" s="517" t="s">
        <v>1093</v>
      </c>
      <c r="N852" s="521">
        <v>10</v>
      </c>
      <c r="O852" s="519">
        <v>139.24</v>
      </c>
      <c r="P852" s="520">
        <v>1392.4</v>
      </c>
      <c r="Q852" s="519" t="s">
        <v>1094</v>
      </c>
      <c r="R852" s="526" t="s">
        <v>1072</v>
      </c>
    </row>
    <row r="853" spans="2:18" s="495" customFormat="1" ht="25.5">
      <c r="B853" s="505" t="e">
        <f>IF('Formulario PPGR3'!$G853="","",CONCATENATE('Formulario PPGR3'!$C853,".",'Formulario PPGR3'!$D853,".",'Formulario PPGR3'!$E853,".",'Formulario PPGR3'!$F853))</f>
        <v>#REF!</v>
      </c>
      <c r="C853" s="505" t="e">
        <f>IF('Formulario PPGR3'!$G853="","",'[3]Formulario PPGR1'!#REF!)</f>
        <v>#REF!</v>
      </c>
      <c r="D853" s="505" t="e">
        <f>IF('Formulario PPGR3'!$G853="","",'[3]Formulario PPGR1'!#REF!)</f>
        <v>#REF!</v>
      </c>
      <c r="E853" s="505" t="e">
        <f>IF('Formulario PPGR3'!$G853="","",'[3]Formulario PPGR1'!#REF!)</f>
        <v>#REF!</v>
      </c>
      <c r="F853" s="505" t="e">
        <f>IF('Formulario PPGR3'!$G853="","",'[3]Formulario PPGR1'!#REF!)</f>
        <v>#REF!</v>
      </c>
      <c r="G853" s="506" t="s">
        <v>841</v>
      </c>
      <c r="H853" s="507" t="s">
        <v>842</v>
      </c>
      <c r="I853" s="514">
        <v>4</v>
      </c>
      <c r="J853" s="515" t="s">
        <v>1073</v>
      </c>
      <c r="K853" s="505" t="s">
        <v>1085</v>
      </c>
      <c r="L853" s="516" t="s">
        <v>1184</v>
      </c>
      <c r="M853" s="517" t="s">
        <v>1087</v>
      </c>
      <c r="N853" s="521">
        <v>1</v>
      </c>
      <c r="O853" s="519">
        <v>5039.8509999999997</v>
      </c>
      <c r="P853" s="520">
        <v>5039.8509999999997</v>
      </c>
      <c r="Q853" s="519" t="s">
        <v>1096</v>
      </c>
      <c r="R853" s="526" t="s">
        <v>1072</v>
      </c>
    </row>
    <row r="854" spans="2:18" s="495" customFormat="1" ht="25.5">
      <c r="B854" s="505" t="e">
        <f>IF('Formulario PPGR3'!$G854="","",CONCATENATE('Formulario PPGR3'!$C854,".",'Formulario PPGR3'!$D854,".",'Formulario PPGR3'!$E854,".",'Formulario PPGR3'!$F854))</f>
        <v>#REF!</v>
      </c>
      <c r="C854" s="505" t="e">
        <f>IF('Formulario PPGR3'!$G854="","",'[3]Formulario PPGR1'!#REF!)</f>
        <v>#REF!</v>
      </c>
      <c r="D854" s="505" t="e">
        <f>IF('Formulario PPGR3'!$G854="","",'[3]Formulario PPGR1'!#REF!)</f>
        <v>#REF!</v>
      </c>
      <c r="E854" s="505" t="e">
        <f>IF('Formulario PPGR3'!$G854="","",'[3]Formulario PPGR1'!#REF!)</f>
        <v>#REF!</v>
      </c>
      <c r="F854" s="505" t="e">
        <f>IF('Formulario PPGR3'!$G854="","",'[3]Formulario PPGR1'!#REF!)</f>
        <v>#REF!</v>
      </c>
      <c r="G854" s="506" t="s">
        <v>841</v>
      </c>
      <c r="H854" s="507" t="s">
        <v>842</v>
      </c>
      <c r="I854" s="514">
        <v>4</v>
      </c>
      <c r="J854" s="515" t="s">
        <v>1230</v>
      </c>
      <c r="K854" s="505" t="s">
        <v>1231</v>
      </c>
      <c r="L854" s="516" t="s">
        <v>1234</v>
      </c>
      <c r="M854" s="517" t="s">
        <v>1087</v>
      </c>
      <c r="N854" s="521">
        <v>8</v>
      </c>
      <c r="O854" s="519">
        <v>17000</v>
      </c>
      <c r="P854" s="520">
        <v>136000</v>
      </c>
      <c r="Q854" s="519" t="s">
        <v>1235</v>
      </c>
      <c r="R854" s="526" t="s">
        <v>1072</v>
      </c>
    </row>
    <row r="855" spans="2:18" s="495" customFormat="1">
      <c r="B855" s="505" t="e">
        <f>IF('Formulario PPGR3'!$G855="","",CONCATENATE('Formulario PPGR3'!$C855,".",'Formulario PPGR3'!$D855,".",'Formulario PPGR3'!$E855,".",'Formulario PPGR3'!$F855))</f>
        <v>#REF!</v>
      </c>
      <c r="C855" s="505" t="e">
        <f>IF('Formulario PPGR3'!$G855="","",'[3]Formulario PPGR1'!#REF!)</f>
        <v>#REF!</v>
      </c>
      <c r="D855" s="505" t="e">
        <f>IF('Formulario PPGR3'!$G855="","",'[3]Formulario PPGR1'!#REF!)</f>
        <v>#REF!</v>
      </c>
      <c r="E855" s="505" t="e">
        <f>IF('Formulario PPGR3'!$G855="","",'[3]Formulario PPGR1'!#REF!)</f>
        <v>#REF!</v>
      </c>
      <c r="F855" s="505" t="e">
        <f>IF('Formulario PPGR3'!$G855="","",'[3]Formulario PPGR1'!#REF!)</f>
        <v>#REF!</v>
      </c>
      <c r="G855" s="506" t="s">
        <v>843</v>
      </c>
      <c r="H855" s="507" t="s">
        <v>844</v>
      </c>
      <c r="I855" s="514">
        <v>4</v>
      </c>
      <c r="J855" s="515" t="s">
        <v>1077</v>
      </c>
      <c r="K855" s="505" t="s">
        <v>1095</v>
      </c>
      <c r="L855" s="516" t="s">
        <v>1078</v>
      </c>
      <c r="M855" s="517" t="s">
        <v>1101</v>
      </c>
      <c r="N855" s="521">
        <v>300</v>
      </c>
      <c r="O855" s="519">
        <v>197</v>
      </c>
      <c r="P855" s="520">
        <v>59100</v>
      </c>
      <c r="Q855" s="519" t="s">
        <v>1096</v>
      </c>
      <c r="R855" s="526" t="s">
        <v>1072</v>
      </c>
    </row>
    <row r="856" spans="2:18" s="495" customFormat="1">
      <c r="B856" s="505" t="e">
        <f>IF('Formulario PPGR3'!$G856="","",CONCATENATE('Formulario PPGR3'!$C856,".",'Formulario PPGR3'!$D856,".",'Formulario PPGR3'!$E856,".",'Formulario PPGR3'!$F856))</f>
        <v>#REF!</v>
      </c>
      <c r="C856" s="505" t="e">
        <f>IF('Formulario PPGR3'!$G856="","",'[3]Formulario PPGR1'!#REF!)</f>
        <v>#REF!</v>
      </c>
      <c r="D856" s="505" t="e">
        <f>IF('Formulario PPGR3'!$G856="","",'[3]Formulario PPGR1'!#REF!)</f>
        <v>#REF!</v>
      </c>
      <c r="E856" s="505" t="e">
        <f>IF('Formulario PPGR3'!$G856="","",'[3]Formulario PPGR1'!#REF!)</f>
        <v>#REF!</v>
      </c>
      <c r="F856" s="505" t="e">
        <f>IF('Formulario PPGR3'!$G856="","",'[3]Formulario PPGR1'!#REF!)</f>
        <v>#REF!</v>
      </c>
      <c r="G856" s="506" t="s">
        <v>843</v>
      </c>
      <c r="H856" s="507" t="s">
        <v>844</v>
      </c>
      <c r="I856" s="514">
        <v>4</v>
      </c>
      <c r="J856" s="515" t="s">
        <v>1080</v>
      </c>
      <c r="K856" s="505" t="s">
        <v>1089</v>
      </c>
      <c r="L856" s="516" t="s">
        <v>1081</v>
      </c>
      <c r="M856" s="517" t="s">
        <v>1093</v>
      </c>
      <c r="N856" s="521">
        <v>10</v>
      </c>
      <c r="O856" s="519">
        <v>139.24</v>
      </c>
      <c r="P856" s="520">
        <v>1392.4</v>
      </c>
      <c r="Q856" s="519" t="s">
        <v>1094</v>
      </c>
      <c r="R856" s="526" t="s">
        <v>1072</v>
      </c>
    </row>
    <row r="857" spans="2:18" s="495" customFormat="1" ht="114.75">
      <c r="B857" s="505" t="e">
        <f>IF('Formulario PPGR3'!$G857="","",CONCATENATE('Formulario PPGR3'!$C857,".",'Formulario PPGR3'!$D857,".",'Formulario PPGR3'!$E857,".",'Formulario PPGR3'!$F857))</f>
        <v>#REF!</v>
      </c>
      <c r="C857" s="505" t="e">
        <f>IF('Formulario PPGR3'!$G857="","",'[3]Formulario PPGR1'!#REF!)</f>
        <v>#REF!</v>
      </c>
      <c r="D857" s="505" t="e">
        <f>IF('Formulario PPGR3'!$G857="","",'[3]Formulario PPGR1'!#REF!)</f>
        <v>#REF!</v>
      </c>
      <c r="E857" s="505" t="e">
        <f>IF('Formulario PPGR3'!$G857="","",'[3]Formulario PPGR1'!#REF!)</f>
        <v>#REF!</v>
      </c>
      <c r="F857" s="505" t="e">
        <f>IF('Formulario PPGR3'!$G857="","",'[3]Formulario PPGR1'!#REF!)</f>
        <v>#REF!</v>
      </c>
      <c r="G857" s="506" t="s">
        <v>1266</v>
      </c>
      <c r="H857" s="507" t="s">
        <v>891</v>
      </c>
      <c r="I857" s="514">
        <v>1</v>
      </c>
      <c r="J857" s="515" t="s">
        <v>1070</v>
      </c>
      <c r="K857" s="505" t="s">
        <v>1086</v>
      </c>
      <c r="L857" s="516" t="s">
        <v>1203</v>
      </c>
      <c r="M857" s="517" t="s">
        <v>1087</v>
      </c>
      <c r="N857" s="521">
        <v>1</v>
      </c>
      <c r="O857" s="519">
        <v>10133.5</v>
      </c>
      <c r="P857" s="520">
        <v>10133.5</v>
      </c>
      <c r="Q857" s="519" t="s">
        <v>1088</v>
      </c>
      <c r="R857" s="526"/>
    </row>
    <row r="858" spans="2:18" s="495" customFormat="1" ht="114.75">
      <c r="B858" s="505" t="e">
        <f>IF('Formulario PPGR3'!$G858="","",CONCATENATE('Formulario PPGR3'!$C858,".",'Formulario PPGR3'!$D858,".",'Formulario PPGR3'!$E858,".",'Formulario PPGR3'!$F858))</f>
        <v>#REF!</v>
      </c>
      <c r="C858" s="505" t="e">
        <f>IF('Formulario PPGR3'!$G858="","",'[3]Formulario PPGR1'!#REF!)</f>
        <v>#REF!</v>
      </c>
      <c r="D858" s="505" t="e">
        <f>IF('Formulario PPGR3'!$G858="","",'[3]Formulario PPGR1'!#REF!)</f>
        <v>#REF!</v>
      </c>
      <c r="E858" s="505" t="e">
        <f>IF('Formulario PPGR3'!$G858="","",'[3]Formulario PPGR1'!#REF!)</f>
        <v>#REF!</v>
      </c>
      <c r="F858" s="505" t="e">
        <f>IF('Formulario PPGR3'!$G858="","",'[3]Formulario PPGR1'!#REF!)</f>
        <v>#REF!</v>
      </c>
      <c r="G858" s="506" t="s">
        <v>1266</v>
      </c>
      <c r="H858" s="507" t="s">
        <v>891</v>
      </c>
      <c r="I858" s="514">
        <v>1</v>
      </c>
      <c r="J858" s="515" t="s">
        <v>1080</v>
      </c>
      <c r="K858" s="505" t="s">
        <v>1089</v>
      </c>
      <c r="L858" s="516" t="s">
        <v>1090</v>
      </c>
      <c r="M858" s="517" t="s">
        <v>1091</v>
      </c>
      <c r="N858" s="521">
        <v>1</v>
      </c>
      <c r="O858" s="519">
        <v>175.82</v>
      </c>
      <c r="P858" s="520">
        <v>175.82</v>
      </c>
      <c r="Q858" s="519" t="s">
        <v>1092</v>
      </c>
      <c r="R858" s="526"/>
    </row>
    <row r="859" spans="2:18" s="495" customFormat="1" ht="38.25">
      <c r="B859" s="505" t="e">
        <f>IF('Formulario PPGR3'!$G859="","",CONCATENATE('Formulario PPGR3'!$C859,".",'Formulario PPGR3'!$D859,".",'Formulario PPGR3'!$E859,".",'Formulario PPGR3'!$F859))</f>
        <v>#REF!</v>
      </c>
      <c r="C859" s="505" t="e">
        <f>IF('Formulario PPGR3'!$G859="","",'[3]Formulario PPGR1'!#REF!)</f>
        <v>#REF!</v>
      </c>
      <c r="D859" s="505" t="e">
        <f>IF('Formulario PPGR3'!$G859="","",'[3]Formulario PPGR1'!#REF!)</f>
        <v>#REF!</v>
      </c>
      <c r="E859" s="505" t="e">
        <f>IF('Formulario PPGR3'!$G859="","",'[3]Formulario PPGR1'!#REF!)</f>
        <v>#REF!</v>
      </c>
      <c r="F859" s="505" t="e">
        <f>IF('Formulario PPGR3'!$G859="","",'[3]Formulario PPGR1'!#REF!)</f>
        <v>#REF!</v>
      </c>
      <c r="G859" s="506" t="s">
        <v>1267</v>
      </c>
      <c r="H859" s="507" t="s">
        <v>894</v>
      </c>
      <c r="I859" s="514">
        <v>1</v>
      </c>
      <c r="J859" s="515" t="s">
        <v>1077</v>
      </c>
      <c r="K859" s="505" t="s">
        <v>1099</v>
      </c>
      <c r="L859" s="516" t="s">
        <v>1078</v>
      </c>
      <c r="M859" s="517" t="s">
        <v>1101</v>
      </c>
      <c r="N859" s="521">
        <v>100</v>
      </c>
      <c r="O859" s="519">
        <v>197</v>
      </c>
      <c r="P859" s="520">
        <v>19700</v>
      </c>
      <c r="Q859" s="519" t="s">
        <v>1102</v>
      </c>
      <c r="R859" s="526"/>
    </row>
    <row r="860" spans="2:18" s="495" customFormat="1" ht="38.25">
      <c r="B860" s="505" t="e">
        <f>IF('Formulario PPGR3'!$G860="","",CONCATENATE('Formulario PPGR3'!$C860,".",'Formulario PPGR3'!$D860,".",'Formulario PPGR3'!$E860,".",'Formulario PPGR3'!$F860))</f>
        <v>#REF!</v>
      </c>
      <c r="C860" s="505" t="e">
        <f>IF('Formulario PPGR3'!$G860="","",'[3]Formulario PPGR1'!#REF!)</f>
        <v>#REF!</v>
      </c>
      <c r="D860" s="505" t="e">
        <f>IF('Formulario PPGR3'!$G860="","",'[3]Formulario PPGR1'!#REF!)</f>
        <v>#REF!</v>
      </c>
      <c r="E860" s="505" t="e">
        <f>IF('Formulario PPGR3'!$G860="","",'[3]Formulario PPGR1'!#REF!)</f>
        <v>#REF!</v>
      </c>
      <c r="F860" s="505" t="e">
        <f>IF('Formulario PPGR3'!$G860="","",'[3]Formulario PPGR1'!#REF!)</f>
        <v>#REF!</v>
      </c>
      <c r="G860" s="506" t="s">
        <v>1267</v>
      </c>
      <c r="H860" s="507" t="s">
        <v>894</v>
      </c>
      <c r="I860" s="514">
        <v>1</v>
      </c>
      <c r="J860" s="515" t="s">
        <v>1080</v>
      </c>
      <c r="K860" s="505" t="s">
        <v>1089</v>
      </c>
      <c r="L860" s="516" t="s">
        <v>1081</v>
      </c>
      <c r="M860" s="517" t="s">
        <v>1093</v>
      </c>
      <c r="N860" s="521">
        <v>4</v>
      </c>
      <c r="O860" s="519">
        <v>139.24</v>
      </c>
      <c r="P860" s="520">
        <v>556.96</v>
      </c>
      <c r="Q860" s="519" t="s">
        <v>1094</v>
      </c>
      <c r="R860" s="526"/>
    </row>
    <row r="861" spans="2:18" s="495" customFormat="1" ht="51">
      <c r="B861" s="505" t="e">
        <f>IF('Formulario PPGR3'!$G861="","",CONCATENATE('Formulario PPGR3'!$C861,".",'Formulario PPGR3'!$D861,".",'Formulario PPGR3'!$E861,".",'Formulario PPGR3'!$F861))</f>
        <v>#REF!</v>
      </c>
      <c r="C861" s="505" t="e">
        <f>IF('Formulario PPGR3'!$G861="","",'[3]Formulario PPGR1'!#REF!)</f>
        <v>#REF!</v>
      </c>
      <c r="D861" s="505" t="e">
        <f>IF('Formulario PPGR3'!$G861="","",'[3]Formulario PPGR1'!#REF!)</f>
        <v>#REF!</v>
      </c>
      <c r="E861" s="505" t="e">
        <f>IF('Formulario PPGR3'!$G861="","",'[3]Formulario PPGR1'!#REF!)</f>
        <v>#REF!</v>
      </c>
      <c r="F861" s="505" t="e">
        <f>IF('Formulario PPGR3'!$G861="","",'[3]Formulario PPGR1'!#REF!)</f>
        <v>#REF!</v>
      </c>
      <c r="G861" s="506" t="s">
        <v>1268</v>
      </c>
      <c r="H861" s="507" t="s">
        <v>906</v>
      </c>
      <c r="I861" s="514">
        <v>2</v>
      </c>
      <c r="J861" s="515" t="s">
        <v>1070</v>
      </c>
      <c r="K861" s="505" t="s">
        <v>1086</v>
      </c>
      <c r="L861" s="516" t="s">
        <v>1253</v>
      </c>
      <c r="M861" s="517" t="s">
        <v>1087</v>
      </c>
      <c r="N861" s="521">
        <v>5</v>
      </c>
      <c r="O861" s="519">
        <v>19706</v>
      </c>
      <c r="P861" s="520">
        <v>98530</v>
      </c>
      <c r="Q861" s="519" t="s">
        <v>1088</v>
      </c>
      <c r="R861" s="526"/>
    </row>
    <row r="862" spans="2:18" s="495" customFormat="1" ht="38.25">
      <c r="B862" s="505" t="e">
        <f>IF('Formulario PPGR3'!$G862="","",CONCATENATE('Formulario PPGR3'!$C862,".",'Formulario PPGR3'!$D862,".",'Formulario PPGR3'!$E862,".",'Formulario PPGR3'!$F862))</f>
        <v>#REF!</v>
      </c>
      <c r="C862" s="505" t="e">
        <f>IF('Formulario PPGR3'!$G862="","",'[3]Formulario PPGR1'!#REF!)</f>
        <v>#REF!</v>
      </c>
      <c r="D862" s="505" t="e">
        <f>IF('Formulario PPGR3'!$G862="","",'[3]Formulario PPGR1'!#REF!)</f>
        <v>#REF!</v>
      </c>
      <c r="E862" s="505" t="e">
        <f>IF('Formulario PPGR3'!$G862="","",'[3]Formulario PPGR1'!#REF!)</f>
        <v>#REF!</v>
      </c>
      <c r="F862" s="505" t="e">
        <f>IF('Formulario PPGR3'!$G862="","",'[3]Formulario PPGR1'!#REF!)</f>
        <v>#REF!</v>
      </c>
      <c r="G862" s="506" t="s">
        <v>1268</v>
      </c>
      <c r="H862" s="507" t="s">
        <v>906</v>
      </c>
      <c r="I862" s="514">
        <v>2</v>
      </c>
      <c r="J862" s="515" t="s">
        <v>1070</v>
      </c>
      <c r="K862" s="505" t="s">
        <v>1086</v>
      </c>
      <c r="L862" s="516" t="s">
        <v>1071</v>
      </c>
      <c r="M862" s="517" t="s">
        <v>1087</v>
      </c>
      <c r="N862" s="521">
        <v>5</v>
      </c>
      <c r="O862" s="519">
        <v>61419</v>
      </c>
      <c r="P862" s="520">
        <v>307095</v>
      </c>
      <c r="Q862" s="519" t="s">
        <v>1088</v>
      </c>
      <c r="R862" s="526"/>
    </row>
    <row r="863" spans="2:18" s="495" customFormat="1" ht="38.25">
      <c r="B863" s="505" t="e">
        <f>IF('Formulario PPGR3'!$G863="","",CONCATENATE('Formulario PPGR3'!$C863,".",'Formulario PPGR3'!$D863,".",'Formulario PPGR3'!$E863,".",'Formulario PPGR3'!$F863))</f>
        <v>#REF!</v>
      </c>
      <c r="C863" s="505" t="e">
        <f>IF('Formulario PPGR3'!$G863="","",'[3]Formulario PPGR1'!#REF!)</f>
        <v>#REF!</v>
      </c>
      <c r="D863" s="505" t="e">
        <f>IF('Formulario PPGR3'!$G863="","",'[3]Formulario PPGR1'!#REF!)</f>
        <v>#REF!</v>
      </c>
      <c r="E863" s="505" t="e">
        <f>IF('Formulario PPGR3'!$G863="","",'[3]Formulario PPGR1'!#REF!)</f>
        <v>#REF!</v>
      </c>
      <c r="F863" s="505" t="e">
        <f>IF('Formulario PPGR3'!$G863="","",'[3]Formulario PPGR1'!#REF!)</f>
        <v>#REF!</v>
      </c>
      <c r="G863" s="506" t="s">
        <v>1268</v>
      </c>
      <c r="H863" s="507" t="s">
        <v>906</v>
      </c>
      <c r="I863" s="514">
        <v>2</v>
      </c>
      <c r="J863" s="515" t="s">
        <v>1119</v>
      </c>
      <c r="K863" s="505" t="s">
        <v>1120</v>
      </c>
      <c r="L863" s="516" t="s">
        <v>1121</v>
      </c>
      <c r="M863" s="517" t="s">
        <v>1087</v>
      </c>
      <c r="N863" s="521">
        <v>5</v>
      </c>
      <c r="O863" s="519">
        <v>86568.53</v>
      </c>
      <c r="P863" s="520">
        <v>432842.65</v>
      </c>
      <c r="Q863" s="519" t="s">
        <v>1122</v>
      </c>
      <c r="R863" s="526"/>
    </row>
    <row r="864" spans="2:18" s="495" customFormat="1">
      <c r="B864" s="505" t="e">
        <f>IF('Formulario PPGR3'!$G864="","",CONCATENATE('Formulario PPGR3'!$C864,".",'Formulario PPGR3'!$D864,".",'Formulario PPGR3'!$E864,".",'Formulario PPGR3'!$F864))</f>
        <v>#REF!</v>
      </c>
      <c r="C864" s="505" t="e">
        <f>IF('Formulario PPGR3'!$G864="","",'[3]Formulario PPGR1'!#REF!)</f>
        <v>#REF!</v>
      </c>
      <c r="D864" s="505" t="e">
        <f>IF('Formulario PPGR3'!$G864="","",'[3]Formulario PPGR1'!#REF!)</f>
        <v>#REF!</v>
      </c>
      <c r="E864" s="505" t="e">
        <f>IF('Formulario PPGR3'!$G864="","",'[3]Formulario PPGR1'!#REF!)</f>
        <v>#REF!</v>
      </c>
      <c r="F864" s="505" t="e">
        <f>IF('Formulario PPGR3'!$G864="","",'[3]Formulario PPGR1'!#REF!)</f>
        <v>#REF!</v>
      </c>
      <c r="G864" s="506" t="s">
        <v>1269</v>
      </c>
      <c r="H864" s="507" t="s">
        <v>911</v>
      </c>
      <c r="I864" s="514">
        <v>4</v>
      </c>
      <c r="J864" s="515" t="s">
        <v>1077</v>
      </c>
      <c r="K864" s="505" t="s">
        <v>1099</v>
      </c>
      <c r="L864" s="516" t="s">
        <v>1078</v>
      </c>
      <c r="M864" s="517" t="s">
        <v>1101</v>
      </c>
      <c r="N864" s="521">
        <v>150</v>
      </c>
      <c r="O864" s="519">
        <v>197</v>
      </c>
      <c r="P864" s="520">
        <v>29550</v>
      </c>
      <c r="Q864" s="519" t="s">
        <v>1102</v>
      </c>
      <c r="R864" s="526"/>
    </row>
    <row r="865" spans="2:18" s="495" customFormat="1">
      <c r="B865" s="505" t="e">
        <f>IF('Formulario PPGR3'!$G865="","",CONCATENATE('Formulario PPGR3'!$C865,".",'Formulario PPGR3'!$D865,".",'Formulario PPGR3'!$E865,".",'Formulario PPGR3'!$F865))</f>
        <v>#REF!</v>
      </c>
      <c r="C865" s="505" t="e">
        <f>IF('Formulario PPGR3'!$G865="","",'[3]Formulario PPGR1'!#REF!)</f>
        <v>#REF!</v>
      </c>
      <c r="D865" s="505" t="e">
        <f>IF('Formulario PPGR3'!$G865="","",'[3]Formulario PPGR1'!#REF!)</f>
        <v>#REF!</v>
      </c>
      <c r="E865" s="505" t="e">
        <f>IF('Formulario PPGR3'!$G865="","",'[3]Formulario PPGR1'!#REF!)</f>
        <v>#REF!</v>
      </c>
      <c r="F865" s="505" t="e">
        <f>IF('Formulario PPGR3'!$G865="","",'[3]Formulario PPGR1'!#REF!)</f>
        <v>#REF!</v>
      </c>
      <c r="G865" s="506" t="s">
        <v>1269</v>
      </c>
      <c r="H865" s="507" t="s">
        <v>911</v>
      </c>
      <c r="I865" s="514">
        <v>4</v>
      </c>
      <c r="J865" s="515" t="s">
        <v>1073</v>
      </c>
      <c r="K865" s="505" t="s">
        <v>1095</v>
      </c>
      <c r="L865" s="516" t="s">
        <v>1197</v>
      </c>
      <c r="M865" s="517" t="s">
        <v>1087</v>
      </c>
      <c r="N865" s="521">
        <v>4</v>
      </c>
      <c r="O865" s="519">
        <v>20.001000000000001</v>
      </c>
      <c r="P865" s="520">
        <v>80.004000000000005</v>
      </c>
      <c r="Q865" s="519" t="s">
        <v>1096</v>
      </c>
      <c r="R865" s="526"/>
    </row>
    <row r="866" spans="2:18" s="495" customFormat="1">
      <c r="B866" s="505" t="e">
        <f>IF('Formulario PPGR3'!$G866="","",CONCATENATE('Formulario PPGR3'!$C866,".",'Formulario PPGR3'!$D866,".",'Formulario PPGR3'!$E866,".",'Formulario PPGR3'!$F866))</f>
        <v>#REF!</v>
      </c>
      <c r="C866" s="505" t="e">
        <f>IF('Formulario PPGR3'!$G866="","",'[3]Formulario PPGR1'!#REF!)</f>
        <v>#REF!</v>
      </c>
      <c r="D866" s="505" t="e">
        <f>IF('Formulario PPGR3'!$G866="","",'[3]Formulario PPGR1'!#REF!)</f>
        <v>#REF!</v>
      </c>
      <c r="E866" s="505" t="e">
        <f>IF('Formulario PPGR3'!$G866="","",'[3]Formulario PPGR1'!#REF!)</f>
        <v>#REF!</v>
      </c>
      <c r="F866" s="505" t="e">
        <f>IF('Formulario PPGR3'!$G866="","",'[3]Formulario PPGR1'!#REF!)</f>
        <v>#REF!</v>
      </c>
      <c r="G866" s="506" t="s">
        <v>1269</v>
      </c>
      <c r="H866" s="507" t="s">
        <v>911</v>
      </c>
      <c r="I866" s="514">
        <v>4</v>
      </c>
      <c r="J866" s="515" t="s">
        <v>1080</v>
      </c>
      <c r="K866" s="505" t="s">
        <v>1089</v>
      </c>
      <c r="L866" s="516" t="s">
        <v>1270</v>
      </c>
      <c r="M866" s="517" t="s">
        <v>1087</v>
      </c>
      <c r="N866" s="521">
        <v>3</v>
      </c>
      <c r="O866" s="519">
        <v>140.125</v>
      </c>
      <c r="P866" s="520">
        <v>420.375</v>
      </c>
      <c r="Q866" s="519" t="s">
        <v>1092</v>
      </c>
      <c r="R866" s="526"/>
    </row>
    <row r="867" spans="2:18" s="495" customFormat="1" ht="25.5">
      <c r="B867" s="505" t="e">
        <f>IF('Formulario PPGR3'!$G867="","",CONCATENATE('Formulario PPGR3'!$C867,".",'Formulario PPGR3'!$D867,".",'Formulario PPGR3'!$E867,".",'Formulario PPGR3'!$F867))</f>
        <v>#REF!</v>
      </c>
      <c r="C867" s="505" t="e">
        <f>IF('Formulario PPGR3'!$G867="","",'[3]Formulario PPGR1'!#REF!)</f>
        <v>#REF!</v>
      </c>
      <c r="D867" s="505" t="e">
        <f>IF('Formulario PPGR3'!$G867="","",'[3]Formulario PPGR1'!#REF!)</f>
        <v>#REF!</v>
      </c>
      <c r="E867" s="505" t="e">
        <f>IF('Formulario PPGR3'!$G867="","",'[3]Formulario PPGR1'!#REF!)</f>
        <v>#REF!</v>
      </c>
      <c r="F867" s="505" t="e">
        <f>IF('Formulario PPGR3'!$G867="","",'[3]Formulario PPGR1'!#REF!)</f>
        <v>#REF!</v>
      </c>
      <c r="G867" s="506" t="s">
        <v>1269</v>
      </c>
      <c r="H867" s="507" t="s">
        <v>911</v>
      </c>
      <c r="I867" s="514">
        <v>4</v>
      </c>
      <c r="J867" s="515" t="s">
        <v>1073</v>
      </c>
      <c r="K867" s="505" t="s">
        <v>1095</v>
      </c>
      <c r="L867" s="516" t="s">
        <v>1271</v>
      </c>
      <c r="M867" s="517" t="s">
        <v>1087</v>
      </c>
      <c r="N867" s="521">
        <v>4</v>
      </c>
      <c r="O867" s="519">
        <v>1982.4</v>
      </c>
      <c r="P867" s="520">
        <v>7929.6</v>
      </c>
      <c r="Q867" s="519" t="s">
        <v>1096</v>
      </c>
      <c r="R867" s="526"/>
    </row>
    <row r="868" spans="2:18" s="495" customFormat="1" ht="38.25">
      <c r="B868" s="505" t="e">
        <f>IF('Formulario PPGR3'!$G868="","",CONCATENATE('Formulario PPGR3'!$C868,".",'Formulario PPGR3'!$D868,".",'Formulario PPGR3'!$E868,".",'Formulario PPGR3'!$F868))</f>
        <v>#REF!</v>
      </c>
      <c r="C868" s="505" t="e">
        <f>IF('Formulario PPGR3'!$G868="","",'[3]Formulario PPGR1'!#REF!)</f>
        <v>#REF!</v>
      </c>
      <c r="D868" s="505" t="e">
        <f>IF('Formulario PPGR3'!$G868="","",'[3]Formulario PPGR1'!#REF!)</f>
        <v>#REF!</v>
      </c>
      <c r="E868" s="505" t="e">
        <f>IF('Formulario PPGR3'!$G868="","",'[3]Formulario PPGR1'!#REF!)</f>
        <v>#REF!</v>
      </c>
      <c r="F868" s="505" t="e">
        <f>IF('Formulario PPGR3'!$G868="","",'[3]Formulario PPGR1'!#REF!)</f>
        <v>#REF!</v>
      </c>
      <c r="G868" s="506" t="s">
        <v>1272</v>
      </c>
      <c r="H868" s="507" t="s">
        <v>916</v>
      </c>
      <c r="I868" s="514">
        <v>4</v>
      </c>
      <c r="J868" s="515" t="s">
        <v>1070</v>
      </c>
      <c r="K868" s="505" t="s">
        <v>1086</v>
      </c>
      <c r="L868" s="516" t="s">
        <v>1082</v>
      </c>
      <c r="M868" s="517" t="s">
        <v>1087</v>
      </c>
      <c r="N868" s="521">
        <v>8</v>
      </c>
      <c r="O868" s="519">
        <v>29393.8</v>
      </c>
      <c r="P868" s="520">
        <v>235150.4</v>
      </c>
      <c r="Q868" s="519" t="s">
        <v>1088</v>
      </c>
      <c r="R868" s="526"/>
    </row>
    <row r="869" spans="2:18" ht="38.25">
      <c r="B869" s="505" t="e">
        <f>IF('Formulario PPGR3'!$G869="","",CONCATENATE('Formulario PPGR3'!$C869,".",'Formulario PPGR3'!$D869,".",'Formulario PPGR3'!$E869,".",'Formulario PPGR3'!$F869))</f>
        <v>#REF!</v>
      </c>
      <c r="C869" s="505" t="e">
        <f>IF('Formulario PPGR3'!$G869="","",'[3]Formulario PPGR1'!#REF!)</f>
        <v>#REF!</v>
      </c>
      <c r="D869" s="505" t="e">
        <f>IF('Formulario PPGR3'!$G869="","",'[3]Formulario PPGR1'!#REF!)</f>
        <v>#REF!</v>
      </c>
      <c r="E869" s="505" t="e">
        <f>IF('Formulario PPGR3'!$G869="","",'[3]Formulario PPGR1'!#REF!)</f>
        <v>#REF!</v>
      </c>
      <c r="F869" s="505" t="e">
        <f>IF('Formulario PPGR3'!$G869="","",'[3]Formulario PPGR1'!#REF!)</f>
        <v>#REF!</v>
      </c>
      <c r="G869" s="506" t="s">
        <v>1273</v>
      </c>
      <c r="H869" s="507" t="s">
        <v>926</v>
      </c>
      <c r="I869" s="514">
        <v>1</v>
      </c>
      <c r="J869" s="515" t="s">
        <v>1070</v>
      </c>
      <c r="K869" s="505" t="s">
        <v>1086</v>
      </c>
      <c r="L869" s="516" t="s">
        <v>1252</v>
      </c>
      <c r="M869" s="517" t="s">
        <v>1087</v>
      </c>
      <c r="N869" s="521">
        <v>1</v>
      </c>
      <c r="O869" s="519">
        <v>9410.5</v>
      </c>
      <c r="P869" s="520">
        <v>9410.5</v>
      </c>
      <c r="Q869" s="519" t="s">
        <v>1088</v>
      </c>
      <c r="R869" s="526"/>
    </row>
    <row r="870" spans="2:18" ht="25.5">
      <c r="B870" s="505" t="e">
        <f>IF('Formulario PPGR3'!$G870="","",CONCATENATE('Formulario PPGR3'!$C870,".",'Formulario PPGR3'!$D870,".",'Formulario PPGR3'!$E870,".",'Formulario PPGR3'!$F870))</f>
        <v>#REF!</v>
      </c>
      <c r="C870" s="505" t="e">
        <f>IF('Formulario PPGR3'!$G870="","",'[3]Formulario PPGR1'!#REF!)</f>
        <v>#REF!</v>
      </c>
      <c r="D870" s="505" t="e">
        <f>IF('Formulario PPGR3'!$G870="","",'[3]Formulario PPGR1'!#REF!)</f>
        <v>#REF!</v>
      </c>
      <c r="E870" s="505" t="e">
        <f>IF('Formulario PPGR3'!$G870="","",'[3]Formulario PPGR1'!#REF!)</f>
        <v>#REF!</v>
      </c>
      <c r="F870" s="505" t="e">
        <f>IF('Formulario PPGR3'!$G870="","",'[3]Formulario PPGR1'!#REF!)</f>
        <v>#REF!</v>
      </c>
      <c r="G870" s="506" t="s">
        <v>1273</v>
      </c>
      <c r="H870" s="507" t="s">
        <v>926</v>
      </c>
      <c r="I870" s="514">
        <v>1</v>
      </c>
      <c r="J870" s="515" t="s">
        <v>1080</v>
      </c>
      <c r="K870" s="505" t="s">
        <v>1089</v>
      </c>
      <c r="L870" s="516" t="s">
        <v>1081</v>
      </c>
      <c r="M870" s="517" t="s">
        <v>1093</v>
      </c>
      <c r="N870" s="521">
        <v>4</v>
      </c>
      <c r="O870" s="519">
        <v>139.24</v>
      </c>
      <c r="P870" s="520">
        <v>556.96</v>
      </c>
      <c r="Q870" s="519" t="s">
        <v>1094</v>
      </c>
      <c r="R870" s="526"/>
    </row>
    <row r="871" spans="2:18" ht="25.5">
      <c r="B871" s="505" t="e">
        <f>IF('Formulario PPGR3'!$G871="","",CONCATENATE('Formulario PPGR3'!$C871,".",'Formulario PPGR3'!$D871,".",'Formulario PPGR3'!$E871,".",'Formulario PPGR3'!$F871))</f>
        <v>#REF!</v>
      </c>
      <c r="C871" s="505" t="e">
        <f>IF('Formulario PPGR3'!$G871="","",'[3]Formulario PPGR1'!#REF!)</f>
        <v>#REF!</v>
      </c>
      <c r="D871" s="505" t="e">
        <f>IF('Formulario PPGR3'!$G871="","",'[3]Formulario PPGR1'!#REF!)</f>
        <v>#REF!</v>
      </c>
      <c r="E871" s="505" t="e">
        <f>IF('Formulario PPGR3'!$G871="","",'[3]Formulario PPGR1'!#REF!)</f>
        <v>#REF!</v>
      </c>
      <c r="F871" s="505" t="e">
        <f>IF('Formulario PPGR3'!$G871="","",'[3]Formulario PPGR1'!#REF!)</f>
        <v>#REF!</v>
      </c>
      <c r="G871" s="506" t="s">
        <v>1273</v>
      </c>
      <c r="H871" s="507" t="s">
        <v>926</v>
      </c>
      <c r="I871" s="514">
        <v>1</v>
      </c>
      <c r="J871" s="515" t="s">
        <v>1073</v>
      </c>
      <c r="K871" s="505" t="s">
        <v>1095</v>
      </c>
      <c r="L871" s="516" t="s">
        <v>1115</v>
      </c>
      <c r="M871" s="517" t="s">
        <v>1091</v>
      </c>
      <c r="N871" s="521">
        <v>2</v>
      </c>
      <c r="O871" s="519">
        <v>36</v>
      </c>
      <c r="P871" s="520">
        <v>72</v>
      </c>
      <c r="Q871" s="519" t="s">
        <v>1096</v>
      </c>
      <c r="R871" s="526"/>
    </row>
    <row r="872" spans="2:18" ht="25.5">
      <c r="B872" s="505" t="e">
        <f>IF('Formulario PPGR3'!$G872="","",CONCATENATE('Formulario PPGR3'!$C872,".",'Formulario PPGR3'!$D872,".",'Formulario PPGR3'!$E872,".",'Formulario PPGR3'!$F872))</f>
        <v>#REF!</v>
      </c>
      <c r="C872" s="505" t="e">
        <f>IF('Formulario PPGR3'!$G872="","",'[3]Formulario PPGR1'!#REF!)</f>
        <v>#REF!</v>
      </c>
      <c r="D872" s="505" t="e">
        <f>IF('Formulario PPGR3'!$G872="","",'[3]Formulario PPGR1'!#REF!)</f>
        <v>#REF!</v>
      </c>
      <c r="E872" s="505" t="e">
        <f>IF('Formulario PPGR3'!$G872="","",'[3]Formulario PPGR1'!#REF!)</f>
        <v>#REF!</v>
      </c>
      <c r="F872" s="505" t="e">
        <f>IF('Formulario PPGR3'!$G872="","",'[3]Formulario PPGR1'!#REF!)</f>
        <v>#REF!</v>
      </c>
      <c r="G872" s="506" t="s">
        <v>1273</v>
      </c>
      <c r="H872" s="507" t="s">
        <v>926</v>
      </c>
      <c r="I872" s="514">
        <v>1</v>
      </c>
      <c r="J872" s="515" t="s">
        <v>1073</v>
      </c>
      <c r="K872" s="505" t="s">
        <v>1095</v>
      </c>
      <c r="L872" s="516" t="s">
        <v>1114</v>
      </c>
      <c r="M872" s="517" t="s">
        <v>1087</v>
      </c>
      <c r="N872" s="521">
        <v>10</v>
      </c>
      <c r="O872" s="519">
        <v>32.001600000000003</v>
      </c>
      <c r="P872" s="520">
        <v>320.01600000000002</v>
      </c>
      <c r="Q872" s="519" t="s">
        <v>1096</v>
      </c>
      <c r="R872" s="526"/>
    </row>
    <row r="873" spans="2:18" ht="25.5">
      <c r="B873" s="505" t="e">
        <f>IF('Formulario PPGR3'!$G873="","",CONCATENATE('Formulario PPGR3'!$C873,".",'Formulario PPGR3'!$D873,".",'Formulario PPGR3'!$E873,".",'Formulario PPGR3'!$F873))</f>
        <v>#REF!</v>
      </c>
      <c r="C873" s="505" t="e">
        <f>IF('Formulario PPGR3'!$G873="","",'[3]Formulario PPGR1'!#REF!)</f>
        <v>#REF!</v>
      </c>
      <c r="D873" s="505" t="e">
        <f>IF('Formulario PPGR3'!$G873="","",'[3]Formulario PPGR1'!#REF!)</f>
        <v>#REF!</v>
      </c>
      <c r="E873" s="505" t="e">
        <f>IF('Formulario PPGR3'!$G873="","",'[3]Formulario PPGR1'!#REF!)</f>
        <v>#REF!</v>
      </c>
      <c r="F873" s="505" t="e">
        <f>IF('Formulario PPGR3'!$G873="","",'[3]Formulario PPGR1'!#REF!)</f>
        <v>#REF!</v>
      </c>
      <c r="G873" s="506" t="s">
        <v>1273</v>
      </c>
      <c r="H873" s="507" t="s">
        <v>926</v>
      </c>
      <c r="I873" s="514">
        <v>1</v>
      </c>
      <c r="J873" s="515" t="s">
        <v>1073</v>
      </c>
      <c r="K873" s="505" t="s">
        <v>1095</v>
      </c>
      <c r="L873" s="516" t="s">
        <v>1274</v>
      </c>
      <c r="M873" s="517" t="s">
        <v>1087</v>
      </c>
      <c r="N873" s="521">
        <v>2</v>
      </c>
      <c r="O873" s="519">
        <v>101.48</v>
      </c>
      <c r="P873" s="520">
        <v>202.96</v>
      </c>
      <c r="Q873" s="519" t="s">
        <v>1096</v>
      </c>
      <c r="R873" s="526"/>
    </row>
    <row r="874" spans="2:18" ht="25.5">
      <c r="B874" s="505" t="e">
        <f>IF('Formulario PPGR3'!$G874="","",CONCATENATE('Formulario PPGR3'!$C874,".",'Formulario PPGR3'!$D874,".",'Formulario PPGR3'!$E874,".",'Formulario PPGR3'!$F874))</f>
        <v>#REF!</v>
      </c>
      <c r="C874" s="505" t="e">
        <f>IF('Formulario PPGR3'!$G874="","",'[3]Formulario PPGR1'!#REF!)</f>
        <v>#REF!</v>
      </c>
      <c r="D874" s="505" t="e">
        <f>IF('Formulario PPGR3'!$G874="","",'[3]Formulario PPGR1'!#REF!)</f>
        <v>#REF!</v>
      </c>
      <c r="E874" s="505" t="e">
        <f>IF('Formulario PPGR3'!$G874="","",'[3]Formulario PPGR1'!#REF!)</f>
        <v>#REF!</v>
      </c>
      <c r="F874" s="505" t="e">
        <f>IF('Formulario PPGR3'!$G874="","",'[3]Formulario PPGR1'!#REF!)</f>
        <v>#REF!</v>
      </c>
      <c r="G874" s="506" t="s">
        <v>1273</v>
      </c>
      <c r="H874" s="507" t="s">
        <v>926</v>
      </c>
      <c r="I874" s="514">
        <v>1</v>
      </c>
      <c r="J874" s="515" t="s">
        <v>1073</v>
      </c>
      <c r="K874" s="505" t="s">
        <v>1095</v>
      </c>
      <c r="L874" s="516" t="s">
        <v>1275</v>
      </c>
      <c r="M874" s="517" t="s">
        <v>1087</v>
      </c>
      <c r="N874" s="521">
        <v>2</v>
      </c>
      <c r="O874" s="519">
        <v>71.98</v>
      </c>
      <c r="P874" s="520">
        <v>143.96</v>
      </c>
      <c r="Q874" s="519" t="s">
        <v>1096</v>
      </c>
      <c r="R874" s="526"/>
    </row>
    <row r="875" spans="2:18" ht="25.5">
      <c r="B875" s="505" t="e">
        <f>IF('Formulario PPGR3'!$G875="","",CONCATENATE('Formulario PPGR3'!$C875,".",'Formulario PPGR3'!$D875,".",'Formulario PPGR3'!$E875,".",'Formulario PPGR3'!$F875))</f>
        <v>#REF!</v>
      </c>
      <c r="C875" s="505" t="e">
        <f>IF('Formulario PPGR3'!$G875="","",'[3]Formulario PPGR1'!#REF!)</f>
        <v>#REF!</v>
      </c>
      <c r="D875" s="505" t="e">
        <f>IF('Formulario PPGR3'!$G875="","",'[3]Formulario PPGR1'!#REF!)</f>
        <v>#REF!</v>
      </c>
      <c r="E875" s="505" t="e">
        <f>IF('Formulario PPGR3'!$G875="","",'[3]Formulario PPGR1'!#REF!)</f>
        <v>#REF!</v>
      </c>
      <c r="F875" s="505" t="e">
        <f>IF('Formulario PPGR3'!$G875="","",'[3]Formulario PPGR1'!#REF!)</f>
        <v>#REF!</v>
      </c>
      <c r="G875" s="506" t="s">
        <v>1273</v>
      </c>
      <c r="H875" s="507" t="s">
        <v>926</v>
      </c>
      <c r="I875" s="514">
        <v>1</v>
      </c>
      <c r="J875" s="515" t="s">
        <v>1073</v>
      </c>
      <c r="K875" s="505" t="s">
        <v>1095</v>
      </c>
      <c r="L875" s="516" t="s">
        <v>1276</v>
      </c>
      <c r="M875" s="517" t="s">
        <v>1087</v>
      </c>
      <c r="N875" s="521">
        <v>12</v>
      </c>
      <c r="O875" s="519">
        <v>25.924600000000002</v>
      </c>
      <c r="P875" s="520">
        <v>311.09519999999998</v>
      </c>
      <c r="Q875" s="519" t="s">
        <v>1096</v>
      </c>
      <c r="R875" s="526"/>
    </row>
    <row r="876" spans="2:18" ht="25.5">
      <c r="B876" s="505" t="e">
        <f>IF('Formulario PPGR3'!$G876="","",CONCATENATE('Formulario PPGR3'!$C876,".",'Formulario PPGR3'!$D876,".",'Formulario PPGR3'!$E876,".",'Formulario PPGR3'!$F876))</f>
        <v>#REF!</v>
      </c>
      <c r="C876" s="505" t="e">
        <f>IF('Formulario PPGR3'!$G876="","",'[3]Formulario PPGR1'!#REF!)</f>
        <v>#REF!</v>
      </c>
      <c r="D876" s="505" t="e">
        <f>IF('Formulario PPGR3'!$G876="","",'[3]Formulario PPGR1'!#REF!)</f>
        <v>#REF!</v>
      </c>
      <c r="E876" s="505" t="e">
        <f>IF('Formulario PPGR3'!$G876="","",'[3]Formulario PPGR1'!#REF!)</f>
        <v>#REF!</v>
      </c>
      <c r="F876" s="505" t="e">
        <f>IF('Formulario PPGR3'!$G876="","",'[3]Formulario PPGR1'!#REF!)</f>
        <v>#REF!</v>
      </c>
      <c r="G876" s="506" t="s">
        <v>1273</v>
      </c>
      <c r="H876" s="507" t="s">
        <v>926</v>
      </c>
      <c r="I876" s="514">
        <v>1</v>
      </c>
      <c r="J876" s="515" t="s">
        <v>1073</v>
      </c>
      <c r="K876" s="505" t="s">
        <v>1095</v>
      </c>
      <c r="L876" s="516" t="s">
        <v>1186</v>
      </c>
      <c r="M876" s="517" t="s">
        <v>1091</v>
      </c>
      <c r="N876" s="521">
        <v>4</v>
      </c>
      <c r="O876" s="519">
        <v>27.14</v>
      </c>
      <c r="P876" s="520">
        <v>108.56</v>
      </c>
      <c r="Q876" s="519" t="s">
        <v>1096</v>
      </c>
      <c r="R876" s="526"/>
    </row>
    <row r="877" spans="2:18" ht="38.25">
      <c r="B877" s="505" t="e">
        <f>IF('Formulario PPGR3'!$G877="","",CONCATENATE('Formulario PPGR3'!$C877,".",'Formulario PPGR3'!$D877,".",'Formulario PPGR3'!$E877,".",'Formulario PPGR3'!$F877))</f>
        <v>#REF!</v>
      </c>
      <c r="C877" s="505" t="e">
        <f>IF('Formulario PPGR3'!$G877="","",'[3]Formulario PPGR1'!#REF!)</f>
        <v>#REF!</v>
      </c>
      <c r="D877" s="505" t="e">
        <f>IF('Formulario PPGR3'!$G877="","",'[3]Formulario PPGR1'!#REF!)</f>
        <v>#REF!</v>
      </c>
      <c r="E877" s="505" t="e">
        <f>IF('Formulario PPGR3'!$G877="","",'[3]Formulario PPGR1'!#REF!)</f>
        <v>#REF!</v>
      </c>
      <c r="F877" s="505" t="e">
        <f>IF('Formulario PPGR3'!$G877="","",'[3]Formulario PPGR1'!#REF!)</f>
        <v>#REF!</v>
      </c>
      <c r="G877" s="506" t="s">
        <v>951</v>
      </c>
      <c r="H877" s="507" t="s">
        <v>957</v>
      </c>
      <c r="I877" s="514">
        <v>2</v>
      </c>
      <c r="J877" s="515" t="s">
        <v>1080</v>
      </c>
      <c r="K877" s="505" t="s">
        <v>1089</v>
      </c>
      <c r="L877" s="516" t="s">
        <v>1081</v>
      </c>
      <c r="M877" s="517" t="s">
        <v>1093</v>
      </c>
      <c r="N877" s="521">
        <v>4</v>
      </c>
      <c r="O877" s="519">
        <v>139.24</v>
      </c>
      <c r="P877" s="520">
        <v>556.96</v>
      </c>
      <c r="Q877" s="519" t="s">
        <v>1094</v>
      </c>
      <c r="R877" s="526" t="s">
        <v>1072</v>
      </c>
    </row>
    <row r="878" spans="2:18" ht="38.25">
      <c r="B878" s="505" t="e">
        <f>IF('Formulario PPGR3'!$G878="","",CONCATENATE('Formulario PPGR3'!$C878,".",'Formulario PPGR3'!$D878,".",'Formulario PPGR3'!$E878,".",'Formulario PPGR3'!$F878))</f>
        <v>#REF!</v>
      </c>
      <c r="C878" s="505" t="e">
        <f>IF('Formulario PPGR3'!$G878="","",'[3]Formulario PPGR1'!#REF!)</f>
        <v>#REF!</v>
      </c>
      <c r="D878" s="505" t="e">
        <f>IF('Formulario PPGR3'!$G878="","",'[3]Formulario PPGR1'!#REF!)</f>
        <v>#REF!</v>
      </c>
      <c r="E878" s="505" t="e">
        <f>IF('Formulario PPGR3'!$G878="","",'[3]Formulario PPGR1'!#REF!)</f>
        <v>#REF!</v>
      </c>
      <c r="F878" s="505" t="e">
        <f>IF('Formulario PPGR3'!$G878="","",'[3]Formulario PPGR1'!#REF!)</f>
        <v>#REF!</v>
      </c>
      <c r="G878" s="506" t="s">
        <v>951</v>
      </c>
      <c r="H878" s="507" t="s">
        <v>957</v>
      </c>
      <c r="I878" s="514">
        <v>2</v>
      </c>
      <c r="J878" s="515" t="s">
        <v>1073</v>
      </c>
      <c r="K878" s="505" t="s">
        <v>1095</v>
      </c>
      <c r="L878" s="516" t="s">
        <v>1271</v>
      </c>
      <c r="M878" s="517" t="s">
        <v>1087</v>
      </c>
      <c r="N878" s="521">
        <v>1</v>
      </c>
      <c r="O878" s="519">
        <v>1982.4</v>
      </c>
      <c r="P878" s="520">
        <v>1982.4</v>
      </c>
      <c r="Q878" s="519" t="s">
        <v>1096</v>
      </c>
      <c r="R878" s="526" t="s">
        <v>1072</v>
      </c>
    </row>
    <row r="879" spans="2:18" ht="51">
      <c r="B879" s="505" t="e">
        <f>IF('Formulario PPGR3'!$G879="","",CONCATENATE('Formulario PPGR3'!$C879,".",'Formulario PPGR3'!$D879,".",'Formulario PPGR3'!$E879,".",'Formulario PPGR3'!$F879))</f>
        <v>#REF!</v>
      </c>
      <c r="C879" s="505" t="e">
        <f>IF('Formulario PPGR3'!$G879="","",'[3]Formulario PPGR1'!#REF!)</f>
        <v>#REF!</v>
      </c>
      <c r="D879" s="505" t="e">
        <f>IF('Formulario PPGR3'!$G879="","",'[3]Formulario PPGR1'!#REF!)</f>
        <v>#REF!</v>
      </c>
      <c r="E879" s="505" t="e">
        <f>IF('Formulario PPGR3'!$G879="","",'[3]Formulario PPGR1'!#REF!)</f>
        <v>#REF!</v>
      </c>
      <c r="F879" s="505" t="e">
        <f>IF('Formulario PPGR3'!$G879="","",'[3]Formulario PPGR1'!#REF!)</f>
        <v>#REF!</v>
      </c>
      <c r="G879" s="506" t="s">
        <v>954</v>
      </c>
      <c r="H879" s="507" t="s">
        <v>959</v>
      </c>
      <c r="I879" s="514">
        <v>4</v>
      </c>
      <c r="J879" s="515" t="s">
        <v>1073</v>
      </c>
      <c r="K879" s="505" t="s">
        <v>1095</v>
      </c>
      <c r="L879" s="516" t="s">
        <v>1081</v>
      </c>
      <c r="M879" s="517" t="s">
        <v>1093</v>
      </c>
      <c r="N879" s="521">
        <v>4</v>
      </c>
      <c r="O879" s="519">
        <v>139.24</v>
      </c>
      <c r="P879" s="520">
        <v>556.96</v>
      </c>
      <c r="Q879" s="519" t="s">
        <v>1094</v>
      </c>
      <c r="R879" s="526" t="s">
        <v>1072</v>
      </c>
    </row>
    <row r="880" spans="2:18" ht="51">
      <c r="B880" s="505" t="e">
        <f>IF('Formulario PPGR3'!$G880="","",CONCATENATE('Formulario PPGR3'!$C880,".",'Formulario PPGR3'!$D880,".",'Formulario PPGR3'!$E880,".",'Formulario PPGR3'!$F880))</f>
        <v>#REF!</v>
      </c>
      <c r="C880" s="505" t="e">
        <f>IF('Formulario PPGR3'!$G880="","",'[3]Formulario PPGR1'!#REF!)</f>
        <v>#REF!</v>
      </c>
      <c r="D880" s="505" t="e">
        <f>IF('Formulario PPGR3'!$G880="","",'[3]Formulario PPGR1'!#REF!)</f>
        <v>#REF!</v>
      </c>
      <c r="E880" s="505" t="e">
        <f>IF('Formulario PPGR3'!$G880="","",'[3]Formulario PPGR1'!#REF!)</f>
        <v>#REF!</v>
      </c>
      <c r="F880" s="505" t="e">
        <f>IF('Formulario PPGR3'!$G880="","",'[3]Formulario PPGR1'!#REF!)</f>
        <v>#REF!</v>
      </c>
      <c r="G880" s="506" t="s">
        <v>954</v>
      </c>
      <c r="H880" s="507" t="s">
        <v>959</v>
      </c>
      <c r="I880" s="514">
        <v>4</v>
      </c>
      <c r="J880" s="515" t="s">
        <v>1073</v>
      </c>
      <c r="K880" s="505" t="s">
        <v>1095</v>
      </c>
      <c r="L880" s="516" t="s">
        <v>1115</v>
      </c>
      <c r="M880" s="517" t="s">
        <v>1091</v>
      </c>
      <c r="N880" s="521">
        <v>4</v>
      </c>
      <c r="O880" s="519">
        <v>36</v>
      </c>
      <c r="P880" s="520">
        <v>144</v>
      </c>
      <c r="Q880" s="519" t="s">
        <v>1096</v>
      </c>
      <c r="R880" s="526" t="s">
        <v>1072</v>
      </c>
    </row>
    <row r="881" spans="2:18" ht="51">
      <c r="B881" s="505" t="e">
        <f>IF('Formulario PPGR3'!$G881="","",CONCATENATE('Formulario PPGR3'!$C881,".",'Formulario PPGR3'!$D881,".",'Formulario PPGR3'!$E881,".",'Formulario PPGR3'!$F881))</f>
        <v>#REF!</v>
      </c>
      <c r="C881" s="505" t="e">
        <f>IF('Formulario PPGR3'!$G881="","",'[3]Formulario PPGR1'!#REF!)</f>
        <v>#REF!</v>
      </c>
      <c r="D881" s="505" t="e">
        <f>IF('Formulario PPGR3'!$G881="","",'[3]Formulario PPGR1'!#REF!)</f>
        <v>#REF!</v>
      </c>
      <c r="E881" s="505" t="e">
        <f>IF('Formulario PPGR3'!$G881="","",'[3]Formulario PPGR1'!#REF!)</f>
        <v>#REF!</v>
      </c>
      <c r="F881" s="505" t="e">
        <f>IF('Formulario PPGR3'!$G881="","",'[3]Formulario PPGR1'!#REF!)</f>
        <v>#REF!</v>
      </c>
      <c r="G881" s="506" t="s">
        <v>956</v>
      </c>
      <c r="H881" s="507" t="s">
        <v>961</v>
      </c>
      <c r="I881" s="514">
        <v>4</v>
      </c>
      <c r="J881" s="515" t="s">
        <v>1077</v>
      </c>
      <c r="K881" s="505" t="s">
        <v>1099</v>
      </c>
      <c r="L881" s="516" t="s">
        <v>1100</v>
      </c>
      <c r="M881" s="517" t="s">
        <v>1101</v>
      </c>
      <c r="N881" s="521">
        <v>60</v>
      </c>
      <c r="O881" s="519">
        <v>251</v>
      </c>
      <c r="P881" s="520">
        <v>15060</v>
      </c>
      <c r="Q881" s="519" t="s">
        <v>1102</v>
      </c>
      <c r="R881" s="526" t="s">
        <v>1072</v>
      </c>
    </row>
    <row r="882" spans="2:18" ht="51">
      <c r="B882" s="505" t="e">
        <f>IF('Formulario PPGR3'!$G882="","",CONCATENATE('Formulario PPGR3'!$C882,".",'Formulario PPGR3'!$D882,".",'Formulario PPGR3'!$E882,".",'Formulario PPGR3'!$F882))</f>
        <v>#REF!</v>
      </c>
      <c r="C882" s="505" t="e">
        <f>IF('Formulario PPGR3'!$G882="","",'[3]Formulario PPGR1'!#REF!)</f>
        <v>#REF!</v>
      </c>
      <c r="D882" s="505" t="e">
        <f>IF('Formulario PPGR3'!$G882="","",'[3]Formulario PPGR1'!#REF!)</f>
        <v>#REF!</v>
      </c>
      <c r="E882" s="505" t="e">
        <f>IF('Formulario PPGR3'!$G882="","",'[3]Formulario PPGR1'!#REF!)</f>
        <v>#REF!</v>
      </c>
      <c r="F882" s="505" t="e">
        <f>IF('Formulario PPGR3'!$G882="","",'[3]Formulario PPGR1'!#REF!)</f>
        <v>#REF!</v>
      </c>
      <c r="G882" s="506" t="s">
        <v>956</v>
      </c>
      <c r="H882" s="507" t="s">
        <v>961</v>
      </c>
      <c r="I882" s="514">
        <v>4</v>
      </c>
      <c r="J882" s="515" t="s">
        <v>1073</v>
      </c>
      <c r="K882" s="505" t="s">
        <v>1095</v>
      </c>
      <c r="L882" s="516" t="s">
        <v>1081</v>
      </c>
      <c r="M882" s="517" t="s">
        <v>1093</v>
      </c>
      <c r="N882" s="521">
        <v>4</v>
      </c>
      <c r="O882" s="519">
        <v>139.24</v>
      </c>
      <c r="P882" s="520">
        <v>556.96</v>
      </c>
      <c r="Q882" s="519" t="s">
        <v>1094</v>
      </c>
      <c r="R882" s="526" t="s">
        <v>1072</v>
      </c>
    </row>
    <row r="883" spans="2:18" ht="51">
      <c r="B883" s="505" t="e">
        <f>IF('Formulario PPGR3'!$G883="","",CONCATENATE('Formulario PPGR3'!$C883,".",'Formulario PPGR3'!$D883,".",'Formulario PPGR3'!$E883,".",'Formulario PPGR3'!$F883))</f>
        <v>#REF!</v>
      </c>
      <c r="C883" s="505" t="e">
        <f>IF('Formulario PPGR3'!$G883="","",'[3]Formulario PPGR1'!#REF!)</f>
        <v>#REF!</v>
      </c>
      <c r="D883" s="505" t="e">
        <f>IF('Formulario PPGR3'!$G883="","",'[3]Formulario PPGR1'!#REF!)</f>
        <v>#REF!</v>
      </c>
      <c r="E883" s="505" t="e">
        <f>IF('Formulario PPGR3'!$G883="","",'[3]Formulario PPGR1'!#REF!)</f>
        <v>#REF!</v>
      </c>
      <c r="F883" s="505" t="e">
        <f>IF('Formulario PPGR3'!$G883="","",'[3]Formulario PPGR1'!#REF!)</f>
        <v>#REF!</v>
      </c>
      <c r="G883" s="506" t="s">
        <v>963</v>
      </c>
      <c r="H883" s="507" t="s">
        <v>964</v>
      </c>
      <c r="I883" s="514">
        <v>4</v>
      </c>
      <c r="J883" s="515" t="s">
        <v>1073</v>
      </c>
      <c r="K883" s="505" t="s">
        <v>1095</v>
      </c>
      <c r="L883" s="516" t="s">
        <v>1081</v>
      </c>
      <c r="M883" s="517" t="s">
        <v>1093</v>
      </c>
      <c r="N883" s="521">
        <v>4</v>
      </c>
      <c r="O883" s="519">
        <v>139.24</v>
      </c>
      <c r="P883" s="520">
        <v>556.96</v>
      </c>
      <c r="Q883" s="519" t="s">
        <v>1094</v>
      </c>
      <c r="R883" s="526" t="s">
        <v>1072</v>
      </c>
    </row>
    <row r="884" spans="2:18" ht="63.75">
      <c r="B884" s="505" t="e">
        <f>IF('Formulario PPGR3'!$G884="","",CONCATENATE('Formulario PPGR3'!$C884,".",'Formulario PPGR3'!$D884,".",'Formulario PPGR3'!$E884,".",'Formulario PPGR3'!$F884))</f>
        <v>#REF!</v>
      </c>
      <c r="C884" s="505" t="e">
        <f>IF('Formulario PPGR3'!$G884="","",'[3]Formulario PPGR1'!#REF!)</f>
        <v>#REF!</v>
      </c>
      <c r="D884" s="505" t="e">
        <f>IF('Formulario PPGR3'!$G884="","",'[3]Formulario PPGR1'!#REF!)</f>
        <v>#REF!</v>
      </c>
      <c r="E884" s="505" t="e">
        <f>IF('Formulario PPGR3'!$G884="","",'[3]Formulario PPGR1'!#REF!)</f>
        <v>#REF!</v>
      </c>
      <c r="F884" s="505" t="e">
        <f>IF('Formulario PPGR3'!$G884="","",'[3]Formulario PPGR1'!#REF!)</f>
        <v>#REF!</v>
      </c>
      <c r="G884" s="506" t="s">
        <v>965</v>
      </c>
      <c r="H884" s="507" t="s">
        <v>966</v>
      </c>
      <c r="I884" s="514">
        <v>3</v>
      </c>
      <c r="J884" s="515" t="s">
        <v>1073</v>
      </c>
      <c r="K884" s="505" t="s">
        <v>1095</v>
      </c>
      <c r="L884" s="516" t="s">
        <v>1081</v>
      </c>
      <c r="M884" s="517" t="s">
        <v>1093</v>
      </c>
      <c r="N884" s="521">
        <v>4</v>
      </c>
      <c r="O884" s="519">
        <v>139.24</v>
      </c>
      <c r="P884" s="520">
        <v>556.96</v>
      </c>
      <c r="Q884" s="519" t="s">
        <v>1094</v>
      </c>
      <c r="R884" s="526" t="s">
        <v>1072</v>
      </c>
    </row>
    <row r="885" spans="2:18" ht="51">
      <c r="B885" s="505" t="e">
        <v>#REF!</v>
      </c>
      <c r="C885" s="505" t="e">
        <v>#REF!</v>
      </c>
      <c r="D885" s="505" t="e">
        <v>#REF!</v>
      </c>
      <c r="E885" s="505" t="e">
        <v>#REF!</v>
      </c>
      <c r="F885" s="505" t="e">
        <v>#REF!</v>
      </c>
      <c r="G885" s="506" t="s">
        <v>867</v>
      </c>
      <c r="H885" s="507" t="s">
        <v>868</v>
      </c>
      <c r="I885" s="514">
        <v>3</v>
      </c>
      <c r="J885" s="515" t="s">
        <v>1077</v>
      </c>
      <c r="K885" s="505" t="s">
        <v>1099</v>
      </c>
      <c r="L885" s="516" t="s">
        <v>1078</v>
      </c>
      <c r="M885" s="517" t="s">
        <v>1101</v>
      </c>
      <c r="N885" s="521">
        <v>50</v>
      </c>
      <c r="O885" s="519">
        <v>197</v>
      </c>
      <c r="P885" s="520">
        <v>9850</v>
      </c>
      <c r="Q885" s="519" t="s">
        <v>1102</v>
      </c>
      <c r="R885" s="526" t="s">
        <v>1072</v>
      </c>
    </row>
    <row r="886" spans="2:18" ht="51">
      <c r="B886" s="505" t="e">
        <v>#REF!</v>
      </c>
      <c r="C886" s="505" t="e">
        <v>#REF!</v>
      </c>
      <c r="D886" s="505" t="e">
        <v>#REF!</v>
      </c>
      <c r="E886" s="505" t="e">
        <v>#REF!</v>
      </c>
      <c r="F886" s="505" t="e">
        <v>#REF!</v>
      </c>
      <c r="G886" s="506" t="s">
        <v>867</v>
      </c>
      <c r="H886" s="507" t="s">
        <v>868</v>
      </c>
      <c r="I886" s="514">
        <v>3</v>
      </c>
      <c r="J886" s="515" t="s">
        <v>1080</v>
      </c>
      <c r="K886" s="505" t="s">
        <v>1089</v>
      </c>
      <c r="L886" s="516" t="s">
        <v>1081</v>
      </c>
      <c r="M886" s="517" t="s">
        <v>1093</v>
      </c>
      <c r="N886" s="521">
        <v>9</v>
      </c>
      <c r="O886" s="519">
        <v>139.24</v>
      </c>
      <c r="P886" s="520">
        <v>1253.1600000000001</v>
      </c>
      <c r="Q886" s="519" t="s">
        <v>1094</v>
      </c>
      <c r="R886" s="526" t="s">
        <v>1072</v>
      </c>
    </row>
    <row r="887" spans="2:18" ht="51">
      <c r="B887" s="505" t="e">
        <v>#REF!</v>
      </c>
      <c r="C887" s="505" t="e">
        <v>#REF!</v>
      </c>
      <c r="D887" s="505" t="e">
        <v>#REF!</v>
      </c>
      <c r="E887" s="505" t="e">
        <v>#REF!</v>
      </c>
      <c r="F887" s="505" t="e">
        <v>#REF!</v>
      </c>
      <c r="G887" s="506" t="s">
        <v>867</v>
      </c>
      <c r="H887" s="507" t="s">
        <v>868</v>
      </c>
      <c r="I887" s="514">
        <v>3</v>
      </c>
      <c r="J887" s="515" t="s">
        <v>1073</v>
      </c>
      <c r="K887" s="505" t="s">
        <v>1095</v>
      </c>
      <c r="L887" s="516" t="s">
        <v>1083</v>
      </c>
      <c r="M887" s="517" t="s">
        <v>1091</v>
      </c>
      <c r="N887" s="521">
        <v>2</v>
      </c>
      <c r="O887" s="519">
        <v>71.98</v>
      </c>
      <c r="P887" s="520">
        <v>143.96</v>
      </c>
      <c r="Q887" s="519" t="s">
        <v>1096</v>
      </c>
      <c r="R887" s="526" t="s">
        <v>1072</v>
      </c>
    </row>
    <row r="888" spans="2:18" ht="51">
      <c r="B888" s="505" t="e">
        <v>#REF!</v>
      </c>
      <c r="C888" s="505" t="e">
        <v>#REF!</v>
      </c>
      <c r="D888" s="505" t="e">
        <v>#REF!</v>
      </c>
      <c r="E888" s="505" t="e">
        <v>#REF!</v>
      </c>
      <c r="F888" s="505" t="e">
        <v>#REF!</v>
      </c>
      <c r="G888" s="506" t="s">
        <v>867</v>
      </c>
      <c r="H888" s="507" t="s">
        <v>868</v>
      </c>
      <c r="I888" s="514">
        <v>3</v>
      </c>
      <c r="J888" s="515" t="s">
        <v>1073</v>
      </c>
      <c r="K888" s="505" t="s">
        <v>1095</v>
      </c>
      <c r="L888" s="516" t="s">
        <v>1187</v>
      </c>
      <c r="M888" s="517" t="s">
        <v>1087</v>
      </c>
      <c r="N888" s="521">
        <v>3</v>
      </c>
      <c r="O888" s="519">
        <v>34.81</v>
      </c>
      <c r="P888" s="520">
        <v>104.43</v>
      </c>
      <c r="Q888" s="519" t="s">
        <v>1096</v>
      </c>
      <c r="R888" s="526" t="s">
        <v>1072</v>
      </c>
    </row>
    <row r="889" spans="2:18" ht="51">
      <c r="B889" s="505" t="e">
        <v>#REF!</v>
      </c>
      <c r="C889" s="505" t="e">
        <v>#REF!</v>
      </c>
      <c r="D889" s="505" t="e">
        <v>#REF!</v>
      </c>
      <c r="E889" s="505" t="e">
        <v>#REF!</v>
      </c>
      <c r="F889" s="505" t="e">
        <v>#REF!</v>
      </c>
      <c r="G889" s="506" t="s">
        <v>867</v>
      </c>
      <c r="H889" s="507" t="s">
        <v>868</v>
      </c>
      <c r="I889" s="514">
        <v>3</v>
      </c>
      <c r="J889" s="515" t="s">
        <v>1080</v>
      </c>
      <c r="K889" s="505" t="s">
        <v>1089</v>
      </c>
      <c r="L889" s="516" t="s">
        <v>1090</v>
      </c>
      <c r="M889" s="517" t="s">
        <v>1091</v>
      </c>
      <c r="N889" s="521">
        <v>3</v>
      </c>
      <c r="O889" s="519">
        <v>175.82</v>
      </c>
      <c r="P889" s="520">
        <v>527.46</v>
      </c>
      <c r="Q889" s="519" t="s">
        <v>1092</v>
      </c>
      <c r="R889" s="526" t="s">
        <v>1072</v>
      </c>
    </row>
    <row r="890" spans="2:18" ht="51">
      <c r="B890" s="505" t="e">
        <v>#REF!</v>
      </c>
      <c r="C890" s="505" t="e">
        <v>#REF!</v>
      </c>
      <c r="D890" s="505" t="e">
        <v>#REF!</v>
      </c>
      <c r="E890" s="505" t="e">
        <v>#REF!</v>
      </c>
      <c r="F890" s="505" t="e">
        <v>#REF!</v>
      </c>
      <c r="G890" s="506" t="s">
        <v>867</v>
      </c>
      <c r="H890" s="507" t="s">
        <v>868</v>
      </c>
      <c r="I890" s="514">
        <v>3</v>
      </c>
      <c r="J890" s="515" t="s">
        <v>1073</v>
      </c>
      <c r="K890" s="505" t="s">
        <v>1095</v>
      </c>
      <c r="L890" s="516" t="s">
        <v>1112</v>
      </c>
      <c r="M890" s="517" t="s">
        <v>1087</v>
      </c>
      <c r="N890" s="521">
        <v>2</v>
      </c>
      <c r="O890" s="519">
        <v>4979.6000000000004</v>
      </c>
      <c r="P890" s="520">
        <v>9959.2000000000007</v>
      </c>
      <c r="Q890" s="519" t="s">
        <v>1096</v>
      </c>
      <c r="R890" s="526" t="s">
        <v>1072</v>
      </c>
    </row>
    <row r="891" spans="2:18" ht="51">
      <c r="B891" s="505" t="e">
        <v>#REF!</v>
      </c>
      <c r="C891" s="505" t="e">
        <v>#REF!</v>
      </c>
      <c r="D891" s="505" t="e">
        <v>#REF!</v>
      </c>
      <c r="E891" s="505" t="e">
        <v>#REF!</v>
      </c>
      <c r="F891" s="505" t="e">
        <v>#REF!</v>
      </c>
      <c r="G891" s="506" t="s">
        <v>867</v>
      </c>
      <c r="H891" s="507" t="s">
        <v>868</v>
      </c>
      <c r="I891" s="514">
        <v>3</v>
      </c>
      <c r="J891" s="515" t="s">
        <v>1073</v>
      </c>
      <c r="K891" s="505" t="s">
        <v>1095</v>
      </c>
      <c r="L891" s="516"/>
      <c r="M891" s="517" t="s">
        <v>1085</v>
      </c>
      <c r="N891" s="521"/>
      <c r="O891" s="519" t="s">
        <v>1085</v>
      </c>
      <c r="P891" s="520" t="e">
        <v>#VALUE!</v>
      </c>
      <c r="Q891" s="519" t="s">
        <v>1085</v>
      </c>
      <c r="R891" s="526" t="s">
        <v>1072</v>
      </c>
    </row>
    <row r="892" spans="2:18" ht="51">
      <c r="B892" s="505" t="e">
        <v>#REF!</v>
      </c>
      <c r="C892" s="505" t="e">
        <v>#REF!</v>
      </c>
      <c r="D892" s="505" t="e">
        <v>#REF!</v>
      </c>
      <c r="E892" s="505" t="e">
        <v>#REF!</v>
      </c>
      <c r="F892" s="505" t="e">
        <v>#REF!</v>
      </c>
      <c r="G892" s="506" t="s">
        <v>867</v>
      </c>
      <c r="H892" s="507" t="s">
        <v>868</v>
      </c>
      <c r="I892" s="514">
        <v>3</v>
      </c>
      <c r="J892" s="515" t="s">
        <v>1073</v>
      </c>
      <c r="K892" s="505" t="s">
        <v>1095</v>
      </c>
      <c r="L892" s="516" t="s">
        <v>1186</v>
      </c>
      <c r="M892" s="517" t="s">
        <v>1091</v>
      </c>
      <c r="N892" s="521">
        <v>20</v>
      </c>
      <c r="O892" s="519">
        <v>27.14</v>
      </c>
      <c r="P892" s="520">
        <v>542.79999999999995</v>
      </c>
      <c r="Q892" s="519" t="s">
        <v>1096</v>
      </c>
      <c r="R892" s="526" t="s">
        <v>1072</v>
      </c>
    </row>
    <row r="893" spans="2:18" ht="51">
      <c r="B893" s="505" t="e">
        <v>#REF!</v>
      </c>
      <c r="C893" s="505" t="e">
        <v>#REF!</v>
      </c>
      <c r="D893" s="505" t="e">
        <v>#REF!</v>
      </c>
      <c r="E893" s="505" t="e">
        <v>#REF!</v>
      </c>
      <c r="F893" s="505" t="e">
        <v>#REF!</v>
      </c>
      <c r="G893" s="506" t="s">
        <v>867</v>
      </c>
      <c r="H893" s="507" t="s">
        <v>868</v>
      </c>
      <c r="I893" s="514">
        <v>3</v>
      </c>
      <c r="J893" s="515" t="s">
        <v>1073</v>
      </c>
      <c r="K893" s="505" t="s">
        <v>1095</v>
      </c>
      <c r="L893" s="516" t="s">
        <v>1123</v>
      </c>
      <c r="M893" s="517" t="s">
        <v>1087</v>
      </c>
      <c r="N893" s="521">
        <v>3</v>
      </c>
      <c r="O893" s="519">
        <v>144.9984</v>
      </c>
      <c r="P893" s="520">
        <v>434.99520000000001</v>
      </c>
      <c r="Q893" s="519" t="s">
        <v>1096</v>
      </c>
      <c r="R893" s="526" t="s">
        <v>1072</v>
      </c>
    </row>
    <row r="894" spans="2:18" ht="51">
      <c r="B894" s="505" t="e">
        <v>#REF!</v>
      </c>
      <c r="C894" s="505" t="e">
        <v>#REF!</v>
      </c>
      <c r="D894" s="505" t="e">
        <v>#REF!</v>
      </c>
      <c r="E894" s="505" t="e">
        <v>#REF!</v>
      </c>
      <c r="F894" s="505" t="e">
        <v>#REF!</v>
      </c>
      <c r="G894" s="506" t="s">
        <v>867</v>
      </c>
      <c r="H894" s="507" t="s">
        <v>868</v>
      </c>
      <c r="I894" s="514">
        <v>3</v>
      </c>
      <c r="J894" s="515" t="s">
        <v>1073</v>
      </c>
      <c r="K894" s="505" t="s">
        <v>1095</v>
      </c>
      <c r="L894" s="516" t="s">
        <v>1125</v>
      </c>
      <c r="M894" s="517" t="s">
        <v>1126</v>
      </c>
      <c r="N894" s="521">
        <v>3</v>
      </c>
      <c r="O894" s="519">
        <v>206.5</v>
      </c>
      <c r="P894" s="520">
        <v>619.5</v>
      </c>
      <c r="Q894" s="519" t="s">
        <v>1096</v>
      </c>
      <c r="R894" s="526" t="s">
        <v>1072</v>
      </c>
    </row>
    <row r="895" spans="2:18" ht="38.25">
      <c r="B895" s="505" t="e">
        <v>#REF!</v>
      </c>
      <c r="C895" s="505" t="e">
        <v>#REF!</v>
      </c>
      <c r="D895" s="505" t="e">
        <v>#REF!</v>
      </c>
      <c r="E895" s="505" t="e">
        <v>#REF!</v>
      </c>
      <c r="F895" s="505" t="e">
        <v>#REF!</v>
      </c>
      <c r="G895" s="506" t="s">
        <v>871</v>
      </c>
      <c r="H895" s="507" t="s">
        <v>872</v>
      </c>
      <c r="I895" s="514">
        <v>5</v>
      </c>
      <c r="J895" s="515" t="s">
        <v>1077</v>
      </c>
      <c r="K895" s="505" t="s">
        <v>1099</v>
      </c>
      <c r="L895" s="516" t="s">
        <v>1078</v>
      </c>
      <c r="M895" s="517" t="s">
        <v>1101</v>
      </c>
      <c r="N895" s="521">
        <v>50</v>
      </c>
      <c r="O895" s="519">
        <v>197</v>
      </c>
      <c r="P895" s="520">
        <v>9850</v>
      </c>
      <c r="Q895" s="519" t="s">
        <v>1102</v>
      </c>
      <c r="R895" s="526" t="s">
        <v>1072</v>
      </c>
    </row>
    <row r="896" spans="2:18" ht="38.25">
      <c r="B896" s="505" t="e">
        <v>#REF!</v>
      </c>
      <c r="C896" s="505" t="e">
        <v>#REF!</v>
      </c>
      <c r="D896" s="505" t="e">
        <v>#REF!</v>
      </c>
      <c r="E896" s="505" t="e">
        <v>#REF!</v>
      </c>
      <c r="F896" s="505" t="e">
        <v>#REF!</v>
      </c>
      <c r="G896" s="506" t="s">
        <v>871</v>
      </c>
      <c r="H896" s="507" t="s">
        <v>872</v>
      </c>
      <c r="I896" s="514">
        <v>5</v>
      </c>
      <c r="J896" s="515" t="s">
        <v>1080</v>
      </c>
      <c r="K896" s="505" t="s">
        <v>1089</v>
      </c>
      <c r="L896" s="516" t="s">
        <v>1081</v>
      </c>
      <c r="M896" s="517" t="s">
        <v>1093</v>
      </c>
      <c r="N896" s="521">
        <v>9</v>
      </c>
      <c r="O896" s="519">
        <v>139.24</v>
      </c>
      <c r="P896" s="520">
        <v>1253.1600000000001</v>
      </c>
      <c r="Q896" s="519" t="s">
        <v>1094</v>
      </c>
      <c r="R896" s="526" t="s">
        <v>1072</v>
      </c>
    </row>
    <row r="897" spans="2:18" ht="38.25">
      <c r="B897" s="505" t="e">
        <v>#REF!</v>
      </c>
      <c r="C897" s="505" t="e">
        <v>#REF!</v>
      </c>
      <c r="D897" s="505" t="e">
        <v>#REF!</v>
      </c>
      <c r="E897" s="505" t="e">
        <v>#REF!</v>
      </c>
      <c r="F897" s="505" t="e">
        <v>#REF!</v>
      </c>
      <c r="G897" s="506" t="s">
        <v>871</v>
      </c>
      <c r="H897" s="507" t="s">
        <v>872</v>
      </c>
      <c r="I897" s="514">
        <v>5</v>
      </c>
      <c r="J897" s="515" t="s">
        <v>1073</v>
      </c>
      <c r="K897" s="505" t="s">
        <v>1095</v>
      </c>
      <c r="L897" s="516" t="s">
        <v>1083</v>
      </c>
      <c r="M897" s="517" t="s">
        <v>1091</v>
      </c>
      <c r="N897" s="521">
        <v>3</v>
      </c>
      <c r="O897" s="519">
        <v>71.98</v>
      </c>
      <c r="P897" s="520">
        <v>215.94</v>
      </c>
      <c r="Q897" s="519" t="s">
        <v>1096</v>
      </c>
      <c r="R897" s="526" t="s">
        <v>1072</v>
      </c>
    </row>
    <row r="898" spans="2:18" ht="38.25">
      <c r="B898" s="505" t="e">
        <v>#REF!</v>
      </c>
      <c r="C898" s="505" t="e">
        <v>#REF!</v>
      </c>
      <c r="D898" s="505" t="e">
        <v>#REF!</v>
      </c>
      <c r="E898" s="505" t="e">
        <v>#REF!</v>
      </c>
      <c r="F898" s="505" t="e">
        <v>#REF!</v>
      </c>
      <c r="G898" s="506" t="s">
        <v>871</v>
      </c>
      <c r="H898" s="507" t="s">
        <v>872</v>
      </c>
      <c r="I898" s="514">
        <v>5</v>
      </c>
      <c r="J898" s="515" t="s">
        <v>1073</v>
      </c>
      <c r="K898" s="505" t="s">
        <v>1095</v>
      </c>
      <c r="L898" s="516" t="s">
        <v>1187</v>
      </c>
      <c r="M898" s="517" t="s">
        <v>1087</v>
      </c>
      <c r="N898" s="521">
        <v>4</v>
      </c>
      <c r="O898" s="519">
        <v>34.81</v>
      </c>
      <c r="P898" s="520">
        <v>139.24</v>
      </c>
      <c r="Q898" s="519" t="s">
        <v>1096</v>
      </c>
      <c r="R898" s="526" t="s">
        <v>1072</v>
      </c>
    </row>
    <row r="899" spans="2:18" ht="38.25">
      <c r="B899" s="505" t="e">
        <v>#REF!</v>
      </c>
      <c r="C899" s="505" t="e">
        <v>#REF!</v>
      </c>
      <c r="D899" s="505" t="e">
        <v>#REF!</v>
      </c>
      <c r="E899" s="505" t="e">
        <v>#REF!</v>
      </c>
      <c r="F899" s="505" t="e">
        <v>#REF!</v>
      </c>
      <c r="G899" s="506" t="s">
        <v>871</v>
      </c>
      <c r="H899" s="507" t="s">
        <v>872</v>
      </c>
      <c r="I899" s="514">
        <v>5</v>
      </c>
      <c r="J899" s="515" t="s">
        <v>1080</v>
      </c>
      <c r="K899" s="505" t="s">
        <v>1089</v>
      </c>
      <c r="L899" s="516" t="s">
        <v>1090</v>
      </c>
      <c r="M899" s="517" t="s">
        <v>1091</v>
      </c>
      <c r="N899" s="521">
        <v>3</v>
      </c>
      <c r="O899" s="519">
        <v>175.82</v>
      </c>
      <c r="P899" s="520">
        <v>527.46</v>
      </c>
      <c r="Q899" s="519" t="s">
        <v>1092</v>
      </c>
      <c r="R899" s="526" t="s">
        <v>1072</v>
      </c>
    </row>
    <row r="900" spans="2:18" ht="38.25">
      <c r="B900" s="505" t="e">
        <v>#REF!</v>
      </c>
      <c r="C900" s="505" t="e">
        <v>#REF!</v>
      </c>
      <c r="D900" s="505" t="e">
        <v>#REF!</v>
      </c>
      <c r="E900" s="505" t="e">
        <v>#REF!</v>
      </c>
      <c r="F900" s="505" t="e">
        <v>#REF!</v>
      </c>
      <c r="G900" s="506" t="s">
        <v>871</v>
      </c>
      <c r="H900" s="507" t="s">
        <v>872</v>
      </c>
      <c r="I900" s="514">
        <v>5</v>
      </c>
      <c r="J900" s="515" t="s">
        <v>1073</v>
      </c>
      <c r="K900" s="505" t="s">
        <v>1095</v>
      </c>
      <c r="L900" s="516" t="s">
        <v>1112</v>
      </c>
      <c r="M900" s="517" t="s">
        <v>1087</v>
      </c>
      <c r="N900" s="521">
        <v>2</v>
      </c>
      <c r="O900" s="519">
        <v>4979.6000000000004</v>
      </c>
      <c r="P900" s="520">
        <v>9959.2000000000007</v>
      </c>
      <c r="Q900" s="519" t="s">
        <v>1096</v>
      </c>
      <c r="R900" s="526" t="s">
        <v>1072</v>
      </c>
    </row>
    <row r="901" spans="2:18" ht="38.25">
      <c r="B901" s="505" t="e">
        <v>#REF!</v>
      </c>
      <c r="C901" s="505" t="e">
        <v>#REF!</v>
      </c>
      <c r="D901" s="505" t="e">
        <v>#REF!</v>
      </c>
      <c r="E901" s="505" t="e">
        <v>#REF!</v>
      </c>
      <c r="F901" s="505" t="e">
        <v>#REF!</v>
      </c>
      <c r="G901" s="506" t="s">
        <v>871</v>
      </c>
      <c r="H901" s="507" t="s">
        <v>872</v>
      </c>
      <c r="I901" s="514">
        <v>5</v>
      </c>
      <c r="J901" s="515" t="s">
        <v>1073</v>
      </c>
      <c r="K901" s="505" t="s">
        <v>1095</v>
      </c>
      <c r="L901" s="516" t="s">
        <v>1186</v>
      </c>
      <c r="M901" s="517" t="s">
        <v>1091</v>
      </c>
      <c r="N901" s="521">
        <v>20</v>
      </c>
      <c r="O901" s="519">
        <v>27.14</v>
      </c>
      <c r="P901" s="520">
        <v>542.79999999999995</v>
      </c>
      <c r="Q901" s="519" t="s">
        <v>1096</v>
      </c>
      <c r="R901" s="526" t="s">
        <v>1072</v>
      </c>
    </row>
    <row r="902" spans="2:18" ht="38.25">
      <c r="B902" s="505" t="e">
        <v>#REF!</v>
      </c>
      <c r="C902" s="505" t="e">
        <v>#REF!</v>
      </c>
      <c r="D902" s="505" t="e">
        <v>#REF!</v>
      </c>
      <c r="E902" s="505" t="e">
        <v>#REF!</v>
      </c>
      <c r="F902" s="505" t="e">
        <v>#REF!</v>
      </c>
      <c r="G902" s="506" t="s">
        <v>871</v>
      </c>
      <c r="H902" s="507" t="s">
        <v>872</v>
      </c>
      <c r="I902" s="514">
        <v>5</v>
      </c>
      <c r="J902" s="515" t="s">
        <v>1073</v>
      </c>
      <c r="K902" s="505" t="s">
        <v>1095</v>
      </c>
      <c r="L902" s="516" t="s">
        <v>1123</v>
      </c>
      <c r="M902" s="517" t="s">
        <v>1087</v>
      </c>
      <c r="N902" s="521">
        <v>3</v>
      </c>
      <c r="O902" s="519">
        <v>144.9984</v>
      </c>
      <c r="P902" s="520">
        <v>434.99520000000001</v>
      </c>
      <c r="Q902" s="519" t="s">
        <v>1096</v>
      </c>
      <c r="R902" s="526" t="s">
        <v>1072</v>
      </c>
    </row>
    <row r="903" spans="2:18" ht="38.25">
      <c r="B903" s="505" t="e">
        <v>#REF!</v>
      </c>
      <c r="C903" s="505" t="e">
        <v>#REF!</v>
      </c>
      <c r="D903" s="505" t="e">
        <v>#REF!</v>
      </c>
      <c r="E903" s="505" t="e">
        <v>#REF!</v>
      </c>
      <c r="F903" s="505" t="e">
        <v>#REF!</v>
      </c>
      <c r="G903" s="506" t="s">
        <v>871</v>
      </c>
      <c r="H903" s="507" t="s">
        <v>872</v>
      </c>
      <c r="I903" s="514">
        <v>5</v>
      </c>
      <c r="J903" s="515" t="s">
        <v>1073</v>
      </c>
      <c r="K903" s="505" t="s">
        <v>1095</v>
      </c>
      <c r="L903" s="516" t="s">
        <v>1125</v>
      </c>
      <c r="M903" s="517" t="s">
        <v>1126</v>
      </c>
      <c r="N903" s="521">
        <v>3</v>
      </c>
      <c r="O903" s="519">
        <v>206.5</v>
      </c>
      <c r="P903" s="520">
        <v>619.5</v>
      </c>
      <c r="Q903" s="519" t="s">
        <v>1096</v>
      </c>
      <c r="R903" s="526" t="s">
        <v>1072</v>
      </c>
    </row>
    <row r="904" spans="2:18" ht="51">
      <c r="B904" s="505" t="e">
        <v>#REF!</v>
      </c>
      <c r="C904" s="505" t="e">
        <v>#REF!</v>
      </c>
      <c r="D904" s="505" t="e">
        <v>#REF!</v>
      </c>
      <c r="E904" s="505" t="e">
        <v>#REF!</v>
      </c>
      <c r="F904" s="505" t="e">
        <v>#REF!</v>
      </c>
      <c r="G904" s="506" t="s">
        <v>882</v>
      </c>
      <c r="H904" s="507" t="s">
        <v>883</v>
      </c>
      <c r="I904" s="514">
        <v>1</v>
      </c>
      <c r="J904" s="515" t="s">
        <v>1070</v>
      </c>
      <c r="K904" s="505" t="s">
        <v>1086</v>
      </c>
      <c r="L904" s="516" t="s">
        <v>1277</v>
      </c>
      <c r="M904" s="517" t="s">
        <v>1087</v>
      </c>
      <c r="N904" s="521">
        <v>3</v>
      </c>
      <c r="O904" s="519">
        <v>95892.7</v>
      </c>
      <c r="P904" s="520">
        <v>287678.09999999998</v>
      </c>
      <c r="Q904" s="519" t="s">
        <v>1088</v>
      </c>
      <c r="R904" s="526" t="s">
        <v>1072</v>
      </c>
    </row>
    <row r="905" spans="2:18" ht="38.25">
      <c r="B905" s="505" t="e">
        <v>#REF!</v>
      </c>
      <c r="C905" s="505" t="e">
        <v>#REF!</v>
      </c>
      <c r="D905" s="505" t="e">
        <v>#REF!</v>
      </c>
      <c r="E905" s="505" t="e">
        <v>#REF!</v>
      </c>
      <c r="F905" s="505" t="e">
        <v>#REF!</v>
      </c>
      <c r="G905" s="506" t="s">
        <v>882</v>
      </c>
      <c r="H905" s="507" t="s">
        <v>883</v>
      </c>
      <c r="I905" s="514">
        <v>1</v>
      </c>
      <c r="J905" s="515" t="s">
        <v>1119</v>
      </c>
      <c r="K905" s="505" t="s">
        <v>1120</v>
      </c>
      <c r="L905" s="516" t="s">
        <v>1257</v>
      </c>
      <c r="M905" s="517" t="s">
        <v>1087</v>
      </c>
      <c r="N905" s="521">
        <v>3</v>
      </c>
      <c r="O905" s="519">
        <v>100917.38</v>
      </c>
      <c r="P905" s="520">
        <v>302752.14</v>
      </c>
      <c r="Q905" s="519" t="s">
        <v>1122</v>
      </c>
      <c r="R905" s="526" t="s">
        <v>1072</v>
      </c>
    </row>
    <row r="906" spans="2:18" ht="38.25">
      <c r="B906" s="505" t="e">
        <v>#REF!</v>
      </c>
      <c r="C906" s="505" t="e">
        <v>#REF!</v>
      </c>
      <c r="D906" s="505" t="e">
        <v>#REF!</v>
      </c>
      <c r="E906" s="505" t="e">
        <v>#REF!</v>
      </c>
      <c r="F906" s="505" t="e">
        <v>#REF!</v>
      </c>
      <c r="G906" s="506" t="s">
        <v>882</v>
      </c>
      <c r="H906" s="507" t="s">
        <v>883</v>
      </c>
      <c r="I906" s="514">
        <v>1</v>
      </c>
      <c r="J906" s="515" t="s">
        <v>1080</v>
      </c>
      <c r="K906" s="505" t="s">
        <v>1089</v>
      </c>
      <c r="L906" s="516" t="s">
        <v>1081</v>
      </c>
      <c r="M906" s="517" t="s">
        <v>1093</v>
      </c>
      <c r="N906" s="521">
        <v>12</v>
      </c>
      <c r="O906" s="519">
        <v>139.24</v>
      </c>
      <c r="P906" s="520">
        <v>1670.88</v>
      </c>
      <c r="Q906" s="519" t="s">
        <v>1094</v>
      </c>
      <c r="R906" s="526" t="s">
        <v>1072</v>
      </c>
    </row>
    <row r="907" spans="2:18" ht="38.25">
      <c r="B907" s="505" t="e">
        <v>#REF!</v>
      </c>
      <c r="C907" s="505" t="e">
        <v>#REF!</v>
      </c>
      <c r="D907" s="505" t="e">
        <v>#REF!</v>
      </c>
      <c r="E907" s="505" t="e">
        <v>#REF!</v>
      </c>
      <c r="F907" s="505" t="e">
        <v>#REF!</v>
      </c>
      <c r="G907" s="506" t="s">
        <v>882</v>
      </c>
      <c r="H907" s="507" t="s">
        <v>883</v>
      </c>
      <c r="I907" s="514">
        <v>1</v>
      </c>
      <c r="J907" s="515" t="s">
        <v>1073</v>
      </c>
      <c r="K907" s="505" t="s">
        <v>1095</v>
      </c>
      <c r="L907" s="516" t="s">
        <v>1083</v>
      </c>
      <c r="M907" s="517" t="s">
        <v>1091</v>
      </c>
      <c r="N907" s="521">
        <v>12</v>
      </c>
      <c r="O907" s="519">
        <v>71.98</v>
      </c>
      <c r="P907" s="520">
        <v>863.76</v>
      </c>
      <c r="Q907" s="519" t="s">
        <v>1096</v>
      </c>
      <c r="R907" s="526" t="s">
        <v>1072</v>
      </c>
    </row>
    <row r="908" spans="2:18" ht="38.25">
      <c r="B908" s="505" t="e">
        <v>#REF!</v>
      </c>
      <c r="C908" s="505" t="e">
        <v>#REF!</v>
      </c>
      <c r="D908" s="505" t="e">
        <v>#REF!</v>
      </c>
      <c r="E908" s="505" t="e">
        <v>#REF!</v>
      </c>
      <c r="F908" s="505" t="e">
        <v>#REF!</v>
      </c>
      <c r="G908" s="506" t="s">
        <v>882</v>
      </c>
      <c r="H908" s="507" t="s">
        <v>883</v>
      </c>
      <c r="I908" s="514">
        <v>1</v>
      </c>
      <c r="J908" s="515" t="s">
        <v>1080</v>
      </c>
      <c r="K908" s="505" t="s">
        <v>1089</v>
      </c>
      <c r="L908" s="516" t="s">
        <v>1090</v>
      </c>
      <c r="M908" s="517" t="s">
        <v>1091</v>
      </c>
      <c r="N908" s="521">
        <v>12</v>
      </c>
      <c r="O908" s="519">
        <v>175.82</v>
      </c>
      <c r="P908" s="520">
        <v>2109.84</v>
      </c>
      <c r="Q908" s="519" t="s">
        <v>1092</v>
      </c>
      <c r="R908" s="526" t="s">
        <v>1072</v>
      </c>
    </row>
    <row r="909" spans="2:18" ht="38.25">
      <c r="B909" s="505" t="e">
        <v>#REF!</v>
      </c>
      <c r="C909" s="505" t="e">
        <v>#REF!</v>
      </c>
      <c r="D909" s="505" t="e">
        <v>#REF!</v>
      </c>
      <c r="E909" s="505" t="e">
        <v>#REF!</v>
      </c>
      <c r="F909" s="505" t="e">
        <v>#REF!</v>
      </c>
      <c r="G909" s="506" t="s">
        <v>882</v>
      </c>
      <c r="H909" s="507" t="s">
        <v>883</v>
      </c>
      <c r="I909" s="514">
        <v>1</v>
      </c>
      <c r="J909" s="515" t="s">
        <v>1219</v>
      </c>
      <c r="K909" s="505" t="s">
        <v>1220</v>
      </c>
      <c r="L909" s="516" t="s">
        <v>1221</v>
      </c>
      <c r="M909" s="517" t="s">
        <v>1147</v>
      </c>
      <c r="N909" s="521">
        <v>25</v>
      </c>
      <c r="O909" s="519">
        <v>3000</v>
      </c>
      <c r="P909" s="520">
        <v>75000</v>
      </c>
      <c r="Q909" s="519" t="s">
        <v>1222</v>
      </c>
      <c r="R909" s="526" t="s">
        <v>1072</v>
      </c>
    </row>
    <row r="910" spans="2:18" ht="38.25">
      <c r="B910" s="505" t="e">
        <v>#REF!</v>
      </c>
      <c r="C910" s="505" t="e">
        <v>#REF!</v>
      </c>
      <c r="D910" s="505" t="e">
        <v>#REF!</v>
      </c>
      <c r="E910" s="505" t="e">
        <v>#REF!</v>
      </c>
      <c r="F910" s="505" t="e">
        <v>#REF!</v>
      </c>
      <c r="G910" s="506" t="s">
        <v>882</v>
      </c>
      <c r="H910" s="507" t="s">
        <v>883</v>
      </c>
      <c r="I910" s="514">
        <v>1</v>
      </c>
      <c r="J910" s="515" t="s">
        <v>1070</v>
      </c>
      <c r="K910" s="505" t="s">
        <v>1086</v>
      </c>
      <c r="L910" s="516" t="s">
        <v>1118</v>
      </c>
      <c r="M910" s="517" t="s">
        <v>1087</v>
      </c>
      <c r="N910" s="521">
        <v>3</v>
      </c>
      <c r="O910" s="519">
        <v>25488</v>
      </c>
      <c r="P910" s="520">
        <v>76464</v>
      </c>
      <c r="Q910" s="519" t="s">
        <v>1088</v>
      </c>
      <c r="R910" s="526" t="s">
        <v>1072</v>
      </c>
    </row>
    <row r="911" spans="2:18" ht="51">
      <c r="B911" s="505" t="e">
        <v>#REF!</v>
      </c>
      <c r="C911" s="505" t="e">
        <v>#REF!</v>
      </c>
      <c r="D911" s="505" t="e">
        <v>#REF!</v>
      </c>
      <c r="E911" s="505" t="e">
        <v>#REF!</v>
      </c>
      <c r="F911" s="505" t="e">
        <v>#REF!</v>
      </c>
      <c r="G911" s="506" t="s">
        <v>867</v>
      </c>
      <c r="H911" s="507" t="s">
        <v>868</v>
      </c>
      <c r="I911" s="514">
        <v>3</v>
      </c>
      <c r="J911" s="515" t="s">
        <v>1077</v>
      </c>
      <c r="K911" s="505" t="s">
        <v>1099</v>
      </c>
      <c r="L911" s="516" t="s">
        <v>1078</v>
      </c>
      <c r="M911" s="517" t="s">
        <v>1101</v>
      </c>
      <c r="N911" s="521">
        <v>50</v>
      </c>
      <c r="O911" s="519">
        <v>197</v>
      </c>
      <c r="P911" s="520">
        <v>9850</v>
      </c>
      <c r="Q911" s="519" t="s">
        <v>1102</v>
      </c>
      <c r="R911" s="526" t="s">
        <v>1072</v>
      </c>
    </row>
    <row r="912" spans="2:18" ht="51">
      <c r="B912" s="505" t="e">
        <v>#REF!</v>
      </c>
      <c r="C912" s="505" t="e">
        <v>#REF!</v>
      </c>
      <c r="D912" s="505" t="e">
        <v>#REF!</v>
      </c>
      <c r="E912" s="505" t="e">
        <v>#REF!</v>
      </c>
      <c r="F912" s="505" t="e">
        <v>#REF!</v>
      </c>
      <c r="G912" s="506" t="s">
        <v>867</v>
      </c>
      <c r="H912" s="507" t="s">
        <v>868</v>
      </c>
      <c r="I912" s="514">
        <v>3</v>
      </c>
      <c r="J912" s="515" t="s">
        <v>1080</v>
      </c>
      <c r="K912" s="505" t="s">
        <v>1089</v>
      </c>
      <c r="L912" s="516" t="s">
        <v>1081</v>
      </c>
      <c r="M912" s="517" t="s">
        <v>1093</v>
      </c>
      <c r="N912" s="521">
        <v>9</v>
      </c>
      <c r="O912" s="519">
        <v>139.24</v>
      </c>
      <c r="P912" s="520">
        <v>1253.1600000000001</v>
      </c>
      <c r="Q912" s="519" t="s">
        <v>1094</v>
      </c>
      <c r="R912" s="526" t="s">
        <v>1072</v>
      </c>
    </row>
    <row r="913" spans="2:18" ht="51">
      <c r="B913" s="505" t="e">
        <v>#REF!</v>
      </c>
      <c r="C913" s="505" t="e">
        <v>#REF!</v>
      </c>
      <c r="D913" s="505" t="e">
        <v>#REF!</v>
      </c>
      <c r="E913" s="505" t="e">
        <v>#REF!</v>
      </c>
      <c r="F913" s="505" t="e">
        <v>#REF!</v>
      </c>
      <c r="G913" s="506" t="s">
        <v>867</v>
      </c>
      <c r="H913" s="507" t="s">
        <v>868</v>
      </c>
      <c r="I913" s="514">
        <v>3</v>
      </c>
      <c r="J913" s="515" t="s">
        <v>1073</v>
      </c>
      <c r="K913" s="505" t="s">
        <v>1095</v>
      </c>
      <c r="L913" s="516" t="s">
        <v>1083</v>
      </c>
      <c r="M913" s="517" t="s">
        <v>1091</v>
      </c>
      <c r="N913" s="521">
        <v>2</v>
      </c>
      <c r="O913" s="519">
        <v>71.98</v>
      </c>
      <c r="P913" s="520">
        <v>143.96</v>
      </c>
      <c r="Q913" s="519" t="s">
        <v>1096</v>
      </c>
      <c r="R913" s="526" t="s">
        <v>1072</v>
      </c>
    </row>
    <row r="914" spans="2:18" ht="51">
      <c r="B914" s="505" t="e">
        <v>#REF!</v>
      </c>
      <c r="C914" s="505" t="e">
        <v>#REF!</v>
      </c>
      <c r="D914" s="505" t="e">
        <v>#REF!</v>
      </c>
      <c r="E914" s="505" t="e">
        <v>#REF!</v>
      </c>
      <c r="F914" s="505" t="e">
        <v>#REF!</v>
      </c>
      <c r="G914" s="506" t="s">
        <v>867</v>
      </c>
      <c r="H914" s="507" t="s">
        <v>868</v>
      </c>
      <c r="I914" s="514">
        <v>3</v>
      </c>
      <c r="J914" s="515" t="s">
        <v>1073</v>
      </c>
      <c r="K914" s="505" t="s">
        <v>1095</v>
      </c>
      <c r="L914" s="516" t="s">
        <v>1187</v>
      </c>
      <c r="M914" s="517" t="s">
        <v>1087</v>
      </c>
      <c r="N914" s="521">
        <v>3</v>
      </c>
      <c r="O914" s="519">
        <v>34.81</v>
      </c>
      <c r="P914" s="520">
        <v>104.43</v>
      </c>
      <c r="Q914" s="519" t="s">
        <v>1096</v>
      </c>
      <c r="R914" s="526" t="s">
        <v>1072</v>
      </c>
    </row>
    <row r="915" spans="2:18" ht="51">
      <c r="B915" s="505" t="e">
        <v>#REF!</v>
      </c>
      <c r="C915" s="505" t="e">
        <v>#REF!</v>
      </c>
      <c r="D915" s="505" t="e">
        <v>#REF!</v>
      </c>
      <c r="E915" s="505" t="e">
        <v>#REF!</v>
      </c>
      <c r="F915" s="505" t="e">
        <v>#REF!</v>
      </c>
      <c r="G915" s="506" t="s">
        <v>867</v>
      </c>
      <c r="H915" s="507" t="s">
        <v>868</v>
      </c>
      <c r="I915" s="514">
        <v>3</v>
      </c>
      <c r="J915" s="515" t="s">
        <v>1080</v>
      </c>
      <c r="K915" s="505" t="s">
        <v>1089</v>
      </c>
      <c r="L915" s="516" t="s">
        <v>1090</v>
      </c>
      <c r="M915" s="517" t="s">
        <v>1091</v>
      </c>
      <c r="N915" s="521">
        <v>3</v>
      </c>
      <c r="O915" s="519">
        <v>175.82</v>
      </c>
      <c r="P915" s="520">
        <v>527.46</v>
      </c>
      <c r="Q915" s="519" t="s">
        <v>1092</v>
      </c>
      <c r="R915" s="526" t="s">
        <v>1072</v>
      </c>
    </row>
    <row r="916" spans="2:18" ht="51">
      <c r="B916" s="505" t="e">
        <v>#REF!</v>
      </c>
      <c r="C916" s="505" t="e">
        <v>#REF!</v>
      </c>
      <c r="D916" s="505" t="e">
        <v>#REF!</v>
      </c>
      <c r="E916" s="505" t="e">
        <v>#REF!</v>
      </c>
      <c r="F916" s="505" t="e">
        <v>#REF!</v>
      </c>
      <c r="G916" s="506" t="s">
        <v>867</v>
      </c>
      <c r="H916" s="507" t="s">
        <v>868</v>
      </c>
      <c r="I916" s="514">
        <v>3</v>
      </c>
      <c r="J916" s="515" t="s">
        <v>1073</v>
      </c>
      <c r="K916" s="505" t="s">
        <v>1095</v>
      </c>
      <c r="L916" s="516" t="s">
        <v>1112</v>
      </c>
      <c r="M916" s="517" t="s">
        <v>1087</v>
      </c>
      <c r="N916" s="521">
        <v>2</v>
      </c>
      <c r="O916" s="519">
        <v>4979.6000000000004</v>
      </c>
      <c r="P916" s="520">
        <v>9959.2000000000007</v>
      </c>
      <c r="Q916" s="519" t="s">
        <v>1096</v>
      </c>
      <c r="R916" s="526" t="s">
        <v>1072</v>
      </c>
    </row>
    <row r="917" spans="2:18" ht="51">
      <c r="B917" s="505" t="e">
        <v>#REF!</v>
      </c>
      <c r="C917" s="505" t="e">
        <v>#REF!</v>
      </c>
      <c r="D917" s="505" t="e">
        <v>#REF!</v>
      </c>
      <c r="E917" s="505" t="e">
        <v>#REF!</v>
      </c>
      <c r="F917" s="505" t="e">
        <v>#REF!</v>
      </c>
      <c r="G917" s="506" t="s">
        <v>867</v>
      </c>
      <c r="H917" s="507" t="s">
        <v>868</v>
      </c>
      <c r="I917" s="514">
        <v>3</v>
      </c>
      <c r="J917" s="515" t="s">
        <v>1073</v>
      </c>
      <c r="K917" s="505" t="s">
        <v>1095</v>
      </c>
      <c r="L917" s="516"/>
      <c r="M917" s="517" t="s">
        <v>1085</v>
      </c>
      <c r="N917" s="521"/>
      <c r="O917" s="519" t="s">
        <v>1085</v>
      </c>
      <c r="P917" s="520" t="e">
        <v>#VALUE!</v>
      </c>
      <c r="Q917" s="519" t="s">
        <v>1085</v>
      </c>
      <c r="R917" s="526" t="s">
        <v>1072</v>
      </c>
    </row>
    <row r="918" spans="2:18" ht="51">
      <c r="B918" s="505" t="e">
        <v>#REF!</v>
      </c>
      <c r="C918" s="505" t="e">
        <v>#REF!</v>
      </c>
      <c r="D918" s="505" t="e">
        <v>#REF!</v>
      </c>
      <c r="E918" s="505" t="e">
        <v>#REF!</v>
      </c>
      <c r="F918" s="505" t="e">
        <v>#REF!</v>
      </c>
      <c r="G918" s="506" t="s">
        <v>867</v>
      </c>
      <c r="H918" s="507" t="s">
        <v>868</v>
      </c>
      <c r="I918" s="514">
        <v>3</v>
      </c>
      <c r="J918" s="515" t="s">
        <v>1073</v>
      </c>
      <c r="K918" s="505" t="s">
        <v>1095</v>
      </c>
      <c r="L918" s="516" t="s">
        <v>1186</v>
      </c>
      <c r="M918" s="517" t="s">
        <v>1091</v>
      </c>
      <c r="N918" s="521">
        <v>20</v>
      </c>
      <c r="O918" s="519">
        <v>27.14</v>
      </c>
      <c r="P918" s="520">
        <v>542.79999999999995</v>
      </c>
      <c r="Q918" s="519" t="s">
        <v>1096</v>
      </c>
      <c r="R918" s="526" t="s">
        <v>1072</v>
      </c>
    </row>
    <row r="919" spans="2:18" ht="51">
      <c r="B919" s="505" t="e">
        <v>#REF!</v>
      </c>
      <c r="C919" s="505" t="e">
        <v>#REF!</v>
      </c>
      <c r="D919" s="505" t="e">
        <v>#REF!</v>
      </c>
      <c r="E919" s="505" t="e">
        <v>#REF!</v>
      </c>
      <c r="F919" s="505" t="e">
        <v>#REF!</v>
      </c>
      <c r="G919" s="506" t="s">
        <v>867</v>
      </c>
      <c r="H919" s="507" t="s">
        <v>868</v>
      </c>
      <c r="I919" s="514">
        <v>3</v>
      </c>
      <c r="J919" s="515" t="s">
        <v>1073</v>
      </c>
      <c r="K919" s="505" t="s">
        <v>1095</v>
      </c>
      <c r="L919" s="516" t="s">
        <v>1123</v>
      </c>
      <c r="M919" s="517" t="s">
        <v>1087</v>
      </c>
      <c r="N919" s="521">
        <v>3</v>
      </c>
      <c r="O919" s="519">
        <v>144.9984</v>
      </c>
      <c r="P919" s="520">
        <v>434.99520000000001</v>
      </c>
      <c r="Q919" s="519" t="s">
        <v>1096</v>
      </c>
      <c r="R919" s="526" t="s">
        <v>1072</v>
      </c>
    </row>
    <row r="920" spans="2:18" ht="51">
      <c r="B920" s="505" t="e">
        <v>#REF!</v>
      </c>
      <c r="C920" s="505" t="e">
        <v>#REF!</v>
      </c>
      <c r="D920" s="505" t="e">
        <v>#REF!</v>
      </c>
      <c r="E920" s="505" t="e">
        <v>#REF!</v>
      </c>
      <c r="F920" s="505" t="e">
        <v>#REF!</v>
      </c>
      <c r="G920" s="506" t="s">
        <v>867</v>
      </c>
      <c r="H920" s="507" t="s">
        <v>868</v>
      </c>
      <c r="I920" s="514">
        <v>3</v>
      </c>
      <c r="J920" s="515" t="s">
        <v>1073</v>
      </c>
      <c r="K920" s="505" t="s">
        <v>1095</v>
      </c>
      <c r="L920" s="516" t="s">
        <v>1125</v>
      </c>
      <c r="M920" s="517" t="s">
        <v>1126</v>
      </c>
      <c r="N920" s="521">
        <v>3</v>
      </c>
      <c r="O920" s="519">
        <v>206.5</v>
      </c>
      <c r="P920" s="520">
        <v>619.5</v>
      </c>
      <c r="Q920" s="519" t="s">
        <v>1096</v>
      </c>
      <c r="R920" s="526" t="s">
        <v>1072</v>
      </c>
    </row>
    <row r="921" spans="2:18" ht="38.25">
      <c r="B921" s="505" t="e">
        <v>#REF!</v>
      </c>
      <c r="C921" s="505" t="e">
        <v>#REF!</v>
      </c>
      <c r="D921" s="505" t="e">
        <v>#REF!</v>
      </c>
      <c r="E921" s="505" t="e">
        <v>#REF!</v>
      </c>
      <c r="F921" s="505" t="e">
        <v>#REF!</v>
      </c>
      <c r="G921" s="506" t="s">
        <v>871</v>
      </c>
      <c r="H921" s="507" t="s">
        <v>872</v>
      </c>
      <c r="I921" s="514">
        <v>5</v>
      </c>
      <c r="J921" s="515" t="s">
        <v>1077</v>
      </c>
      <c r="K921" s="505" t="s">
        <v>1099</v>
      </c>
      <c r="L921" s="516" t="s">
        <v>1078</v>
      </c>
      <c r="M921" s="517" t="s">
        <v>1101</v>
      </c>
      <c r="N921" s="521">
        <v>50</v>
      </c>
      <c r="O921" s="519">
        <v>197</v>
      </c>
      <c r="P921" s="520">
        <v>9850</v>
      </c>
      <c r="Q921" s="519" t="s">
        <v>1102</v>
      </c>
      <c r="R921" s="526" t="s">
        <v>1072</v>
      </c>
    </row>
    <row r="922" spans="2:18" ht="38.25">
      <c r="B922" s="505" t="e">
        <v>#REF!</v>
      </c>
      <c r="C922" s="505" t="e">
        <v>#REF!</v>
      </c>
      <c r="D922" s="505" t="e">
        <v>#REF!</v>
      </c>
      <c r="E922" s="505" t="e">
        <v>#REF!</v>
      </c>
      <c r="F922" s="505" t="e">
        <v>#REF!</v>
      </c>
      <c r="G922" s="506" t="s">
        <v>871</v>
      </c>
      <c r="H922" s="507" t="s">
        <v>872</v>
      </c>
      <c r="I922" s="514">
        <v>5</v>
      </c>
      <c r="J922" s="515" t="s">
        <v>1080</v>
      </c>
      <c r="K922" s="505" t="s">
        <v>1089</v>
      </c>
      <c r="L922" s="516" t="s">
        <v>1081</v>
      </c>
      <c r="M922" s="517" t="s">
        <v>1093</v>
      </c>
      <c r="N922" s="521">
        <v>9</v>
      </c>
      <c r="O922" s="519">
        <v>139.24</v>
      </c>
      <c r="P922" s="520">
        <v>1253.1600000000001</v>
      </c>
      <c r="Q922" s="519" t="s">
        <v>1094</v>
      </c>
      <c r="R922" s="526" t="s">
        <v>1072</v>
      </c>
    </row>
    <row r="923" spans="2:18" ht="38.25">
      <c r="B923" s="505" t="e">
        <v>#REF!</v>
      </c>
      <c r="C923" s="505" t="e">
        <v>#REF!</v>
      </c>
      <c r="D923" s="505" t="e">
        <v>#REF!</v>
      </c>
      <c r="E923" s="505" t="e">
        <v>#REF!</v>
      </c>
      <c r="F923" s="505" t="e">
        <v>#REF!</v>
      </c>
      <c r="G923" s="506" t="s">
        <v>871</v>
      </c>
      <c r="H923" s="507" t="s">
        <v>872</v>
      </c>
      <c r="I923" s="514">
        <v>5</v>
      </c>
      <c r="J923" s="515" t="s">
        <v>1073</v>
      </c>
      <c r="K923" s="505" t="s">
        <v>1095</v>
      </c>
      <c r="L923" s="516" t="s">
        <v>1083</v>
      </c>
      <c r="M923" s="517" t="s">
        <v>1091</v>
      </c>
      <c r="N923" s="521">
        <v>3</v>
      </c>
      <c r="O923" s="519">
        <v>71.98</v>
      </c>
      <c r="P923" s="520">
        <v>215.94</v>
      </c>
      <c r="Q923" s="519" t="s">
        <v>1096</v>
      </c>
      <c r="R923" s="526" t="s">
        <v>1072</v>
      </c>
    </row>
    <row r="924" spans="2:18" ht="38.25">
      <c r="B924" s="505" t="e">
        <v>#REF!</v>
      </c>
      <c r="C924" s="505" t="e">
        <v>#REF!</v>
      </c>
      <c r="D924" s="505" t="e">
        <v>#REF!</v>
      </c>
      <c r="E924" s="505" t="e">
        <v>#REF!</v>
      </c>
      <c r="F924" s="505" t="e">
        <v>#REF!</v>
      </c>
      <c r="G924" s="506" t="s">
        <v>871</v>
      </c>
      <c r="H924" s="507" t="s">
        <v>872</v>
      </c>
      <c r="I924" s="514">
        <v>5</v>
      </c>
      <c r="J924" s="515" t="s">
        <v>1073</v>
      </c>
      <c r="K924" s="505" t="s">
        <v>1095</v>
      </c>
      <c r="L924" s="516" t="s">
        <v>1187</v>
      </c>
      <c r="M924" s="517" t="s">
        <v>1087</v>
      </c>
      <c r="N924" s="521">
        <v>4</v>
      </c>
      <c r="O924" s="519">
        <v>34.81</v>
      </c>
      <c r="P924" s="520">
        <v>139.24</v>
      </c>
      <c r="Q924" s="519" t="s">
        <v>1096</v>
      </c>
      <c r="R924" s="526" t="s">
        <v>1072</v>
      </c>
    </row>
    <row r="925" spans="2:18" ht="38.25">
      <c r="B925" s="505" t="e">
        <v>#REF!</v>
      </c>
      <c r="C925" s="505" t="e">
        <v>#REF!</v>
      </c>
      <c r="D925" s="505" t="e">
        <v>#REF!</v>
      </c>
      <c r="E925" s="505" t="e">
        <v>#REF!</v>
      </c>
      <c r="F925" s="505" t="e">
        <v>#REF!</v>
      </c>
      <c r="G925" s="506" t="s">
        <v>871</v>
      </c>
      <c r="H925" s="507" t="s">
        <v>872</v>
      </c>
      <c r="I925" s="514">
        <v>5</v>
      </c>
      <c r="J925" s="515" t="s">
        <v>1080</v>
      </c>
      <c r="K925" s="505" t="s">
        <v>1089</v>
      </c>
      <c r="L925" s="516" t="s">
        <v>1090</v>
      </c>
      <c r="M925" s="517" t="s">
        <v>1091</v>
      </c>
      <c r="N925" s="521">
        <v>3</v>
      </c>
      <c r="O925" s="519">
        <v>175.82</v>
      </c>
      <c r="P925" s="520">
        <v>527.46</v>
      </c>
      <c r="Q925" s="519" t="s">
        <v>1092</v>
      </c>
      <c r="R925" s="526" t="s">
        <v>1072</v>
      </c>
    </row>
    <row r="926" spans="2:18" ht="38.25">
      <c r="B926" s="505" t="e">
        <v>#REF!</v>
      </c>
      <c r="C926" s="505" t="e">
        <v>#REF!</v>
      </c>
      <c r="D926" s="505" t="e">
        <v>#REF!</v>
      </c>
      <c r="E926" s="505" t="e">
        <v>#REF!</v>
      </c>
      <c r="F926" s="505" t="e">
        <v>#REF!</v>
      </c>
      <c r="G926" s="506" t="s">
        <v>871</v>
      </c>
      <c r="H926" s="507" t="s">
        <v>872</v>
      </c>
      <c r="I926" s="514">
        <v>5</v>
      </c>
      <c r="J926" s="515" t="s">
        <v>1073</v>
      </c>
      <c r="K926" s="505" t="s">
        <v>1095</v>
      </c>
      <c r="L926" s="516" t="s">
        <v>1112</v>
      </c>
      <c r="M926" s="517" t="s">
        <v>1087</v>
      </c>
      <c r="N926" s="521">
        <v>2</v>
      </c>
      <c r="O926" s="519">
        <v>4979.6000000000004</v>
      </c>
      <c r="P926" s="520">
        <v>9959.2000000000007</v>
      </c>
      <c r="Q926" s="519" t="s">
        <v>1096</v>
      </c>
      <c r="R926" s="526" t="s">
        <v>1072</v>
      </c>
    </row>
    <row r="927" spans="2:18" ht="38.25">
      <c r="B927" s="505" t="e">
        <v>#REF!</v>
      </c>
      <c r="C927" s="505" t="e">
        <v>#REF!</v>
      </c>
      <c r="D927" s="505" t="e">
        <v>#REF!</v>
      </c>
      <c r="E927" s="505" t="e">
        <v>#REF!</v>
      </c>
      <c r="F927" s="505" t="e">
        <v>#REF!</v>
      </c>
      <c r="G927" s="506" t="s">
        <v>871</v>
      </c>
      <c r="H927" s="507" t="s">
        <v>872</v>
      </c>
      <c r="I927" s="514">
        <v>5</v>
      </c>
      <c r="J927" s="515" t="s">
        <v>1073</v>
      </c>
      <c r="K927" s="505" t="s">
        <v>1095</v>
      </c>
      <c r="L927" s="516" t="s">
        <v>1186</v>
      </c>
      <c r="M927" s="517" t="s">
        <v>1091</v>
      </c>
      <c r="N927" s="521">
        <v>20</v>
      </c>
      <c r="O927" s="519">
        <v>27.14</v>
      </c>
      <c r="P927" s="520">
        <v>542.79999999999995</v>
      </c>
      <c r="Q927" s="519" t="s">
        <v>1096</v>
      </c>
      <c r="R927" s="526" t="s">
        <v>1072</v>
      </c>
    </row>
    <row r="928" spans="2:18" ht="38.25">
      <c r="B928" s="505" t="e">
        <v>#REF!</v>
      </c>
      <c r="C928" s="505" t="e">
        <v>#REF!</v>
      </c>
      <c r="D928" s="505" t="e">
        <v>#REF!</v>
      </c>
      <c r="E928" s="505" t="e">
        <v>#REF!</v>
      </c>
      <c r="F928" s="505" t="e">
        <v>#REF!</v>
      </c>
      <c r="G928" s="506" t="s">
        <v>871</v>
      </c>
      <c r="H928" s="507" t="s">
        <v>872</v>
      </c>
      <c r="I928" s="514">
        <v>5</v>
      </c>
      <c r="J928" s="515" t="s">
        <v>1073</v>
      </c>
      <c r="K928" s="505" t="s">
        <v>1095</v>
      </c>
      <c r="L928" s="516" t="s">
        <v>1123</v>
      </c>
      <c r="M928" s="517" t="s">
        <v>1087</v>
      </c>
      <c r="N928" s="521">
        <v>3</v>
      </c>
      <c r="O928" s="519">
        <v>144.9984</v>
      </c>
      <c r="P928" s="520">
        <v>434.99520000000001</v>
      </c>
      <c r="Q928" s="519" t="s">
        <v>1096</v>
      </c>
      <c r="R928" s="526" t="s">
        <v>1072</v>
      </c>
    </row>
    <row r="929" spans="2:18" ht="38.25">
      <c r="B929" s="505" t="e">
        <v>#REF!</v>
      </c>
      <c r="C929" s="505" t="e">
        <v>#REF!</v>
      </c>
      <c r="D929" s="505" t="e">
        <v>#REF!</v>
      </c>
      <c r="E929" s="505" t="e">
        <v>#REF!</v>
      </c>
      <c r="F929" s="505" t="e">
        <v>#REF!</v>
      </c>
      <c r="G929" s="506" t="s">
        <v>871</v>
      </c>
      <c r="H929" s="507" t="s">
        <v>872</v>
      </c>
      <c r="I929" s="514">
        <v>5</v>
      </c>
      <c r="J929" s="515" t="s">
        <v>1073</v>
      </c>
      <c r="K929" s="505" t="s">
        <v>1095</v>
      </c>
      <c r="L929" s="516" t="s">
        <v>1125</v>
      </c>
      <c r="M929" s="517" t="s">
        <v>1126</v>
      </c>
      <c r="N929" s="521">
        <v>3</v>
      </c>
      <c r="O929" s="519">
        <v>206.5</v>
      </c>
      <c r="P929" s="520">
        <v>619.5</v>
      </c>
      <c r="Q929" s="519" t="s">
        <v>1096</v>
      </c>
      <c r="R929" s="526" t="s">
        <v>1072</v>
      </c>
    </row>
    <row r="930" spans="2:18" ht="51">
      <c r="B930" s="505" t="e">
        <v>#REF!</v>
      </c>
      <c r="C930" s="505" t="e">
        <v>#REF!</v>
      </c>
      <c r="D930" s="505" t="e">
        <v>#REF!</v>
      </c>
      <c r="E930" s="505" t="e">
        <v>#REF!</v>
      </c>
      <c r="F930" s="505" t="e">
        <v>#REF!</v>
      </c>
      <c r="G930" s="506" t="s">
        <v>882</v>
      </c>
      <c r="H930" s="507" t="s">
        <v>883</v>
      </c>
      <c r="I930" s="514">
        <v>1</v>
      </c>
      <c r="J930" s="515" t="s">
        <v>1070</v>
      </c>
      <c r="K930" s="505" t="s">
        <v>1086</v>
      </c>
      <c r="L930" s="516" t="s">
        <v>1277</v>
      </c>
      <c r="M930" s="517" t="s">
        <v>1087</v>
      </c>
      <c r="N930" s="521">
        <v>3</v>
      </c>
      <c r="O930" s="519">
        <v>95892.7</v>
      </c>
      <c r="P930" s="520">
        <v>287678.09999999998</v>
      </c>
      <c r="Q930" s="519" t="s">
        <v>1088</v>
      </c>
      <c r="R930" s="526" t="s">
        <v>1072</v>
      </c>
    </row>
    <row r="931" spans="2:18" ht="38.25">
      <c r="B931" s="505" t="e">
        <v>#REF!</v>
      </c>
      <c r="C931" s="505" t="e">
        <v>#REF!</v>
      </c>
      <c r="D931" s="505" t="e">
        <v>#REF!</v>
      </c>
      <c r="E931" s="505" t="e">
        <v>#REF!</v>
      </c>
      <c r="F931" s="505" t="e">
        <v>#REF!</v>
      </c>
      <c r="G931" s="506" t="s">
        <v>882</v>
      </c>
      <c r="H931" s="507" t="s">
        <v>883</v>
      </c>
      <c r="I931" s="514">
        <v>1</v>
      </c>
      <c r="J931" s="515" t="s">
        <v>1119</v>
      </c>
      <c r="K931" s="505" t="s">
        <v>1120</v>
      </c>
      <c r="L931" s="516" t="s">
        <v>1257</v>
      </c>
      <c r="M931" s="517" t="s">
        <v>1087</v>
      </c>
      <c r="N931" s="521">
        <v>3</v>
      </c>
      <c r="O931" s="519">
        <v>100917.38</v>
      </c>
      <c r="P931" s="520">
        <v>302752.14</v>
      </c>
      <c r="Q931" s="519" t="s">
        <v>1122</v>
      </c>
      <c r="R931" s="526" t="s">
        <v>1072</v>
      </c>
    </row>
    <row r="932" spans="2:18" ht="38.25">
      <c r="B932" s="505" t="e">
        <v>#REF!</v>
      </c>
      <c r="C932" s="505" t="e">
        <v>#REF!</v>
      </c>
      <c r="D932" s="505" t="e">
        <v>#REF!</v>
      </c>
      <c r="E932" s="505" t="e">
        <v>#REF!</v>
      </c>
      <c r="F932" s="505" t="e">
        <v>#REF!</v>
      </c>
      <c r="G932" s="506" t="s">
        <v>882</v>
      </c>
      <c r="H932" s="507" t="s">
        <v>883</v>
      </c>
      <c r="I932" s="514">
        <v>1</v>
      </c>
      <c r="J932" s="515" t="s">
        <v>1080</v>
      </c>
      <c r="K932" s="505" t="s">
        <v>1089</v>
      </c>
      <c r="L932" s="516" t="s">
        <v>1081</v>
      </c>
      <c r="M932" s="517" t="s">
        <v>1093</v>
      </c>
      <c r="N932" s="521">
        <v>12</v>
      </c>
      <c r="O932" s="519">
        <v>139.24</v>
      </c>
      <c r="P932" s="520">
        <v>1670.88</v>
      </c>
      <c r="Q932" s="519" t="s">
        <v>1094</v>
      </c>
      <c r="R932" s="526" t="s">
        <v>1072</v>
      </c>
    </row>
    <row r="933" spans="2:18" ht="38.25">
      <c r="B933" s="505" t="e">
        <v>#REF!</v>
      </c>
      <c r="C933" s="505" t="e">
        <v>#REF!</v>
      </c>
      <c r="D933" s="505" t="e">
        <v>#REF!</v>
      </c>
      <c r="E933" s="505" t="e">
        <v>#REF!</v>
      </c>
      <c r="F933" s="505" t="e">
        <v>#REF!</v>
      </c>
      <c r="G933" s="506" t="s">
        <v>882</v>
      </c>
      <c r="H933" s="507" t="s">
        <v>883</v>
      </c>
      <c r="I933" s="514">
        <v>1</v>
      </c>
      <c r="J933" s="515" t="s">
        <v>1073</v>
      </c>
      <c r="K933" s="505" t="s">
        <v>1095</v>
      </c>
      <c r="L933" s="516" t="s">
        <v>1083</v>
      </c>
      <c r="M933" s="517" t="s">
        <v>1091</v>
      </c>
      <c r="N933" s="521">
        <v>12</v>
      </c>
      <c r="O933" s="519">
        <v>71.98</v>
      </c>
      <c r="P933" s="520">
        <v>863.76</v>
      </c>
      <c r="Q933" s="519" t="s">
        <v>1096</v>
      </c>
      <c r="R933" s="526" t="s">
        <v>1072</v>
      </c>
    </row>
    <row r="934" spans="2:18" ht="38.25">
      <c r="B934" s="505" t="e">
        <v>#REF!</v>
      </c>
      <c r="C934" s="505" t="e">
        <v>#REF!</v>
      </c>
      <c r="D934" s="505" t="e">
        <v>#REF!</v>
      </c>
      <c r="E934" s="505" t="e">
        <v>#REF!</v>
      </c>
      <c r="F934" s="505" t="e">
        <v>#REF!</v>
      </c>
      <c r="G934" s="506" t="s">
        <v>882</v>
      </c>
      <c r="H934" s="507" t="s">
        <v>883</v>
      </c>
      <c r="I934" s="514">
        <v>1</v>
      </c>
      <c r="J934" s="515" t="s">
        <v>1080</v>
      </c>
      <c r="K934" s="505" t="s">
        <v>1089</v>
      </c>
      <c r="L934" s="516" t="s">
        <v>1090</v>
      </c>
      <c r="M934" s="517" t="s">
        <v>1091</v>
      </c>
      <c r="N934" s="521">
        <v>12</v>
      </c>
      <c r="O934" s="519">
        <v>175.82</v>
      </c>
      <c r="P934" s="520">
        <v>2109.84</v>
      </c>
      <c r="Q934" s="519" t="s">
        <v>1092</v>
      </c>
      <c r="R934" s="526" t="s">
        <v>1072</v>
      </c>
    </row>
    <row r="935" spans="2:18" ht="38.25">
      <c r="B935" s="505" t="e">
        <v>#REF!</v>
      </c>
      <c r="C935" s="505" t="e">
        <v>#REF!</v>
      </c>
      <c r="D935" s="505" t="e">
        <v>#REF!</v>
      </c>
      <c r="E935" s="505" t="e">
        <v>#REF!</v>
      </c>
      <c r="F935" s="505" t="e">
        <v>#REF!</v>
      </c>
      <c r="G935" s="506" t="s">
        <v>882</v>
      </c>
      <c r="H935" s="507" t="s">
        <v>883</v>
      </c>
      <c r="I935" s="514">
        <v>1</v>
      </c>
      <c r="J935" s="515" t="s">
        <v>1219</v>
      </c>
      <c r="K935" s="505" t="s">
        <v>1220</v>
      </c>
      <c r="L935" s="516" t="s">
        <v>1221</v>
      </c>
      <c r="M935" s="517" t="s">
        <v>1147</v>
      </c>
      <c r="N935" s="521">
        <v>25</v>
      </c>
      <c r="O935" s="519">
        <v>3000</v>
      </c>
      <c r="P935" s="520">
        <v>75000</v>
      </c>
      <c r="Q935" s="519" t="s">
        <v>1222</v>
      </c>
      <c r="R935" s="526" t="s">
        <v>1072</v>
      </c>
    </row>
    <row r="936" spans="2:18" ht="38.25">
      <c r="B936" s="505" t="e">
        <v>#REF!</v>
      </c>
      <c r="C936" s="505" t="e">
        <v>#REF!</v>
      </c>
      <c r="D936" s="505" t="e">
        <v>#REF!</v>
      </c>
      <c r="E936" s="505" t="e">
        <v>#REF!</v>
      </c>
      <c r="F936" s="505" t="e">
        <v>#REF!</v>
      </c>
      <c r="G936" s="506" t="s">
        <v>882</v>
      </c>
      <c r="H936" s="507" t="s">
        <v>883</v>
      </c>
      <c r="I936" s="514">
        <v>1</v>
      </c>
      <c r="J936" s="515" t="s">
        <v>1070</v>
      </c>
      <c r="K936" s="505" t="s">
        <v>1086</v>
      </c>
      <c r="L936" s="516" t="s">
        <v>1118</v>
      </c>
      <c r="M936" s="517" t="s">
        <v>1087</v>
      </c>
      <c r="N936" s="521">
        <v>3</v>
      </c>
      <c r="O936" s="519">
        <v>25488</v>
      </c>
      <c r="P936" s="520">
        <v>76464</v>
      </c>
      <c r="Q936" s="519" t="s">
        <v>1088</v>
      </c>
      <c r="R936" s="526" t="s">
        <v>1072</v>
      </c>
    </row>
    <row r="937" spans="2:18" ht="51">
      <c r="B937" s="505" t="e">
        <v>#REF!</v>
      </c>
      <c r="C937" s="505" t="e">
        <v>#REF!</v>
      </c>
      <c r="D937" s="505" t="e">
        <v>#REF!</v>
      </c>
      <c r="E937" s="505" t="e">
        <v>#REF!</v>
      </c>
      <c r="F937" s="505" t="e">
        <v>#REF!</v>
      </c>
      <c r="G937" s="506" t="s">
        <v>867</v>
      </c>
      <c r="H937" s="507" t="s">
        <v>868</v>
      </c>
      <c r="I937" s="514">
        <v>3</v>
      </c>
      <c r="J937" s="515" t="s">
        <v>1077</v>
      </c>
      <c r="K937" s="505" t="s">
        <v>1099</v>
      </c>
      <c r="L937" s="516" t="s">
        <v>1078</v>
      </c>
      <c r="M937" s="517" t="s">
        <v>1101</v>
      </c>
      <c r="N937" s="521">
        <v>50</v>
      </c>
      <c r="O937" s="519">
        <v>197</v>
      </c>
      <c r="P937" s="520">
        <v>9850</v>
      </c>
      <c r="Q937" s="519" t="s">
        <v>1102</v>
      </c>
      <c r="R937" s="526" t="s">
        <v>1072</v>
      </c>
    </row>
    <row r="938" spans="2:18" ht="51">
      <c r="B938" s="505" t="e">
        <v>#REF!</v>
      </c>
      <c r="C938" s="505" t="e">
        <v>#REF!</v>
      </c>
      <c r="D938" s="505" t="e">
        <v>#REF!</v>
      </c>
      <c r="E938" s="505" t="e">
        <v>#REF!</v>
      </c>
      <c r="F938" s="505" t="e">
        <v>#REF!</v>
      </c>
      <c r="G938" s="506" t="s">
        <v>867</v>
      </c>
      <c r="H938" s="507" t="s">
        <v>868</v>
      </c>
      <c r="I938" s="514">
        <v>3</v>
      </c>
      <c r="J938" s="515" t="s">
        <v>1080</v>
      </c>
      <c r="K938" s="505" t="s">
        <v>1089</v>
      </c>
      <c r="L938" s="516" t="s">
        <v>1081</v>
      </c>
      <c r="M938" s="517" t="s">
        <v>1093</v>
      </c>
      <c r="N938" s="521">
        <v>9</v>
      </c>
      <c r="O938" s="519">
        <v>139.24</v>
      </c>
      <c r="P938" s="520">
        <v>1253.1600000000001</v>
      </c>
      <c r="Q938" s="519" t="s">
        <v>1094</v>
      </c>
      <c r="R938" s="526" t="s">
        <v>1072</v>
      </c>
    </row>
    <row r="939" spans="2:18" ht="51">
      <c r="B939" s="505" t="e">
        <v>#REF!</v>
      </c>
      <c r="C939" s="505" t="e">
        <v>#REF!</v>
      </c>
      <c r="D939" s="505" t="e">
        <v>#REF!</v>
      </c>
      <c r="E939" s="505" t="e">
        <v>#REF!</v>
      </c>
      <c r="F939" s="505" t="e">
        <v>#REF!</v>
      </c>
      <c r="G939" s="506" t="s">
        <v>867</v>
      </c>
      <c r="H939" s="507" t="s">
        <v>868</v>
      </c>
      <c r="I939" s="514">
        <v>3</v>
      </c>
      <c r="J939" s="515" t="s">
        <v>1073</v>
      </c>
      <c r="K939" s="505" t="s">
        <v>1095</v>
      </c>
      <c r="L939" s="516" t="s">
        <v>1083</v>
      </c>
      <c r="M939" s="517" t="s">
        <v>1091</v>
      </c>
      <c r="N939" s="521">
        <v>2</v>
      </c>
      <c r="O939" s="519">
        <v>71.98</v>
      </c>
      <c r="P939" s="520">
        <v>143.96</v>
      </c>
      <c r="Q939" s="519" t="s">
        <v>1096</v>
      </c>
      <c r="R939" s="526" t="s">
        <v>1072</v>
      </c>
    </row>
    <row r="940" spans="2:18" ht="51">
      <c r="B940" s="505" t="e">
        <v>#REF!</v>
      </c>
      <c r="C940" s="505" t="e">
        <v>#REF!</v>
      </c>
      <c r="D940" s="505" t="e">
        <v>#REF!</v>
      </c>
      <c r="E940" s="505" t="e">
        <v>#REF!</v>
      </c>
      <c r="F940" s="505" t="e">
        <v>#REF!</v>
      </c>
      <c r="G940" s="506" t="s">
        <v>867</v>
      </c>
      <c r="H940" s="507" t="s">
        <v>868</v>
      </c>
      <c r="I940" s="514">
        <v>3</v>
      </c>
      <c r="J940" s="515" t="s">
        <v>1073</v>
      </c>
      <c r="K940" s="505" t="s">
        <v>1095</v>
      </c>
      <c r="L940" s="516" t="s">
        <v>1187</v>
      </c>
      <c r="M940" s="517" t="s">
        <v>1087</v>
      </c>
      <c r="N940" s="521">
        <v>3</v>
      </c>
      <c r="O940" s="519">
        <v>34.81</v>
      </c>
      <c r="P940" s="520">
        <v>104.43</v>
      </c>
      <c r="Q940" s="519" t="s">
        <v>1096</v>
      </c>
      <c r="R940" s="526" t="s">
        <v>1072</v>
      </c>
    </row>
    <row r="941" spans="2:18" ht="51">
      <c r="B941" s="505" t="e">
        <v>#REF!</v>
      </c>
      <c r="C941" s="505" t="e">
        <v>#REF!</v>
      </c>
      <c r="D941" s="505" t="e">
        <v>#REF!</v>
      </c>
      <c r="E941" s="505" t="e">
        <v>#REF!</v>
      </c>
      <c r="F941" s="505" t="e">
        <v>#REF!</v>
      </c>
      <c r="G941" s="506" t="s">
        <v>867</v>
      </c>
      <c r="H941" s="507" t="s">
        <v>868</v>
      </c>
      <c r="I941" s="514">
        <v>3</v>
      </c>
      <c r="J941" s="515" t="s">
        <v>1080</v>
      </c>
      <c r="K941" s="505" t="s">
        <v>1089</v>
      </c>
      <c r="L941" s="516" t="s">
        <v>1090</v>
      </c>
      <c r="M941" s="517" t="s">
        <v>1091</v>
      </c>
      <c r="N941" s="521">
        <v>3</v>
      </c>
      <c r="O941" s="519">
        <v>175.82</v>
      </c>
      <c r="P941" s="520">
        <v>527.46</v>
      </c>
      <c r="Q941" s="519" t="s">
        <v>1092</v>
      </c>
      <c r="R941" s="526" t="s">
        <v>1072</v>
      </c>
    </row>
    <row r="942" spans="2:18" ht="51">
      <c r="B942" s="505" t="e">
        <v>#REF!</v>
      </c>
      <c r="C942" s="505" t="e">
        <v>#REF!</v>
      </c>
      <c r="D942" s="505" t="e">
        <v>#REF!</v>
      </c>
      <c r="E942" s="505" t="e">
        <v>#REF!</v>
      </c>
      <c r="F942" s="505" t="e">
        <v>#REF!</v>
      </c>
      <c r="G942" s="506" t="s">
        <v>867</v>
      </c>
      <c r="H942" s="507" t="s">
        <v>868</v>
      </c>
      <c r="I942" s="514">
        <v>3</v>
      </c>
      <c r="J942" s="515" t="s">
        <v>1073</v>
      </c>
      <c r="K942" s="505" t="s">
        <v>1095</v>
      </c>
      <c r="L942" s="516" t="s">
        <v>1112</v>
      </c>
      <c r="M942" s="517" t="s">
        <v>1087</v>
      </c>
      <c r="N942" s="521">
        <v>2</v>
      </c>
      <c r="O942" s="519">
        <v>4979.6000000000004</v>
      </c>
      <c r="P942" s="520">
        <v>9959.2000000000007</v>
      </c>
      <c r="Q942" s="519" t="s">
        <v>1096</v>
      </c>
      <c r="R942" s="526" t="s">
        <v>1072</v>
      </c>
    </row>
    <row r="943" spans="2:18" ht="51">
      <c r="B943" s="505" t="e">
        <v>#REF!</v>
      </c>
      <c r="C943" s="505" t="e">
        <v>#REF!</v>
      </c>
      <c r="D943" s="505" t="e">
        <v>#REF!</v>
      </c>
      <c r="E943" s="505" t="e">
        <v>#REF!</v>
      </c>
      <c r="F943" s="505" t="e">
        <v>#REF!</v>
      </c>
      <c r="G943" s="506" t="s">
        <v>867</v>
      </c>
      <c r="H943" s="507" t="s">
        <v>868</v>
      </c>
      <c r="I943" s="514">
        <v>3</v>
      </c>
      <c r="J943" s="515" t="s">
        <v>1073</v>
      </c>
      <c r="K943" s="505" t="s">
        <v>1095</v>
      </c>
      <c r="L943" s="516" t="s">
        <v>1115</v>
      </c>
      <c r="M943" s="517" t="s">
        <v>1091</v>
      </c>
      <c r="N943" s="521">
        <v>5</v>
      </c>
      <c r="O943" s="519">
        <v>71.98</v>
      </c>
      <c r="P943" s="520" t="e">
        <v>#VALUE!</v>
      </c>
      <c r="Q943" s="519" t="s">
        <v>1085</v>
      </c>
      <c r="R943" s="526" t="s">
        <v>1072</v>
      </c>
    </row>
    <row r="944" spans="2:18" ht="51">
      <c r="B944" s="505" t="e">
        <v>#REF!</v>
      </c>
      <c r="C944" s="505" t="e">
        <v>#REF!</v>
      </c>
      <c r="D944" s="505" t="e">
        <v>#REF!</v>
      </c>
      <c r="E944" s="505" t="e">
        <v>#REF!</v>
      </c>
      <c r="F944" s="505" t="e">
        <v>#REF!</v>
      </c>
      <c r="G944" s="506" t="s">
        <v>867</v>
      </c>
      <c r="H944" s="507" t="s">
        <v>868</v>
      </c>
      <c r="I944" s="514">
        <v>3</v>
      </c>
      <c r="J944" s="515" t="s">
        <v>1073</v>
      </c>
      <c r="K944" s="505" t="s">
        <v>1095</v>
      </c>
      <c r="L944" s="516" t="s">
        <v>1186</v>
      </c>
      <c r="M944" s="517" t="s">
        <v>1091</v>
      </c>
      <c r="N944" s="521">
        <v>20</v>
      </c>
      <c r="O944" s="519">
        <v>27.14</v>
      </c>
      <c r="P944" s="520">
        <v>542.79999999999995</v>
      </c>
      <c r="Q944" s="519" t="s">
        <v>1096</v>
      </c>
      <c r="R944" s="526" t="s">
        <v>1072</v>
      </c>
    </row>
    <row r="945" spans="2:18" ht="51">
      <c r="B945" s="505" t="e">
        <v>#REF!</v>
      </c>
      <c r="C945" s="505" t="e">
        <v>#REF!</v>
      </c>
      <c r="D945" s="505" t="e">
        <v>#REF!</v>
      </c>
      <c r="E945" s="505" t="e">
        <v>#REF!</v>
      </c>
      <c r="F945" s="505" t="e">
        <v>#REF!</v>
      </c>
      <c r="G945" s="506" t="s">
        <v>867</v>
      </c>
      <c r="H945" s="507" t="s">
        <v>868</v>
      </c>
      <c r="I945" s="514">
        <v>3</v>
      </c>
      <c r="J945" s="515" t="s">
        <v>1073</v>
      </c>
      <c r="K945" s="505" t="s">
        <v>1095</v>
      </c>
      <c r="L945" s="516" t="s">
        <v>1123</v>
      </c>
      <c r="M945" s="517" t="s">
        <v>1087</v>
      </c>
      <c r="N945" s="521">
        <v>3</v>
      </c>
      <c r="O945" s="519">
        <v>144.9984</v>
      </c>
      <c r="P945" s="520">
        <v>434.99520000000001</v>
      </c>
      <c r="Q945" s="519" t="s">
        <v>1096</v>
      </c>
      <c r="R945" s="526" t="s">
        <v>1072</v>
      </c>
    </row>
    <row r="946" spans="2:18" ht="51">
      <c r="B946" s="505" t="e">
        <v>#REF!</v>
      </c>
      <c r="C946" s="505" t="e">
        <v>#REF!</v>
      </c>
      <c r="D946" s="505" t="e">
        <v>#REF!</v>
      </c>
      <c r="E946" s="505" t="e">
        <v>#REF!</v>
      </c>
      <c r="F946" s="505" t="e">
        <v>#REF!</v>
      </c>
      <c r="G946" s="506" t="s">
        <v>867</v>
      </c>
      <c r="H946" s="507" t="s">
        <v>868</v>
      </c>
      <c r="I946" s="514">
        <v>3</v>
      </c>
      <c r="J946" s="515" t="s">
        <v>1073</v>
      </c>
      <c r="K946" s="505" t="s">
        <v>1095</v>
      </c>
      <c r="L946" s="516" t="s">
        <v>1125</v>
      </c>
      <c r="M946" s="517" t="s">
        <v>1126</v>
      </c>
      <c r="N946" s="521">
        <v>3</v>
      </c>
      <c r="O946" s="519">
        <v>206.5</v>
      </c>
      <c r="P946" s="520">
        <v>619.5</v>
      </c>
      <c r="Q946" s="519" t="s">
        <v>1096</v>
      </c>
      <c r="R946" s="526" t="s">
        <v>1072</v>
      </c>
    </row>
    <row r="947" spans="2:18" ht="38.25">
      <c r="B947" s="505" t="e">
        <v>#REF!</v>
      </c>
      <c r="C947" s="505" t="e">
        <v>#REF!</v>
      </c>
      <c r="D947" s="505" t="e">
        <v>#REF!</v>
      </c>
      <c r="E947" s="505" t="e">
        <v>#REF!</v>
      </c>
      <c r="F947" s="505" t="e">
        <v>#REF!</v>
      </c>
      <c r="G947" s="506" t="s">
        <v>871</v>
      </c>
      <c r="H947" s="507" t="s">
        <v>872</v>
      </c>
      <c r="I947" s="514">
        <v>5</v>
      </c>
      <c r="J947" s="515" t="s">
        <v>1077</v>
      </c>
      <c r="K947" s="505" t="s">
        <v>1099</v>
      </c>
      <c r="L947" s="516" t="s">
        <v>1078</v>
      </c>
      <c r="M947" s="517" t="s">
        <v>1101</v>
      </c>
      <c r="N947" s="521">
        <v>50</v>
      </c>
      <c r="O947" s="519">
        <v>197</v>
      </c>
      <c r="P947" s="520">
        <v>9850</v>
      </c>
      <c r="Q947" s="519" t="s">
        <v>1102</v>
      </c>
      <c r="R947" s="526" t="s">
        <v>1072</v>
      </c>
    </row>
    <row r="948" spans="2:18" ht="38.25">
      <c r="B948" s="505" t="e">
        <v>#REF!</v>
      </c>
      <c r="C948" s="505" t="e">
        <v>#REF!</v>
      </c>
      <c r="D948" s="505" t="e">
        <v>#REF!</v>
      </c>
      <c r="E948" s="505" t="e">
        <v>#REF!</v>
      </c>
      <c r="F948" s="505" t="e">
        <v>#REF!</v>
      </c>
      <c r="G948" s="506" t="s">
        <v>871</v>
      </c>
      <c r="H948" s="507" t="s">
        <v>872</v>
      </c>
      <c r="I948" s="514">
        <v>5</v>
      </c>
      <c r="J948" s="515" t="s">
        <v>1080</v>
      </c>
      <c r="K948" s="505" t="s">
        <v>1089</v>
      </c>
      <c r="L948" s="516" t="s">
        <v>1081</v>
      </c>
      <c r="M948" s="517" t="s">
        <v>1093</v>
      </c>
      <c r="N948" s="521">
        <v>9</v>
      </c>
      <c r="O948" s="519">
        <v>139.24</v>
      </c>
      <c r="P948" s="520">
        <v>1253.1600000000001</v>
      </c>
      <c r="Q948" s="519" t="s">
        <v>1094</v>
      </c>
      <c r="R948" s="526" t="s">
        <v>1072</v>
      </c>
    </row>
    <row r="949" spans="2:18" ht="38.25">
      <c r="B949" s="505" t="e">
        <v>#REF!</v>
      </c>
      <c r="C949" s="505" t="e">
        <v>#REF!</v>
      </c>
      <c r="D949" s="505" t="e">
        <v>#REF!</v>
      </c>
      <c r="E949" s="505" t="e">
        <v>#REF!</v>
      </c>
      <c r="F949" s="505" t="e">
        <v>#REF!</v>
      </c>
      <c r="G949" s="506" t="s">
        <v>871</v>
      </c>
      <c r="H949" s="507" t="s">
        <v>872</v>
      </c>
      <c r="I949" s="514">
        <v>5</v>
      </c>
      <c r="J949" s="515" t="s">
        <v>1073</v>
      </c>
      <c r="K949" s="505" t="s">
        <v>1095</v>
      </c>
      <c r="L949" s="516" t="s">
        <v>1083</v>
      </c>
      <c r="M949" s="517" t="s">
        <v>1091</v>
      </c>
      <c r="N949" s="521">
        <v>3</v>
      </c>
      <c r="O949" s="519">
        <v>71.98</v>
      </c>
      <c r="P949" s="520">
        <v>215.94</v>
      </c>
      <c r="Q949" s="519" t="s">
        <v>1096</v>
      </c>
      <c r="R949" s="526" t="s">
        <v>1072</v>
      </c>
    </row>
    <row r="950" spans="2:18" ht="38.25">
      <c r="B950" s="505" t="e">
        <v>#REF!</v>
      </c>
      <c r="C950" s="505" t="e">
        <v>#REF!</v>
      </c>
      <c r="D950" s="505" t="e">
        <v>#REF!</v>
      </c>
      <c r="E950" s="505" t="e">
        <v>#REF!</v>
      </c>
      <c r="F950" s="505" t="e">
        <v>#REF!</v>
      </c>
      <c r="G950" s="506" t="s">
        <v>871</v>
      </c>
      <c r="H950" s="507" t="s">
        <v>872</v>
      </c>
      <c r="I950" s="514">
        <v>5</v>
      </c>
      <c r="J950" s="515" t="s">
        <v>1073</v>
      </c>
      <c r="K950" s="505" t="s">
        <v>1095</v>
      </c>
      <c r="L950" s="516" t="s">
        <v>1187</v>
      </c>
      <c r="M950" s="517" t="s">
        <v>1087</v>
      </c>
      <c r="N950" s="521">
        <v>4</v>
      </c>
      <c r="O950" s="519">
        <v>34.81</v>
      </c>
      <c r="P950" s="520">
        <v>139.24</v>
      </c>
      <c r="Q950" s="519" t="s">
        <v>1096</v>
      </c>
      <c r="R950" s="526" t="s">
        <v>1072</v>
      </c>
    </row>
    <row r="951" spans="2:18" ht="38.25">
      <c r="B951" s="505" t="e">
        <v>#REF!</v>
      </c>
      <c r="C951" s="505" t="e">
        <v>#REF!</v>
      </c>
      <c r="D951" s="505" t="e">
        <v>#REF!</v>
      </c>
      <c r="E951" s="505" t="e">
        <v>#REF!</v>
      </c>
      <c r="F951" s="505" t="e">
        <v>#REF!</v>
      </c>
      <c r="G951" s="506" t="s">
        <v>871</v>
      </c>
      <c r="H951" s="507" t="s">
        <v>872</v>
      </c>
      <c r="I951" s="514">
        <v>5</v>
      </c>
      <c r="J951" s="515" t="s">
        <v>1080</v>
      </c>
      <c r="K951" s="505" t="s">
        <v>1089</v>
      </c>
      <c r="L951" s="516" t="s">
        <v>1090</v>
      </c>
      <c r="M951" s="517" t="s">
        <v>1091</v>
      </c>
      <c r="N951" s="521">
        <v>3</v>
      </c>
      <c r="O951" s="519">
        <v>175.82</v>
      </c>
      <c r="P951" s="520">
        <v>527.46</v>
      </c>
      <c r="Q951" s="519" t="s">
        <v>1092</v>
      </c>
      <c r="R951" s="526" t="s">
        <v>1072</v>
      </c>
    </row>
    <row r="952" spans="2:18" ht="38.25">
      <c r="B952" s="505" t="e">
        <v>#REF!</v>
      </c>
      <c r="C952" s="505" t="e">
        <v>#REF!</v>
      </c>
      <c r="D952" s="505" t="e">
        <v>#REF!</v>
      </c>
      <c r="E952" s="505" t="e">
        <v>#REF!</v>
      </c>
      <c r="F952" s="505" t="e">
        <v>#REF!</v>
      </c>
      <c r="G952" s="506" t="s">
        <v>871</v>
      </c>
      <c r="H952" s="507" t="s">
        <v>872</v>
      </c>
      <c r="I952" s="514">
        <v>5</v>
      </c>
      <c r="J952" s="515" t="s">
        <v>1073</v>
      </c>
      <c r="K952" s="505" t="s">
        <v>1095</v>
      </c>
      <c r="L952" s="516" t="s">
        <v>1112</v>
      </c>
      <c r="M952" s="517" t="s">
        <v>1087</v>
      </c>
      <c r="N952" s="521">
        <v>2</v>
      </c>
      <c r="O952" s="519">
        <v>4979.6000000000004</v>
      </c>
      <c r="P952" s="520">
        <v>9959.2000000000007</v>
      </c>
      <c r="Q952" s="519" t="s">
        <v>1096</v>
      </c>
      <c r="R952" s="526" t="s">
        <v>1072</v>
      </c>
    </row>
    <row r="953" spans="2:18" ht="38.25">
      <c r="B953" s="505" t="e">
        <v>#REF!</v>
      </c>
      <c r="C953" s="505" t="e">
        <v>#REF!</v>
      </c>
      <c r="D953" s="505" t="e">
        <v>#REF!</v>
      </c>
      <c r="E953" s="505" t="e">
        <v>#REF!</v>
      </c>
      <c r="F953" s="505" t="e">
        <v>#REF!</v>
      </c>
      <c r="G953" s="506" t="s">
        <v>871</v>
      </c>
      <c r="H953" s="507" t="s">
        <v>872</v>
      </c>
      <c r="I953" s="514">
        <v>5</v>
      </c>
      <c r="J953" s="515" t="s">
        <v>1073</v>
      </c>
      <c r="K953" s="505" t="s">
        <v>1095</v>
      </c>
      <c r="L953" s="516" t="s">
        <v>1186</v>
      </c>
      <c r="M953" s="517" t="s">
        <v>1091</v>
      </c>
      <c r="N953" s="521">
        <v>20</v>
      </c>
      <c r="O953" s="519">
        <v>27.14</v>
      </c>
      <c r="P953" s="520">
        <v>542.79999999999995</v>
      </c>
      <c r="Q953" s="519" t="s">
        <v>1096</v>
      </c>
      <c r="R953" s="526" t="s">
        <v>1072</v>
      </c>
    </row>
    <row r="954" spans="2:18" ht="38.25">
      <c r="B954" s="505" t="e">
        <v>#REF!</v>
      </c>
      <c r="C954" s="505" t="e">
        <v>#REF!</v>
      </c>
      <c r="D954" s="505" t="e">
        <v>#REF!</v>
      </c>
      <c r="E954" s="505" t="e">
        <v>#REF!</v>
      </c>
      <c r="F954" s="505" t="e">
        <v>#REF!</v>
      </c>
      <c r="G954" s="506" t="s">
        <v>871</v>
      </c>
      <c r="H954" s="507" t="s">
        <v>872</v>
      </c>
      <c r="I954" s="514">
        <v>5</v>
      </c>
      <c r="J954" s="515" t="s">
        <v>1073</v>
      </c>
      <c r="K954" s="505" t="s">
        <v>1095</v>
      </c>
      <c r="L954" s="516" t="s">
        <v>1123</v>
      </c>
      <c r="M954" s="517" t="s">
        <v>1087</v>
      </c>
      <c r="N954" s="521">
        <v>3</v>
      </c>
      <c r="O954" s="519">
        <v>144.9984</v>
      </c>
      <c r="P954" s="520">
        <v>434.99520000000001</v>
      </c>
      <c r="Q954" s="519" t="s">
        <v>1096</v>
      </c>
      <c r="R954" s="526" t="s">
        <v>1072</v>
      </c>
    </row>
    <row r="955" spans="2:18" ht="38.25">
      <c r="B955" s="505" t="e">
        <v>#REF!</v>
      </c>
      <c r="C955" s="505" t="e">
        <v>#REF!</v>
      </c>
      <c r="D955" s="505" t="e">
        <v>#REF!</v>
      </c>
      <c r="E955" s="505" t="e">
        <v>#REF!</v>
      </c>
      <c r="F955" s="505" t="e">
        <v>#REF!</v>
      </c>
      <c r="G955" s="506" t="s">
        <v>871</v>
      </c>
      <c r="H955" s="507" t="s">
        <v>872</v>
      </c>
      <c r="I955" s="514">
        <v>5</v>
      </c>
      <c r="J955" s="515" t="s">
        <v>1073</v>
      </c>
      <c r="K955" s="505" t="s">
        <v>1095</v>
      </c>
      <c r="L955" s="516" t="s">
        <v>1125</v>
      </c>
      <c r="M955" s="517" t="s">
        <v>1126</v>
      </c>
      <c r="N955" s="521">
        <v>3</v>
      </c>
      <c r="O955" s="519">
        <v>206.5</v>
      </c>
      <c r="P955" s="520">
        <v>619.5</v>
      </c>
      <c r="Q955" s="519" t="s">
        <v>1096</v>
      </c>
      <c r="R955" s="526" t="s">
        <v>1072</v>
      </c>
    </row>
    <row r="956" spans="2:18" ht="51">
      <c r="B956" s="505" t="e">
        <v>#REF!</v>
      </c>
      <c r="C956" s="505" t="e">
        <v>#REF!</v>
      </c>
      <c r="D956" s="505" t="e">
        <v>#REF!</v>
      </c>
      <c r="E956" s="505" t="e">
        <v>#REF!</v>
      </c>
      <c r="F956" s="505" t="e">
        <v>#REF!</v>
      </c>
      <c r="G956" s="506" t="s">
        <v>882</v>
      </c>
      <c r="H956" s="507" t="s">
        <v>883</v>
      </c>
      <c r="I956" s="514">
        <v>1</v>
      </c>
      <c r="J956" s="515" t="s">
        <v>1070</v>
      </c>
      <c r="K956" s="505" t="s">
        <v>1086</v>
      </c>
      <c r="L956" s="516" t="s">
        <v>1277</v>
      </c>
      <c r="M956" s="517" t="s">
        <v>1087</v>
      </c>
      <c r="N956" s="521">
        <v>3</v>
      </c>
      <c r="O956" s="519">
        <v>95892.7</v>
      </c>
      <c r="P956" s="520">
        <v>287678.09999999998</v>
      </c>
      <c r="Q956" s="519" t="s">
        <v>1088</v>
      </c>
      <c r="R956" s="526" t="s">
        <v>1072</v>
      </c>
    </row>
    <row r="957" spans="2:18" ht="38.25">
      <c r="B957" s="505" t="e">
        <v>#REF!</v>
      </c>
      <c r="C957" s="505" t="e">
        <v>#REF!</v>
      </c>
      <c r="D957" s="505" t="e">
        <v>#REF!</v>
      </c>
      <c r="E957" s="505" t="e">
        <v>#REF!</v>
      </c>
      <c r="F957" s="505" t="e">
        <v>#REF!</v>
      </c>
      <c r="G957" s="506" t="s">
        <v>882</v>
      </c>
      <c r="H957" s="507" t="s">
        <v>883</v>
      </c>
      <c r="I957" s="514">
        <v>1</v>
      </c>
      <c r="J957" s="515" t="s">
        <v>1119</v>
      </c>
      <c r="K957" s="505" t="s">
        <v>1120</v>
      </c>
      <c r="L957" s="516" t="s">
        <v>1257</v>
      </c>
      <c r="M957" s="517" t="s">
        <v>1087</v>
      </c>
      <c r="N957" s="521">
        <v>3</v>
      </c>
      <c r="O957" s="519">
        <v>100917.38</v>
      </c>
      <c r="P957" s="520">
        <v>302752.14</v>
      </c>
      <c r="Q957" s="519" t="s">
        <v>1122</v>
      </c>
      <c r="R957" s="526" t="s">
        <v>1072</v>
      </c>
    </row>
    <row r="958" spans="2:18" ht="38.25">
      <c r="B958" s="505" t="e">
        <v>#REF!</v>
      </c>
      <c r="C958" s="505" t="e">
        <v>#REF!</v>
      </c>
      <c r="D958" s="505" t="e">
        <v>#REF!</v>
      </c>
      <c r="E958" s="505" t="e">
        <v>#REF!</v>
      </c>
      <c r="F958" s="505" t="e">
        <v>#REF!</v>
      </c>
      <c r="G958" s="506" t="s">
        <v>882</v>
      </c>
      <c r="H958" s="507" t="s">
        <v>883</v>
      </c>
      <c r="I958" s="514">
        <v>1</v>
      </c>
      <c r="J958" s="515" t="s">
        <v>1080</v>
      </c>
      <c r="K958" s="505" t="s">
        <v>1089</v>
      </c>
      <c r="L958" s="516" t="s">
        <v>1081</v>
      </c>
      <c r="M958" s="517" t="s">
        <v>1093</v>
      </c>
      <c r="N958" s="521">
        <v>12</v>
      </c>
      <c r="O958" s="519">
        <v>139.24</v>
      </c>
      <c r="P958" s="520">
        <v>1670.88</v>
      </c>
      <c r="Q958" s="519" t="s">
        <v>1094</v>
      </c>
      <c r="R958" s="526" t="s">
        <v>1072</v>
      </c>
    </row>
    <row r="959" spans="2:18" ht="38.25">
      <c r="B959" s="505" t="e">
        <v>#REF!</v>
      </c>
      <c r="C959" s="505" t="e">
        <v>#REF!</v>
      </c>
      <c r="D959" s="505" t="e">
        <v>#REF!</v>
      </c>
      <c r="E959" s="505" t="e">
        <v>#REF!</v>
      </c>
      <c r="F959" s="505" t="e">
        <v>#REF!</v>
      </c>
      <c r="G959" s="506" t="s">
        <v>882</v>
      </c>
      <c r="H959" s="507" t="s">
        <v>883</v>
      </c>
      <c r="I959" s="514">
        <v>1</v>
      </c>
      <c r="J959" s="515" t="s">
        <v>1073</v>
      </c>
      <c r="K959" s="505" t="s">
        <v>1095</v>
      </c>
      <c r="L959" s="516" t="s">
        <v>1083</v>
      </c>
      <c r="M959" s="517" t="s">
        <v>1091</v>
      </c>
      <c r="N959" s="521">
        <v>12</v>
      </c>
      <c r="O959" s="519">
        <v>71.98</v>
      </c>
      <c r="P959" s="520">
        <v>863.76</v>
      </c>
      <c r="Q959" s="519" t="s">
        <v>1096</v>
      </c>
      <c r="R959" s="526" t="s">
        <v>1072</v>
      </c>
    </row>
    <row r="960" spans="2:18" ht="38.25">
      <c r="B960" s="505" t="e">
        <v>#REF!</v>
      </c>
      <c r="C960" s="505" t="e">
        <v>#REF!</v>
      </c>
      <c r="D960" s="505" t="e">
        <v>#REF!</v>
      </c>
      <c r="E960" s="505" t="e">
        <v>#REF!</v>
      </c>
      <c r="F960" s="505" t="e">
        <v>#REF!</v>
      </c>
      <c r="G960" s="506" t="s">
        <v>882</v>
      </c>
      <c r="H960" s="507" t="s">
        <v>883</v>
      </c>
      <c r="I960" s="514">
        <v>1</v>
      </c>
      <c r="J960" s="515" t="s">
        <v>1080</v>
      </c>
      <c r="K960" s="505" t="s">
        <v>1089</v>
      </c>
      <c r="L960" s="516" t="s">
        <v>1090</v>
      </c>
      <c r="M960" s="517" t="s">
        <v>1091</v>
      </c>
      <c r="N960" s="521">
        <v>12</v>
      </c>
      <c r="O960" s="519">
        <v>175.82</v>
      </c>
      <c r="P960" s="520">
        <v>2109.84</v>
      </c>
      <c r="Q960" s="519" t="s">
        <v>1092</v>
      </c>
      <c r="R960" s="526" t="s">
        <v>1072</v>
      </c>
    </row>
    <row r="961" spans="2:18" ht="38.25">
      <c r="B961" s="505" t="e">
        <v>#REF!</v>
      </c>
      <c r="C961" s="505" t="e">
        <v>#REF!</v>
      </c>
      <c r="D961" s="505" t="e">
        <v>#REF!</v>
      </c>
      <c r="E961" s="505" t="e">
        <v>#REF!</v>
      </c>
      <c r="F961" s="505" t="e">
        <v>#REF!</v>
      </c>
      <c r="G961" s="506" t="s">
        <v>882</v>
      </c>
      <c r="H961" s="507" t="s">
        <v>883</v>
      </c>
      <c r="I961" s="514">
        <v>1</v>
      </c>
      <c r="J961" s="515" t="s">
        <v>1219</v>
      </c>
      <c r="K961" s="505" t="s">
        <v>1220</v>
      </c>
      <c r="L961" s="516" t="s">
        <v>1221</v>
      </c>
      <c r="M961" s="517" t="s">
        <v>1147</v>
      </c>
      <c r="N961" s="521">
        <v>25</v>
      </c>
      <c r="O961" s="519">
        <v>3000</v>
      </c>
      <c r="P961" s="520">
        <v>75000</v>
      </c>
      <c r="Q961" s="519" t="s">
        <v>1222</v>
      </c>
      <c r="R961" s="526" t="s">
        <v>1072</v>
      </c>
    </row>
    <row r="962" spans="2:18" ht="38.25">
      <c r="B962" s="505" t="e">
        <v>#REF!</v>
      </c>
      <c r="C962" s="505" t="e">
        <v>#REF!</v>
      </c>
      <c r="D962" s="505" t="e">
        <v>#REF!</v>
      </c>
      <c r="E962" s="505" t="e">
        <v>#REF!</v>
      </c>
      <c r="F962" s="505" t="e">
        <v>#REF!</v>
      </c>
      <c r="G962" s="506" t="s">
        <v>882</v>
      </c>
      <c r="H962" s="507" t="s">
        <v>883</v>
      </c>
      <c r="I962" s="514">
        <v>1</v>
      </c>
      <c r="J962" s="515" t="s">
        <v>1070</v>
      </c>
      <c r="K962" s="505" t="s">
        <v>1086</v>
      </c>
      <c r="L962" s="516" t="s">
        <v>1118</v>
      </c>
      <c r="M962" s="517" t="s">
        <v>1087</v>
      </c>
      <c r="N962" s="521">
        <v>3</v>
      </c>
      <c r="O962" s="519">
        <v>25488</v>
      </c>
      <c r="P962" s="520">
        <v>76464</v>
      </c>
      <c r="Q962" s="519" t="s">
        <v>1088</v>
      </c>
      <c r="R962" s="526" t="s">
        <v>1072</v>
      </c>
    </row>
    <row r="963" spans="2:18" ht="51">
      <c r="B963" s="505" t="e">
        <v>#REF!</v>
      </c>
      <c r="C963" s="505" t="e">
        <v>#REF!</v>
      </c>
      <c r="D963" s="505" t="e">
        <v>#REF!</v>
      </c>
      <c r="E963" s="505" t="e">
        <v>#REF!</v>
      </c>
      <c r="F963" s="505" t="e">
        <v>#REF!</v>
      </c>
      <c r="G963" s="506" t="s">
        <v>867</v>
      </c>
      <c r="H963" s="507" t="s">
        <v>868</v>
      </c>
      <c r="I963" s="514">
        <v>3</v>
      </c>
      <c r="J963" s="515" t="s">
        <v>1077</v>
      </c>
      <c r="K963" s="505" t="s">
        <v>1099</v>
      </c>
      <c r="L963" s="516" t="s">
        <v>1078</v>
      </c>
      <c r="M963" s="517" t="s">
        <v>1101</v>
      </c>
      <c r="N963" s="521">
        <v>50</v>
      </c>
      <c r="O963" s="519">
        <v>197</v>
      </c>
      <c r="P963" s="520">
        <v>9850</v>
      </c>
      <c r="Q963" s="519" t="s">
        <v>1102</v>
      </c>
      <c r="R963" s="526" t="s">
        <v>1072</v>
      </c>
    </row>
    <row r="964" spans="2:18" ht="51">
      <c r="B964" s="505" t="e">
        <v>#REF!</v>
      </c>
      <c r="C964" s="505" t="e">
        <v>#REF!</v>
      </c>
      <c r="D964" s="505" t="e">
        <v>#REF!</v>
      </c>
      <c r="E964" s="505" t="e">
        <v>#REF!</v>
      </c>
      <c r="F964" s="505" t="e">
        <v>#REF!</v>
      </c>
      <c r="G964" s="506" t="s">
        <v>867</v>
      </c>
      <c r="H964" s="507" t="s">
        <v>868</v>
      </c>
      <c r="I964" s="514">
        <v>3</v>
      </c>
      <c r="J964" s="515" t="s">
        <v>1080</v>
      </c>
      <c r="K964" s="505" t="s">
        <v>1089</v>
      </c>
      <c r="L964" s="516" t="s">
        <v>1081</v>
      </c>
      <c r="M964" s="517" t="s">
        <v>1093</v>
      </c>
      <c r="N964" s="521">
        <v>9</v>
      </c>
      <c r="O964" s="519">
        <v>139.24</v>
      </c>
      <c r="P964" s="520">
        <v>1253.1600000000001</v>
      </c>
      <c r="Q964" s="519" t="s">
        <v>1094</v>
      </c>
      <c r="R964" s="526" t="s">
        <v>1072</v>
      </c>
    </row>
    <row r="965" spans="2:18" ht="51">
      <c r="B965" s="505" t="e">
        <v>#REF!</v>
      </c>
      <c r="C965" s="505" t="e">
        <v>#REF!</v>
      </c>
      <c r="D965" s="505" t="e">
        <v>#REF!</v>
      </c>
      <c r="E965" s="505" t="e">
        <v>#REF!</v>
      </c>
      <c r="F965" s="505" t="e">
        <v>#REF!</v>
      </c>
      <c r="G965" s="506" t="s">
        <v>867</v>
      </c>
      <c r="H965" s="507" t="s">
        <v>868</v>
      </c>
      <c r="I965" s="514">
        <v>3</v>
      </c>
      <c r="J965" s="515" t="s">
        <v>1073</v>
      </c>
      <c r="K965" s="505" t="s">
        <v>1095</v>
      </c>
      <c r="L965" s="516" t="s">
        <v>1083</v>
      </c>
      <c r="M965" s="517" t="s">
        <v>1091</v>
      </c>
      <c r="N965" s="521">
        <v>2</v>
      </c>
      <c r="O965" s="519">
        <v>71.98</v>
      </c>
      <c r="P965" s="520">
        <v>143.96</v>
      </c>
      <c r="Q965" s="519" t="s">
        <v>1096</v>
      </c>
      <c r="R965" s="526" t="s">
        <v>1072</v>
      </c>
    </row>
    <row r="966" spans="2:18" ht="51">
      <c r="B966" s="505" t="e">
        <v>#REF!</v>
      </c>
      <c r="C966" s="505" t="e">
        <v>#REF!</v>
      </c>
      <c r="D966" s="505" t="e">
        <v>#REF!</v>
      </c>
      <c r="E966" s="505" t="e">
        <v>#REF!</v>
      </c>
      <c r="F966" s="505" t="e">
        <v>#REF!</v>
      </c>
      <c r="G966" s="506" t="s">
        <v>867</v>
      </c>
      <c r="H966" s="507" t="s">
        <v>868</v>
      </c>
      <c r="I966" s="514">
        <v>3</v>
      </c>
      <c r="J966" s="515" t="s">
        <v>1073</v>
      </c>
      <c r="K966" s="505" t="s">
        <v>1095</v>
      </c>
      <c r="L966" s="516" t="s">
        <v>1187</v>
      </c>
      <c r="M966" s="517" t="s">
        <v>1087</v>
      </c>
      <c r="N966" s="521">
        <v>3</v>
      </c>
      <c r="O966" s="519">
        <v>34.81</v>
      </c>
      <c r="P966" s="520">
        <v>104.43</v>
      </c>
      <c r="Q966" s="519" t="s">
        <v>1096</v>
      </c>
      <c r="R966" s="526" t="s">
        <v>1072</v>
      </c>
    </row>
    <row r="967" spans="2:18" ht="51">
      <c r="B967" s="505" t="e">
        <v>#REF!</v>
      </c>
      <c r="C967" s="505" t="e">
        <v>#REF!</v>
      </c>
      <c r="D967" s="505" t="e">
        <v>#REF!</v>
      </c>
      <c r="E967" s="505" t="e">
        <v>#REF!</v>
      </c>
      <c r="F967" s="505" t="e">
        <v>#REF!</v>
      </c>
      <c r="G967" s="506" t="s">
        <v>867</v>
      </c>
      <c r="H967" s="507" t="s">
        <v>868</v>
      </c>
      <c r="I967" s="514">
        <v>3</v>
      </c>
      <c r="J967" s="515" t="s">
        <v>1080</v>
      </c>
      <c r="K967" s="505" t="s">
        <v>1089</v>
      </c>
      <c r="L967" s="516" t="s">
        <v>1090</v>
      </c>
      <c r="M967" s="517" t="s">
        <v>1091</v>
      </c>
      <c r="N967" s="521">
        <v>3</v>
      </c>
      <c r="O967" s="519">
        <v>175.82</v>
      </c>
      <c r="P967" s="520">
        <v>527.46</v>
      </c>
      <c r="Q967" s="519" t="s">
        <v>1092</v>
      </c>
      <c r="R967" s="526" t="s">
        <v>1072</v>
      </c>
    </row>
    <row r="968" spans="2:18" ht="51">
      <c r="B968" s="505" t="e">
        <v>#REF!</v>
      </c>
      <c r="C968" s="505" t="e">
        <v>#REF!</v>
      </c>
      <c r="D968" s="505" t="e">
        <v>#REF!</v>
      </c>
      <c r="E968" s="505" t="e">
        <v>#REF!</v>
      </c>
      <c r="F968" s="505" t="e">
        <v>#REF!</v>
      </c>
      <c r="G968" s="506" t="s">
        <v>867</v>
      </c>
      <c r="H968" s="507" t="s">
        <v>868</v>
      </c>
      <c r="I968" s="514">
        <v>3</v>
      </c>
      <c r="J968" s="515" t="s">
        <v>1073</v>
      </c>
      <c r="K968" s="505" t="s">
        <v>1095</v>
      </c>
      <c r="L968" s="516" t="s">
        <v>1112</v>
      </c>
      <c r="M968" s="517" t="s">
        <v>1087</v>
      </c>
      <c r="N968" s="521">
        <v>2</v>
      </c>
      <c r="O968" s="519">
        <v>4979.6000000000004</v>
      </c>
      <c r="P968" s="520">
        <v>9959.2000000000007</v>
      </c>
      <c r="Q968" s="519" t="s">
        <v>1096</v>
      </c>
      <c r="R968" s="526" t="s">
        <v>1072</v>
      </c>
    </row>
    <row r="969" spans="2:18" ht="51">
      <c r="B969" s="505" t="e">
        <v>#REF!</v>
      </c>
      <c r="C969" s="505" t="e">
        <v>#REF!</v>
      </c>
      <c r="D969" s="505" t="e">
        <v>#REF!</v>
      </c>
      <c r="E969" s="505" t="e">
        <v>#REF!</v>
      </c>
      <c r="F969" s="505" t="e">
        <v>#REF!</v>
      </c>
      <c r="G969" s="506" t="s">
        <v>867</v>
      </c>
      <c r="H969" s="507" t="s">
        <v>868</v>
      </c>
      <c r="I969" s="514">
        <v>3</v>
      </c>
      <c r="J969" s="515" t="s">
        <v>1073</v>
      </c>
      <c r="K969" s="505" t="s">
        <v>1095</v>
      </c>
      <c r="L969" s="516"/>
      <c r="M969" s="517" t="s">
        <v>1085</v>
      </c>
      <c r="N969" s="521"/>
      <c r="O969" s="519" t="s">
        <v>1085</v>
      </c>
      <c r="P969" s="520" t="e">
        <v>#VALUE!</v>
      </c>
      <c r="Q969" s="519" t="s">
        <v>1085</v>
      </c>
      <c r="R969" s="526" t="s">
        <v>1072</v>
      </c>
    </row>
    <row r="970" spans="2:18" ht="51">
      <c r="B970" s="505" t="e">
        <v>#REF!</v>
      </c>
      <c r="C970" s="505" t="e">
        <v>#REF!</v>
      </c>
      <c r="D970" s="505" t="e">
        <v>#REF!</v>
      </c>
      <c r="E970" s="505" t="e">
        <v>#REF!</v>
      </c>
      <c r="F970" s="505" t="e">
        <v>#REF!</v>
      </c>
      <c r="G970" s="506" t="s">
        <v>867</v>
      </c>
      <c r="H970" s="507" t="s">
        <v>868</v>
      </c>
      <c r="I970" s="514">
        <v>3</v>
      </c>
      <c r="J970" s="515" t="s">
        <v>1073</v>
      </c>
      <c r="K970" s="505" t="s">
        <v>1095</v>
      </c>
      <c r="L970" s="516" t="s">
        <v>1186</v>
      </c>
      <c r="M970" s="517" t="s">
        <v>1091</v>
      </c>
      <c r="N970" s="521">
        <v>20</v>
      </c>
      <c r="O970" s="519">
        <v>27.14</v>
      </c>
      <c r="P970" s="520">
        <v>542.79999999999995</v>
      </c>
      <c r="Q970" s="519" t="s">
        <v>1096</v>
      </c>
      <c r="R970" s="526" t="s">
        <v>1072</v>
      </c>
    </row>
    <row r="971" spans="2:18" ht="51">
      <c r="B971" s="505" t="e">
        <v>#REF!</v>
      </c>
      <c r="C971" s="505" t="e">
        <v>#REF!</v>
      </c>
      <c r="D971" s="505" t="e">
        <v>#REF!</v>
      </c>
      <c r="E971" s="505" t="e">
        <v>#REF!</v>
      </c>
      <c r="F971" s="505" t="e">
        <v>#REF!</v>
      </c>
      <c r="G971" s="506" t="s">
        <v>867</v>
      </c>
      <c r="H971" s="507" t="s">
        <v>868</v>
      </c>
      <c r="I971" s="514">
        <v>3</v>
      </c>
      <c r="J971" s="515" t="s">
        <v>1073</v>
      </c>
      <c r="K971" s="505" t="s">
        <v>1095</v>
      </c>
      <c r="L971" s="516" t="s">
        <v>1123</v>
      </c>
      <c r="M971" s="517" t="s">
        <v>1087</v>
      </c>
      <c r="N971" s="521">
        <v>3</v>
      </c>
      <c r="O971" s="519">
        <v>144.9984</v>
      </c>
      <c r="P971" s="520">
        <v>434.99520000000001</v>
      </c>
      <c r="Q971" s="519" t="s">
        <v>1096</v>
      </c>
      <c r="R971" s="526" t="s">
        <v>1072</v>
      </c>
    </row>
    <row r="972" spans="2:18" ht="51">
      <c r="B972" s="505" t="e">
        <v>#REF!</v>
      </c>
      <c r="C972" s="505" t="e">
        <v>#REF!</v>
      </c>
      <c r="D972" s="505" t="e">
        <v>#REF!</v>
      </c>
      <c r="E972" s="505" t="e">
        <v>#REF!</v>
      </c>
      <c r="F972" s="505" t="e">
        <v>#REF!</v>
      </c>
      <c r="G972" s="506" t="s">
        <v>867</v>
      </c>
      <c r="H972" s="507" t="s">
        <v>868</v>
      </c>
      <c r="I972" s="514">
        <v>3</v>
      </c>
      <c r="J972" s="515" t="s">
        <v>1073</v>
      </c>
      <c r="K972" s="505" t="s">
        <v>1095</v>
      </c>
      <c r="L972" s="516" t="s">
        <v>1125</v>
      </c>
      <c r="M972" s="517" t="s">
        <v>1126</v>
      </c>
      <c r="N972" s="521">
        <v>3</v>
      </c>
      <c r="O972" s="519">
        <v>206.5</v>
      </c>
      <c r="P972" s="520">
        <v>619.5</v>
      </c>
      <c r="Q972" s="519" t="s">
        <v>1096</v>
      </c>
      <c r="R972" s="526" t="s">
        <v>1072</v>
      </c>
    </row>
    <row r="973" spans="2:18" ht="38.25">
      <c r="B973" s="505" t="e">
        <v>#REF!</v>
      </c>
      <c r="C973" s="505" t="e">
        <v>#REF!</v>
      </c>
      <c r="D973" s="505" t="e">
        <v>#REF!</v>
      </c>
      <c r="E973" s="505" t="e">
        <v>#REF!</v>
      </c>
      <c r="F973" s="505" t="e">
        <v>#REF!</v>
      </c>
      <c r="G973" s="506" t="s">
        <v>871</v>
      </c>
      <c r="H973" s="507" t="s">
        <v>872</v>
      </c>
      <c r="I973" s="514">
        <v>5</v>
      </c>
      <c r="J973" s="515" t="s">
        <v>1077</v>
      </c>
      <c r="K973" s="505" t="s">
        <v>1099</v>
      </c>
      <c r="L973" s="516" t="s">
        <v>1078</v>
      </c>
      <c r="M973" s="517" t="s">
        <v>1101</v>
      </c>
      <c r="N973" s="521">
        <v>50</v>
      </c>
      <c r="O973" s="519">
        <v>197</v>
      </c>
      <c r="P973" s="520">
        <v>9850</v>
      </c>
      <c r="Q973" s="519" t="s">
        <v>1102</v>
      </c>
      <c r="R973" s="526" t="s">
        <v>1072</v>
      </c>
    </row>
    <row r="974" spans="2:18" ht="38.25">
      <c r="B974" s="505" t="e">
        <v>#REF!</v>
      </c>
      <c r="C974" s="505" t="e">
        <v>#REF!</v>
      </c>
      <c r="D974" s="505" t="e">
        <v>#REF!</v>
      </c>
      <c r="E974" s="505" t="e">
        <v>#REF!</v>
      </c>
      <c r="F974" s="505" t="e">
        <v>#REF!</v>
      </c>
      <c r="G974" s="506" t="s">
        <v>871</v>
      </c>
      <c r="H974" s="507" t="s">
        <v>872</v>
      </c>
      <c r="I974" s="514">
        <v>5</v>
      </c>
      <c r="J974" s="515" t="s">
        <v>1080</v>
      </c>
      <c r="K974" s="505" t="s">
        <v>1089</v>
      </c>
      <c r="L974" s="516" t="s">
        <v>1081</v>
      </c>
      <c r="M974" s="517" t="s">
        <v>1093</v>
      </c>
      <c r="N974" s="521">
        <v>9</v>
      </c>
      <c r="O974" s="519">
        <v>139.24</v>
      </c>
      <c r="P974" s="520">
        <v>1253.1600000000001</v>
      </c>
      <c r="Q974" s="519" t="s">
        <v>1094</v>
      </c>
      <c r="R974" s="526" t="s">
        <v>1072</v>
      </c>
    </row>
    <row r="975" spans="2:18" ht="38.25">
      <c r="B975" s="505" t="e">
        <v>#REF!</v>
      </c>
      <c r="C975" s="505" t="e">
        <v>#REF!</v>
      </c>
      <c r="D975" s="505" t="e">
        <v>#REF!</v>
      </c>
      <c r="E975" s="505" t="e">
        <v>#REF!</v>
      </c>
      <c r="F975" s="505" t="e">
        <v>#REF!</v>
      </c>
      <c r="G975" s="506" t="s">
        <v>871</v>
      </c>
      <c r="H975" s="507" t="s">
        <v>872</v>
      </c>
      <c r="I975" s="514">
        <v>5</v>
      </c>
      <c r="J975" s="515" t="s">
        <v>1073</v>
      </c>
      <c r="K975" s="505" t="s">
        <v>1095</v>
      </c>
      <c r="L975" s="516" t="s">
        <v>1083</v>
      </c>
      <c r="M975" s="517" t="s">
        <v>1091</v>
      </c>
      <c r="N975" s="521">
        <v>3</v>
      </c>
      <c r="O975" s="519">
        <v>71.98</v>
      </c>
      <c r="P975" s="520">
        <v>215.94</v>
      </c>
      <c r="Q975" s="519" t="s">
        <v>1096</v>
      </c>
      <c r="R975" s="526" t="s">
        <v>1072</v>
      </c>
    </row>
    <row r="976" spans="2:18" ht="38.25">
      <c r="B976" s="505" t="e">
        <v>#REF!</v>
      </c>
      <c r="C976" s="505" t="e">
        <v>#REF!</v>
      </c>
      <c r="D976" s="505" t="e">
        <v>#REF!</v>
      </c>
      <c r="E976" s="505" t="e">
        <v>#REF!</v>
      </c>
      <c r="F976" s="505" t="e">
        <v>#REF!</v>
      </c>
      <c r="G976" s="506" t="s">
        <v>871</v>
      </c>
      <c r="H976" s="507" t="s">
        <v>872</v>
      </c>
      <c r="I976" s="514">
        <v>5</v>
      </c>
      <c r="J976" s="515" t="s">
        <v>1073</v>
      </c>
      <c r="K976" s="505" t="s">
        <v>1095</v>
      </c>
      <c r="L976" s="516" t="s">
        <v>1187</v>
      </c>
      <c r="M976" s="517" t="s">
        <v>1087</v>
      </c>
      <c r="N976" s="521">
        <v>4</v>
      </c>
      <c r="O976" s="519">
        <v>34.81</v>
      </c>
      <c r="P976" s="520">
        <v>139.24</v>
      </c>
      <c r="Q976" s="519" t="s">
        <v>1096</v>
      </c>
      <c r="R976" s="526" t="s">
        <v>1072</v>
      </c>
    </row>
    <row r="977" spans="2:18" ht="38.25">
      <c r="B977" s="505" t="e">
        <v>#REF!</v>
      </c>
      <c r="C977" s="505" t="e">
        <v>#REF!</v>
      </c>
      <c r="D977" s="505" t="e">
        <v>#REF!</v>
      </c>
      <c r="E977" s="505" t="e">
        <v>#REF!</v>
      </c>
      <c r="F977" s="505" t="e">
        <v>#REF!</v>
      </c>
      <c r="G977" s="506" t="s">
        <v>871</v>
      </c>
      <c r="H977" s="507" t="s">
        <v>872</v>
      </c>
      <c r="I977" s="514">
        <v>5</v>
      </c>
      <c r="J977" s="515" t="s">
        <v>1080</v>
      </c>
      <c r="K977" s="505" t="s">
        <v>1089</v>
      </c>
      <c r="L977" s="516" t="s">
        <v>1090</v>
      </c>
      <c r="M977" s="517" t="s">
        <v>1091</v>
      </c>
      <c r="N977" s="521">
        <v>3</v>
      </c>
      <c r="O977" s="519">
        <v>175.82</v>
      </c>
      <c r="P977" s="520">
        <v>527.46</v>
      </c>
      <c r="Q977" s="519" t="s">
        <v>1092</v>
      </c>
      <c r="R977" s="526" t="s">
        <v>1072</v>
      </c>
    </row>
    <row r="978" spans="2:18" ht="38.25">
      <c r="B978" s="505" t="e">
        <v>#REF!</v>
      </c>
      <c r="C978" s="505" t="e">
        <v>#REF!</v>
      </c>
      <c r="D978" s="505" t="e">
        <v>#REF!</v>
      </c>
      <c r="E978" s="505" t="e">
        <v>#REF!</v>
      </c>
      <c r="F978" s="505" t="e">
        <v>#REF!</v>
      </c>
      <c r="G978" s="506" t="s">
        <v>871</v>
      </c>
      <c r="H978" s="507" t="s">
        <v>872</v>
      </c>
      <c r="I978" s="514">
        <v>5</v>
      </c>
      <c r="J978" s="515" t="s">
        <v>1073</v>
      </c>
      <c r="K978" s="505" t="s">
        <v>1095</v>
      </c>
      <c r="L978" s="516" t="s">
        <v>1112</v>
      </c>
      <c r="M978" s="517" t="s">
        <v>1087</v>
      </c>
      <c r="N978" s="521">
        <v>2</v>
      </c>
      <c r="O978" s="519">
        <v>4979.6000000000004</v>
      </c>
      <c r="P978" s="520">
        <v>9959.2000000000007</v>
      </c>
      <c r="Q978" s="519" t="s">
        <v>1096</v>
      </c>
      <c r="R978" s="526" t="s">
        <v>1072</v>
      </c>
    </row>
    <row r="979" spans="2:18" ht="38.25">
      <c r="B979" s="505" t="e">
        <v>#REF!</v>
      </c>
      <c r="C979" s="505" t="e">
        <v>#REF!</v>
      </c>
      <c r="D979" s="505" t="e">
        <v>#REF!</v>
      </c>
      <c r="E979" s="505" t="e">
        <v>#REF!</v>
      </c>
      <c r="F979" s="505" t="e">
        <v>#REF!</v>
      </c>
      <c r="G979" s="506" t="s">
        <v>871</v>
      </c>
      <c r="H979" s="507" t="s">
        <v>872</v>
      </c>
      <c r="I979" s="514">
        <v>5</v>
      </c>
      <c r="J979" s="515" t="s">
        <v>1073</v>
      </c>
      <c r="K979" s="505" t="s">
        <v>1095</v>
      </c>
      <c r="L979" s="516" t="s">
        <v>1186</v>
      </c>
      <c r="M979" s="517" t="s">
        <v>1091</v>
      </c>
      <c r="N979" s="521">
        <v>20</v>
      </c>
      <c r="O979" s="519">
        <v>27.14</v>
      </c>
      <c r="P979" s="520">
        <v>542.79999999999995</v>
      </c>
      <c r="Q979" s="519" t="s">
        <v>1096</v>
      </c>
      <c r="R979" s="526" t="s">
        <v>1072</v>
      </c>
    </row>
    <row r="980" spans="2:18" ht="38.25">
      <c r="B980" s="505" t="e">
        <v>#REF!</v>
      </c>
      <c r="C980" s="505" t="e">
        <v>#REF!</v>
      </c>
      <c r="D980" s="505" t="e">
        <v>#REF!</v>
      </c>
      <c r="E980" s="505" t="e">
        <v>#REF!</v>
      </c>
      <c r="F980" s="505" t="e">
        <v>#REF!</v>
      </c>
      <c r="G980" s="506" t="s">
        <v>871</v>
      </c>
      <c r="H980" s="507" t="s">
        <v>872</v>
      </c>
      <c r="I980" s="514">
        <v>5</v>
      </c>
      <c r="J980" s="515" t="s">
        <v>1073</v>
      </c>
      <c r="K980" s="505" t="s">
        <v>1095</v>
      </c>
      <c r="L980" s="516" t="s">
        <v>1123</v>
      </c>
      <c r="M980" s="517" t="s">
        <v>1087</v>
      </c>
      <c r="N980" s="521">
        <v>3</v>
      </c>
      <c r="O980" s="519">
        <v>144.9984</v>
      </c>
      <c r="P980" s="520">
        <v>434.99520000000001</v>
      </c>
      <c r="Q980" s="519" t="s">
        <v>1096</v>
      </c>
      <c r="R980" s="526" t="s">
        <v>1072</v>
      </c>
    </row>
    <row r="981" spans="2:18" ht="38.25">
      <c r="B981" s="505" t="e">
        <v>#REF!</v>
      </c>
      <c r="C981" s="505" t="e">
        <v>#REF!</v>
      </c>
      <c r="D981" s="505" t="e">
        <v>#REF!</v>
      </c>
      <c r="E981" s="505" t="e">
        <v>#REF!</v>
      </c>
      <c r="F981" s="505" t="e">
        <v>#REF!</v>
      </c>
      <c r="G981" s="506" t="s">
        <v>871</v>
      </c>
      <c r="H981" s="507" t="s">
        <v>872</v>
      </c>
      <c r="I981" s="514">
        <v>5</v>
      </c>
      <c r="J981" s="515" t="s">
        <v>1073</v>
      </c>
      <c r="K981" s="505" t="s">
        <v>1095</v>
      </c>
      <c r="L981" s="516" t="s">
        <v>1125</v>
      </c>
      <c r="M981" s="517" t="s">
        <v>1126</v>
      </c>
      <c r="N981" s="521">
        <v>3</v>
      </c>
      <c r="O981" s="519">
        <v>206.5</v>
      </c>
      <c r="P981" s="520">
        <v>619.5</v>
      </c>
      <c r="Q981" s="519" t="s">
        <v>1096</v>
      </c>
      <c r="R981" s="526" t="s">
        <v>1072</v>
      </c>
    </row>
    <row r="982" spans="2:18" ht="51">
      <c r="B982" s="505" t="e">
        <v>#REF!</v>
      </c>
      <c r="C982" s="505" t="e">
        <v>#REF!</v>
      </c>
      <c r="D982" s="505" t="e">
        <v>#REF!</v>
      </c>
      <c r="E982" s="505" t="e">
        <v>#REF!</v>
      </c>
      <c r="F982" s="505" t="e">
        <v>#REF!</v>
      </c>
      <c r="G982" s="506" t="s">
        <v>882</v>
      </c>
      <c r="H982" s="507" t="s">
        <v>883</v>
      </c>
      <c r="I982" s="514">
        <v>1</v>
      </c>
      <c r="J982" s="515" t="s">
        <v>1070</v>
      </c>
      <c r="K982" s="505" t="s">
        <v>1086</v>
      </c>
      <c r="L982" s="516" t="s">
        <v>1277</v>
      </c>
      <c r="M982" s="517" t="s">
        <v>1087</v>
      </c>
      <c r="N982" s="521">
        <v>3</v>
      </c>
      <c r="O982" s="519">
        <v>95892.7</v>
      </c>
      <c r="P982" s="520">
        <v>287678.09999999998</v>
      </c>
      <c r="Q982" s="519" t="s">
        <v>1088</v>
      </c>
      <c r="R982" s="526" t="s">
        <v>1072</v>
      </c>
    </row>
    <row r="983" spans="2:18" ht="38.25">
      <c r="B983" s="505" t="e">
        <v>#REF!</v>
      </c>
      <c r="C983" s="505" t="e">
        <v>#REF!</v>
      </c>
      <c r="D983" s="505" t="e">
        <v>#REF!</v>
      </c>
      <c r="E983" s="505" t="e">
        <v>#REF!</v>
      </c>
      <c r="F983" s="505" t="e">
        <v>#REF!</v>
      </c>
      <c r="G983" s="506" t="s">
        <v>882</v>
      </c>
      <c r="H983" s="507" t="s">
        <v>883</v>
      </c>
      <c r="I983" s="514">
        <v>1</v>
      </c>
      <c r="J983" s="515" t="s">
        <v>1119</v>
      </c>
      <c r="K983" s="505" t="s">
        <v>1120</v>
      </c>
      <c r="L983" s="516" t="s">
        <v>1257</v>
      </c>
      <c r="M983" s="517" t="s">
        <v>1087</v>
      </c>
      <c r="N983" s="521">
        <v>3</v>
      </c>
      <c r="O983" s="519">
        <v>100917.38</v>
      </c>
      <c r="P983" s="520">
        <v>302752.14</v>
      </c>
      <c r="Q983" s="519" t="s">
        <v>1122</v>
      </c>
      <c r="R983" s="526" t="s">
        <v>1072</v>
      </c>
    </row>
    <row r="984" spans="2:18" ht="38.25">
      <c r="B984" s="505" t="e">
        <v>#REF!</v>
      </c>
      <c r="C984" s="505" t="e">
        <v>#REF!</v>
      </c>
      <c r="D984" s="505" t="e">
        <v>#REF!</v>
      </c>
      <c r="E984" s="505" t="e">
        <v>#REF!</v>
      </c>
      <c r="F984" s="505" t="e">
        <v>#REF!</v>
      </c>
      <c r="G984" s="506" t="s">
        <v>882</v>
      </c>
      <c r="H984" s="507" t="s">
        <v>883</v>
      </c>
      <c r="I984" s="514">
        <v>1</v>
      </c>
      <c r="J984" s="515" t="s">
        <v>1080</v>
      </c>
      <c r="K984" s="505" t="s">
        <v>1089</v>
      </c>
      <c r="L984" s="516" t="s">
        <v>1081</v>
      </c>
      <c r="M984" s="517" t="s">
        <v>1093</v>
      </c>
      <c r="N984" s="521">
        <v>12</v>
      </c>
      <c r="O984" s="519">
        <v>139.24</v>
      </c>
      <c r="P984" s="520">
        <v>1670.88</v>
      </c>
      <c r="Q984" s="519" t="s">
        <v>1094</v>
      </c>
      <c r="R984" s="526" t="s">
        <v>1072</v>
      </c>
    </row>
    <row r="985" spans="2:18" ht="38.25">
      <c r="B985" s="505" t="e">
        <v>#REF!</v>
      </c>
      <c r="C985" s="505" t="e">
        <v>#REF!</v>
      </c>
      <c r="D985" s="505" t="e">
        <v>#REF!</v>
      </c>
      <c r="E985" s="505" t="e">
        <v>#REF!</v>
      </c>
      <c r="F985" s="505" t="e">
        <v>#REF!</v>
      </c>
      <c r="G985" s="506" t="s">
        <v>882</v>
      </c>
      <c r="H985" s="507" t="s">
        <v>883</v>
      </c>
      <c r="I985" s="514">
        <v>1</v>
      </c>
      <c r="J985" s="515" t="s">
        <v>1073</v>
      </c>
      <c r="K985" s="505" t="s">
        <v>1095</v>
      </c>
      <c r="L985" s="516" t="s">
        <v>1083</v>
      </c>
      <c r="M985" s="517" t="s">
        <v>1091</v>
      </c>
      <c r="N985" s="521">
        <v>12</v>
      </c>
      <c r="O985" s="519">
        <v>71.98</v>
      </c>
      <c r="P985" s="520">
        <v>863.76</v>
      </c>
      <c r="Q985" s="519" t="s">
        <v>1096</v>
      </c>
      <c r="R985" s="526" t="s">
        <v>1072</v>
      </c>
    </row>
    <row r="986" spans="2:18" ht="38.25">
      <c r="B986" s="505" t="e">
        <v>#REF!</v>
      </c>
      <c r="C986" s="505" t="e">
        <v>#REF!</v>
      </c>
      <c r="D986" s="505" t="e">
        <v>#REF!</v>
      </c>
      <c r="E986" s="505" t="e">
        <v>#REF!</v>
      </c>
      <c r="F986" s="505" t="e">
        <v>#REF!</v>
      </c>
      <c r="G986" s="506" t="s">
        <v>882</v>
      </c>
      <c r="H986" s="507" t="s">
        <v>883</v>
      </c>
      <c r="I986" s="514">
        <v>1</v>
      </c>
      <c r="J986" s="515" t="s">
        <v>1080</v>
      </c>
      <c r="K986" s="505" t="s">
        <v>1089</v>
      </c>
      <c r="L986" s="516" t="s">
        <v>1090</v>
      </c>
      <c r="M986" s="517" t="s">
        <v>1091</v>
      </c>
      <c r="N986" s="521">
        <v>12</v>
      </c>
      <c r="O986" s="519">
        <v>175.82</v>
      </c>
      <c r="P986" s="520">
        <v>2109.84</v>
      </c>
      <c r="Q986" s="519" t="s">
        <v>1092</v>
      </c>
      <c r="R986" s="526" t="s">
        <v>1072</v>
      </c>
    </row>
    <row r="987" spans="2:18" ht="38.25">
      <c r="B987" s="505" t="e">
        <v>#REF!</v>
      </c>
      <c r="C987" s="505" t="e">
        <v>#REF!</v>
      </c>
      <c r="D987" s="505" t="e">
        <v>#REF!</v>
      </c>
      <c r="E987" s="505" t="e">
        <v>#REF!</v>
      </c>
      <c r="F987" s="505" t="e">
        <v>#REF!</v>
      </c>
      <c r="G987" s="506" t="s">
        <v>882</v>
      </c>
      <c r="H987" s="507" t="s">
        <v>883</v>
      </c>
      <c r="I987" s="514">
        <v>1</v>
      </c>
      <c r="J987" s="515" t="s">
        <v>1219</v>
      </c>
      <c r="K987" s="505" t="s">
        <v>1220</v>
      </c>
      <c r="L987" s="516" t="s">
        <v>1221</v>
      </c>
      <c r="M987" s="517" t="s">
        <v>1147</v>
      </c>
      <c r="N987" s="521">
        <v>25</v>
      </c>
      <c r="O987" s="519">
        <v>3000</v>
      </c>
      <c r="P987" s="520">
        <v>75000</v>
      </c>
      <c r="Q987" s="519" t="s">
        <v>1222</v>
      </c>
      <c r="R987" s="526" t="s">
        <v>1072</v>
      </c>
    </row>
    <row r="988" spans="2:18" ht="38.25">
      <c r="B988" s="505" t="e">
        <v>#REF!</v>
      </c>
      <c r="C988" s="505" t="e">
        <v>#REF!</v>
      </c>
      <c r="D988" s="505" t="e">
        <v>#REF!</v>
      </c>
      <c r="E988" s="505" t="e">
        <v>#REF!</v>
      </c>
      <c r="F988" s="505" t="e">
        <v>#REF!</v>
      </c>
      <c r="G988" s="506" t="s">
        <v>882</v>
      </c>
      <c r="H988" s="507" t="s">
        <v>883</v>
      </c>
      <c r="I988" s="514">
        <v>1</v>
      </c>
      <c r="J988" s="515" t="s">
        <v>1070</v>
      </c>
      <c r="K988" s="505" t="s">
        <v>1086</v>
      </c>
      <c r="L988" s="516" t="s">
        <v>1118</v>
      </c>
      <c r="M988" s="517" t="s">
        <v>1087</v>
      </c>
      <c r="N988" s="521">
        <v>3</v>
      </c>
      <c r="O988" s="519">
        <v>25488</v>
      </c>
      <c r="P988" s="520">
        <v>76464</v>
      </c>
      <c r="Q988" s="519" t="s">
        <v>1088</v>
      </c>
      <c r="R988" s="526" t="s">
        <v>1072</v>
      </c>
    </row>
    <row r="989" spans="2:18" ht="38.25">
      <c r="B989" s="505" t="e">
        <f>IF('Formulario PPGR3'!$G989="","",CONCATENATE('Formulario PPGR3'!$C989,".",'Formulario PPGR3'!$D989,".",'Formulario PPGR3'!$E989,".",'Formulario PPGR3'!$F989))</f>
        <v>#REF!</v>
      </c>
      <c r="C989" s="505" t="e">
        <f>IF('Formulario PPGR3'!$G989="","",'[3]Formulario PPGR1'!#REF!)</f>
        <v>#REF!</v>
      </c>
      <c r="D989" s="505" t="e">
        <f>IF('Formulario PPGR3'!$G989="","",'[3]Formulario PPGR1'!#REF!)</f>
        <v>#REF!</v>
      </c>
      <c r="E989" s="505" t="e">
        <f>IF('Formulario PPGR3'!$G989="","",'[3]Formulario PPGR1'!#REF!)</f>
        <v>#REF!</v>
      </c>
      <c r="F989" s="505" t="e">
        <f>IF('Formulario PPGR3'!$G989="","",'[3]Formulario PPGR1'!#REF!)</f>
        <v>#REF!</v>
      </c>
      <c r="G989" s="506" t="s">
        <v>854</v>
      </c>
      <c r="H989" s="507" t="s">
        <v>855</v>
      </c>
      <c r="I989" s="514">
        <v>1</v>
      </c>
      <c r="J989" s="515" t="s">
        <v>1070</v>
      </c>
      <c r="K989" s="505" t="s">
        <v>1086</v>
      </c>
      <c r="L989" s="516" t="s">
        <v>1204</v>
      </c>
      <c r="M989" s="517" t="s">
        <v>1087</v>
      </c>
      <c r="N989" s="521">
        <v>1</v>
      </c>
      <c r="O989" s="519">
        <v>5000.5</v>
      </c>
      <c r="P989" s="520">
        <v>5000.5</v>
      </c>
      <c r="Q989" s="519" t="s">
        <v>1088</v>
      </c>
      <c r="R989" s="526"/>
    </row>
    <row r="990" spans="2:18" ht="51">
      <c r="B990" s="505" t="e">
        <f>IF('Formulario PPGR3'!$G990="","",CONCATENATE('Formulario PPGR3'!$C990,".",'Formulario PPGR3'!$D990,".",'Formulario PPGR3'!$E990,".",'Formulario PPGR3'!$F990))</f>
        <v>#REF!</v>
      </c>
      <c r="C990" s="505" t="e">
        <f>IF('Formulario PPGR3'!$G990="","",'[3]Formulario PPGR1'!#REF!)</f>
        <v>#REF!</v>
      </c>
      <c r="D990" s="505" t="e">
        <f>IF('Formulario PPGR3'!$G990="","",'[3]Formulario PPGR1'!#REF!)</f>
        <v>#REF!</v>
      </c>
      <c r="E990" s="505" t="e">
        <f>IF('Formulario PPGR3'!$G990="","",'[3]Formulario PPGR1'!#REF!)</f>
        <v>#REF!</v>
      </c>
      <c r="F990" s="505" t="e">
        <f>IF('Formulario PPGR3'!$G990="","",'[3]Formulario PPGR1'!#REF!)</f>
        <v>#REF!</v>
      </c>
      <c r="G990" s="506" t="s">
        <v>856</v>
      </c>
      <c r="H990" s="507" t="s">
        <v>857</v>
      </c>
      <c r="I990" s="514">
        <v>2</v>
      </c>
      <c r="J990" s="515" t="s">
        <v>1077</v>
      </c>
      <c r="K990" s="505" t="s">
        <v>1099</v>
      </c>
      <c r="L990" s="516" t="s">
        <v>1078</v>
      </c>
      <c r="M990" s="517" t="s">
        <v>1101</v>
      </c>
      <c r="N990" s="521">
        <v>250</v>
      </c>
      <c r="O990" s="519">
        <v>197</v>
      </c>
      <c r="P990" s="520">
        <v>49250</v>
      </c>
      <c r="Q990" s="519" t="s">
        <v>1102</v>
      </c>
      <c r="R990" s="526"/>
    </row>
    <row r="991" spans="2:18" ht="63.75">
      <c r="B991" s="505" t="e">
        <f>IF('Formulario PPGR3'!$G991="","",CONCATENATE('Formulario PPGR3'!$C991,".",'Formulario PPGR3'!$D991,".",'Formulario PPGR3'!$E991,".",'Formulario PPGR3'!$F991))</f>
        <v>#REF!</v>
      </c>
      <c r="C991" s="505" t="e">
        <f>IF('Formulario PPGR3'!$G991="","",'[3]Formulario PPGR1'!#REF!)</f>
        <v>#REF!</v>
      </c>
      <c r="D991" s="505" t="e">
        <f>IF('Formulario PPGR3'!$G991="","",'[3]Formulario PPGR1'!#REF!)</f>
        <v>#REF!</v>
      </c>
      <c r="E991" s="505" t="e">
        <f>IF('Formulario PPGR3'!$G991="","",'[3]Formulario PPGR1'!#REF!)</f>
        <v>#REF!</v>
      </c>
      <c r="F991" s="505" t="e">
        <f>IF('Formulario PPGR3'!$G991="","",'[3]Formulario PPGR1'!#REF!)</f>
        <v>#REF!</v>
      </c>
      <c r="G991" s="506" t="s">
        <v>858</v>
      </c>
      <c r="H991" s="507" t="s">
        <v>859</v>
      </c>
      <c r="I991" s="514">
        <v>2</v>
      </c>
      <c r="J991" s="515" t="s">
        <v>1077</v>
      </c>
      <c r="K991" s="505" t="s">
        <v>1099</v>
      </c>
      <c r="L991" s="516" t="s">
        <v>1078</v>
      </c>
      <c r="M991" s="517" t="s">
        <v>1101</v>
      </c>
      <c r="N991" s="521">
        <v>250</v>
      </c>
      <c r="O991" s="519">
        <v>197</v>
      </c>
      <c r="P991" s="520">
        <v>49250</v>
      </c>
      <c r="Q991" s="519" t="s">
        <v>1102</v>
      </c>
      <c r="R991" s="526"/>
    </row>
    <row r="992" spans="2:18" ht="38.25">
      <c r="B992" s="505" t="e">
        <f>IF('Formulario PPGR3'!$G992="","",CONCATENATE('Formulario PPGR3'!$C992,".",'Formulario PPGR3'!$D992,".",'Formulario PPGR3'!$E992,".",'Formulario PPGR3'!$F992))</f>
        <v>#REF!</v>
      </c>
      <c r="C992" s="505" t="e">
        <f>IF('Formulario PPGR3'!$G992="","",'[3]Formulario PPGR1'!#REF!)</f>
        <v>#REF!</v>
      </c>
      <c r="D992" s="505" t="e">
        <f>IF('Formulario PPGR3'!$G992="","",'[3]Formulario PPGR1'!#REF!)</f>
        <v>#REF!</v>
      </c>
      <c r="E992" s="505" t="e">
        <f>IF('Formulario PPGR3'!$G992="","",'[3]Formulario PPGR1'!#REF!)</f>
        <v>#REF!</v>
      </c>
      <c r="F992" s="505" t="e">
        <f>IF('Formulario PPGR3'!$G992="","",'[3]Formulario PPGR1'!#REF!)</f>
        <v>#REF!</v>
      </c>
      <c r="G992" s="506" t="s">
        <v>861</v>
      </c>
      <c r="H992" s="507" t="s">
        <v>862</v>
      </c>
      <c r="I992" s="514">
        <v>4</v>
      </c>
      <c r="J992" s="515" t="s">
        <v>1077</v>
      </c>
      <c r="K992" s="505" t="s">
        <v>1099</v>
      </c>
      <c r="L992" s="516" t="s">
        <v>1078</v>
      </c>
      <c r="M992" s="517" t="s">
        <v>1101</v>
      </c>
      <c r="N992" s="521">
        <v>300</v>
      </c>
      <c r="O992" s="519">
        <v>197</v>
      </c>
      <c r="P992" s="520">
        <v>59100</v>
      </c>
      <c r="Q992" s="519" t="s">
        <v>1102</v>
      </c>
      <c r="R992" s="526"/>
    </row>
    <row r="993" spans="2:18" ht="38.25">
      <c r="B993" s="505" t="e">
        <f>IF('Formulario PPGR3'!$G993="","",CONCATENATE('Formulario PPGR3'!$C993,".",'Formulario PPGR3'!$D993,".",'Formulario PPGR3'!$E993,".",'Formulario PPGR3'!$F993))</f>
        <v>#REF!</v>
      </c>
      <c r="C993" s="505" t="e">
        <f>IF('Formulario PPGR3'!$G993="","",'[3]Formulario PPGR1'!#REF!)</f>
        <v>#REF!</v>
      </c>
      <c r="D993" s="505" t="e">
        <f>IF('Formulario PPGR3'!$G993="","",'[3]Formulario PPGR1'!#REF!)</f>
        <v>#REF!</v>
      </c>
      <c r="E993" s="505" t="e">
        <f>IF('Formulario PPGR3'!$G993="","",'[3]Formulario PPGR1'!#REF!)</f>
        <v>#REF!</v>
      </c>
      <c r="F993" s="505" t="e">
        <f>IF('Formulario PPGR3'!$G993="","",'[3]Formulario PPGR1'!#REF!)</f>
        <v>#REF!</v>
      </c>
      <c r="G993" s="506" t="s">
        <v>861</v>
      </c>
      <c r="H993" s="507" t="s">
        <v>862</v>
      </c>
      <c r="I993" s="514">
        <v>4</v>
      </c>
      <c r="J993" s="515" t="s">
        <v>1080</v>
      </c>
      <c r="K993" s="505" t="s">
        <v>1089</v>
      </c>
      <c r="L993" s="516" t="s">
        <v>1081</v>
      </c>
      <c r="M993" s="517" t="s">
        <v>1093</v>
      </c>
      <c r="N993" s="521">
        <v>4</v>
      </c>
      <c r="O993" s="519">
        <v>139.24</v>
      </c>
      <c r="P993" s="520">
        <v>556.96</v>
      </c>
      <c r="Q993" s="519" t="s">
        <v>1094</v>
      </c>
      <c r="R993" s="526"/>
    </row>
    <row r="994" spans="2:18" ht="38.25">
      <c r="B994" s="505" t="e">
        <f>IF('Formulario PPGR3'!$G994="","",CONCATENATE('Formulario PPGR3'!$C994,".",'Formulario PPGR3'!$D994,".",'Formulario PPGR3'!$E994,".",'Formulario PPGR3'!$F994))</f>
        <v>#REF!</v>
      </c>
      <c r="C994" s="505" t="e">
        <f>IF('Formulario PPGR3'!$G994="","",'[3]Formulario PPGR1'!#REF!)</f>
        <v>#REF!</v>
      </c>
      <c r="D994" s="505" t="e">
        <f>IF('Formulario PPGR3'!$G994="","",'[3]Formulario PPGR1'!#REF!)</f>
        <v>#REF!</v>
      </c>
      <c r="E994" s="505" t="e">
        <f>IF('Formulario PPGR3'!$G994="","",'[3]Formulario PPGR1'!#REF!)</f>
        <v>#REF!</v>
      </c>
      <c r="F994" s="505" t="e">
        <f>IF('Formulario PPGR3'!$G994="","",'[3]Formulario PPGR1'!#REF!)</f>
        <v>#REF!</v>
      </c>
      <c r="G994" s="506" t="s">
        <v>861</v>
      </c>
      <c r="H994" s="507" t="s">
        <v>862</v>
      </c>
      <c r="I994" s="514">
        <v>4</v>
      </c>
      <c r="J994" s="515" t="s">
        <v>1073</v>
      </c>
      <c r="K994" s="505" t="s">
        <v>1095</v>
      </c>
      <c r="L994" s="516" t="s">
        <v>1074</v>
      </c>
      <c r="M994" s="517" t="s">
        <v>1087</v>
      </c>
      <c r="N994" s="521">
        <v>24</v>
      </c>
      <c r="O994" s="519">
        <v>55</v>
      </c>
      <c r="P994" s="520">
        <v>1320</v>
      </c>
      <c r="Q994" s="519" t="s">
        <v>1096</v>
      </c>
      <c r="R994" s="526"/>
    </row>
    <row r="995" spans="2:18" ht="25.5">
      <c r="B995" s="505" t="e">
        <f>IF('Formulario PPGR3'!$G995="","",CONCATENATE('Formulario PPGR3'!$C995,".",'Formulario PPGR3'!$D995,".",'Formulario PPGR3'!$E995,".",'Formulario PPGR3'!$F995))</f>
        <v>#REF!</v>
      </c>
      <c r="C995" s="505" t="e">
        <f>IF('Formulario PPGR3'!$G995="","",'[3]Formulario PPGR1'!#REF!)</f>
        <v>#REF!</v>
      </c>
      <c r="D995" s="505" t="e">
        <f>IF('Formulario PPGR3'!$G995="","",'[3]Formulario PPGR1'!#REF!)</f>
        <v>#REF!</v>
      </c>
      <c r="E995" s="505" t="e">
        <f>IF('Formulario PPGR3'!$G995="","",'[3]Formulario PPGR1'!#REF!)</f>
        <v>#REF!</v>
      </c>
      <c r="F995" s="505" t="e">
        <f>IF('Formulario PPGR3'!$G995="","",'[3]Formulario PPGR1'!#REF!)</f>
        <v>#REF!</v>
      </c>
      <c r="G995" s="506" t="s">
        <v>942</v>
      </c>
      <c r="H995" s="507" t="s">
        <v>943</v>
      </c>
      <c r="I995" s="514">
        <v>3</v>
      </c>
      <c r="J995" s="515" t="s">
        <v>1077</v>
      </c>
      <c r="K995" s="505" t="s">
        <v>1099</v>
      </c>
      <c r="L995" s="516" t="s">
        <v>1078</v>
      </c>
      <c r="M995" s="517" t="s">
        <v>1101</v>
      </c>
      <c r="N995" s="521">
        <v>235</v>
      </c>
      <c r="O995" s="519">
        <v>197</v>
      </c>
      <c r="P995" s="520">
        <v>46295</v>
      </c>
      <c r="Q995" s="519" t="s">
        <v>1102</v>
      </c>
      <c r="R995" s="526" t="s">
        <v>1072</v>
      </c>
    </row>
    <row r="996" spans="2:18">
      <c r="B996" s="505" t="str">
        <f>IF('Formulario PPGR3'!$G996="","",CONCATENATE('Formulario PPGR3'!$C996,".",'Formulario PPGR3'!$D996,".",'Formulario PPGR3'!$E996,".",'Formulario PPGR3'!$F996))</f>
        <v/>
      </c>
      <c r="C996" s="505" t="str">
        <f>IF('Formulario PPGR3'!$G996="","",'[3]Formulario PPGR1'!#REF!)</f>
        <v/>
      </c>
      <c r="D996" s="505" t="str">
        <f>IF('Formulario PPGR3'!$G996="","",'[3]Formulario PPGR1'!#REF!)</f>
        <v/>
      </c>
      <c r="E996" s="505" t="str">
        <f>IF('Formulario PPGR3'!$G996="","",'[3]Formulario PPGR1'!#REF!)</f>
        <v/>
      </c>
      <c r="F996" s="505" t="str">
        <f>IF('Formulario PPGR3'!$G996="","",'[3]Formulario PPGR1'!#REF!)</f>
        <v/>
      </c>
      <c r="G996" s="506"/>
      <c r="H996" s="507" t="s">
        <v>1085</v>
      </c>
      <c r="I996" s="514" t="s">
        <v>1085</v>
      </c>
      <c r="J996" s="515" t="s">
        <v>1080</v>
      </c>
      <c r="K996" s="505" t="s">
        <v>1089</v>
      </c>
      <c r="L996" s="516" t="s">
        <v>1081</v>
      </c>
      <c r="M996" s="517" t="s">
        <v>1093</v>
      </c>
      <c r="N996" s="521">
        <v>5</v>
      </c>
      <c r="O996" s="519">
        <v>139.24</v>
      </c>
      <c r="P996" s="520">
        <v>696.2</v>
      </c>
      <c r="Q996" s="519" t="s">
        <v>1094</v>
      </c>
      <c r="R996" s="526" t="s">
        <v>1072</v>
      </c>
    </row>
    <row r="997" spans="2:18">
      <c r="B997" s="505" t="str">
        <f>IF('Formulario PPGR3'!$G997="","",CONCATENATE('Formulario PPGR3'!$C997,".",'Formulario PPGR3'!$D997,".",'Formulario PPGR3'!$E997,".",'Formulario PPGR3'!$F997))</f>
        <v/>
      </c>
      <c r="C997" s="505" t="str">
        <f>IF('Formulario PPGR3'!$G997="","",'[3]Formulario PPGR1'!#REF!)</f>
        <v/>
      </c>
      <c r="D997" s="505" t="str">
        <f>IF('Formulario PPGR3'!$G997="","",'[3]Formulario PPGR1'!#REF!)</f>
        <v/>
      </c>
      <c r="E997" s="505" t="str">
        <f>IF('Formulario PPGR3'!$G997="","",'[3]Formulario PPGR1'!#REF!)</f>
        <v/>
      </c>
      <c r="F997" s="505" t="str">
        <f>IF('Formulario PPGR3'!$G997="","",'[3]Formulario PPGR1'!#REF!)</f>
        <v/>
      </c>
      <c r="G997" s="506"/>
      <c r="H997" s="507" t="s">
        <v>1085</v>
      </c>
      <c r="I997" s="514" t="s">
        <v>1085</v>
      </c>
      <c r="J997" s="515" t="s">
        <v>1073</v>
      </c>
      <c r="K997" s="505" t="s">
        <v>1095</v>
      </c>
      <c r="L997" s="516" t="s">
        <v>1074</v>
      </c>
      <c r="M997" s="517" t="s">
        <v>1087</v>
      </c>
      <c r="N997" s="521">
        <v>6</v>
      </c>
      <c r="O997" s="519">
        <v>55</v>
      </c>
      <c r="P997" s="520">
        <v>330</v>
      </c>
      <c r="Q997" s="519" t="s">
        <v>1096</v>
      </c>
      <c r="R997" s="526" t="s">
        <v>1072</v>
      </c>
    </row>
    <row r="998" spans="2:18">
      <c r="B998" s="505" t="str">
        <f>IF('Formulario PPGR3'!$G998="","",CONCATENATE('Formulario PPGR3'!$C998,".",'Formulario PPGR3'!$D998,".",'Formulario PPGR3'!$E998,".",'Formulario PPGR3'!$F998))</f>
        <v/>
      </c>
      <c r="C998" s="505" t="str">
        <f>IF('Formulario PPGR3'!$G998="","",'[3]Formulario PPGR1'!#REF!)</f>
        <v/>
      </c>
      <c r="D998" s="505" t="str">
        <f>IF('Formulario PPGR3'!$G998="","",'[3]Formulario PPGR1'!#REF!)</f>
        <v/>
      </c>
      <c r="E998" s="505" t="str">
        <f>IF('Formulario PPGR3'!$G998="","",'[3]Formulario PPGR1'!#REF!)</f>
        <v/>
      </c>
      <c r="F998" s="505" t="str">
        <f>IF('Formulario PPGR3'!$G998="","",'[3]Formulario PPGR1'!#REF!)</f>
        <v/>
      </c>
      <c r="G998" s="506"/>
      <c r="H998" s="507" t="s">
        <v>1085</v>
      </c>
      <c r="I998" s="514" t="s">
        <v>1085</v>
      </c>
      <c r="J998" s="515" t="s">
        <v>1073</v>
      </c>
      <c r="K998" s="505" t="s">
        <v>1095</v>
      </c>
      <c r="L998" s="516" t="s">
        <v>1123</v>
      </c>
      <c r="M998" s="517" t="s">
        <v>1087</v>
      </c>
      <c r="N998" s="521">
        <v>2</v>
      </c>
      <c r="O998" s="519">
        <v>144.9984</v>
      </c>
      <c r="P998" s="520">
        <v>289.99680000000001</v>
      </c>
      <c r="Q998" s="519" t="s">
        <v>1096</v>
      </c>
      <c r="R998" s="526" t="s">
        <v>1072</v>
      </c>
    </row>
    <row r="999" spans="2:18">
      <c r="B999" s="505" t="str">
        <f>IF('Formulario PPGR3'!$G999="","",CONCATENATE('Formulario PPGR3'!$C999,".",'Formulario PPGR3'!$D999,".",'Formulario PPGR3'!$E999,".",'Formulario PPGR3'!$F999))</f>
        <v/>
      </c>
      <c r="C999" s="505" t="str">
        <f>IF('Formulario PPGR3'!$G999="","",'[3]Formulario PPGR1'!#REF!)</f>
        <v/>
      </c>
      <c r="D999" s="505" t="str">
        <f>IF('Formulario PPGR3'!$G999="","",'[3]Formulario PPGR1'!#REF!)</f>
        <v/>
      </c>
      <c r="E999" s="505" t="str">
        <f>IF('Formulario PPGR3'!$G999="","",'[3]Formulario PPGR1'!#REF!)</f>
        <v/>
      </c>
      <c r="F999" s="505" t="str">
        <f>IF('Formulario PPGR3'!$G999="","",'[3]Formulario PPGR1'!#REF!)</f>
        <v/>
      </c>
      <c r="G999" s="506"/>
      <c r="H999" s="507" t="s">
        <v>1085</v>
      </c>
      <c r="I999" s="514" t="s">
        <v>1085</v>
      </c>
      <c r="J999" s="515" t="s">
        <v>1073</v>
      </c>
      <c r="K999" s="505" t="s">
        <v>1095</v>
      </c>
      <c r="L999" s="516" t="s">
        <v>1278</v>
      </c>
      <c r="M999" s="517" t="s">
        <v>1087</v>
      </c>
      <c r="N999" s="521">
        <v>1</v>
      </c>
      <c r="O999" s="519">
        <v>498.99799999999999</v>
      </c>
      <c r="P999" s="520">
        <v>498.99799999999999</v>
      </c>
      <c r="Q999" s="519" t="s">
        <v>1096</v>
      </c>
      <c r="R999" s="526" t="s">
        <v>1072</v>
      </c>
    </row>
    <row r="1000" spans="2:18">
      <c r="B1000" s="505" t="str">
        <f>IF('Formulario PPGR3'!$G1000="","",CONCATENATE('Formulario PPGR3'!$C1000,".",'Formulario PPGR3'!$D1000,".",'Formulario PPGR3'!$E1000,".",'Formulario PPGR3'!$F1000))</f>
        <v/>
      </c>
      <c r="C1000" s="505" t="str">
        <f>IF('Formulario PPGR3'!$G1000="","",'[3]Formulario PPGR1'!#REF!)</f>
        <v/>
      </c>
      <c r="D1000" s="505" t="str">
        <f>IF('Formulario PPGR3'!$G1000="","",'[3]Formulario PPGR1'!#REF!)</f>
        <v/>
      </c>
      <c r="E1000" s="505" t="str">
        <f>IF('Formulario PPGR3'!$G1000="","",'[3]Formulario PPGR1'!#REF!)</f>
        <v/>
      </c>
      <c r="F1000" s="505" t="str">
        <f>IF('Formulario PPGR3'!$G1000="","",'[3]Formulario PPGR1'!#REF!)</f>
        <v/>
      </c>
      <c r="G1000" s="506"/>
      <c r="H1000" s="507" t="s">
        <v>1085</v>
      </c>
      <c r="I1000" s="514" t="s">
        <v>1085</v>
      </c>
      <c r="J1000" s="515" t="s">
        <v>1073</v>
      </c>
      <c r="K1000" s="505" t="s">
        <v>1095</v>
      </c>
      <c r="L1000" s="516" t="s">
        <v>1104</v>
      </c>
      <c r="M1000" s="517" t="s">
        <v>1087</v>
      </c>
      <c r="N1000" s="521">
        <v>1</v>
      </c>
      <c r="O1000" s="519">
        <v>254.99799999999999</v>
      </c>
      <c r="P1000" s="520">
        <v>254.99799999999999</v>
      </c>
      <c r="Q1000" s="519" t="s">
        <v>1096</v>
      </c>
      <c r="R1000" s="526" t="s">
        <v>1072</v>
      </c>
    </row>
    <row r="1001" spans="2:18">
      <c r="B1001" s="505" t="str">
        <f>IF('Formulario PPGR3'!$G1001="","",CONCATENATE('Formulario PPGR3'!$C1001,".",'Formulario PPGR3'!$D1001,".",'Formulario PPGR3'!$E1001,".",'Formulario PPGR3'!$F1001))</f>
        <v/>
      </c>
      <c r="C1001" s="505" t="str">
        <f>IF('Formulario PPGR3'!$G1001="","",'[3]Formulario PPGR1'!#REF!)</f>
        <v/>
      </c>
      <c r="D1001" s="505" t="str">
        <f>IF('Formulario PPGR3'!$G1001="","",'[3]Formulario PPGR1'!#REF!)</f>
        <v/>
      </c>
      <c r="E1001" s="505" t="str">
        <f>IF('Formulario PPGR3'!$G1001="","",'[3]Formulario PPGR1'!#REF!)</f>
        <v/>
      </c>
      <c r="F1001" s="505" t="str">
        <f>IF('Formulario PPGR3'!$G1001="","",'[3]Formulario PPGR1'!#REF!)</f>
        <v/>
      </c>
      <c r="G1001" s="506"/>
      <c r="H1001" s="507" t="s">
        <v>1085</v>
      </c>
      <c r="I1001" s="514" t="s">
        <v>1085</v>
      </c>
      <c r="J1001" s="515" t="s">
        <v>1073</v>
      </c>
      <c r="K1001" s="505" t="s">
        <v>1095</v>
      </c>
      <c r="L1001" s="516" t="s">
        <v>1187</v>
      </c>
      <c r="M1001" s="517" t="s">
        <v>1087</v>
      </c>
      <c r="N1001" s="521">
        <v>2</v>
      </c>
      <c r="O1001" s="519">
        <v>34.81</v>
      </c>
      <c r="P1001" s="520">
        <v>69.62</v>
      </c>
      <c r="Q1001" s="519" t="s">
        <v>1096</v>
      </c>
      <c r="R1001" s="526" t="s">
        <v>1072</v>
      </c>
    </row>
    <row r="1002" spans="2:18">
      <c r="B1002" s="505" t="str">
        <f>IF('Formulario PPGR3'!$G1002="","",CONCATENATE('Formulario PPGR3'!$C1002,".",'Formulario PPGR3'!$D1002,".",'Formulario PPGR3'!$E1002,".",'Formulario PPGR3'!$F1002))</f>
        <v/>
      </c>
      <c r="C1002" s="505" t="str">
        <f>IF('Formulario PPGR3'!$G1002="","",'[3]Formulario PPGR1'!#REF!)</f>
        <v/>
      </c>
      <c r="D1002" s="505" t="str">
        <f>IF('Formulario PPGR3'!$G1002="","",'[3]Formulario PPGR1'!#REF!)</f>
        <v/>
      </c>
      <c r="E1002" s="505" t="str">
        <f>IF('Formulario PPGR3'!$G1002="","",'[3]Formulario PPGR1'!#REF!)</f>
        <v/>
      </c>
      <c r="F1002" s="505" t="str">
        <f>IF('Formulario PPGR3'!$G1002="","",'[3]Formulario PPGR1'!#REF!)</f>
        <v/>
      </c>
      <c r="G1002" s="506"/>
      <c r="H1002" s="507" t="s">
        <v>1085</v>
      </c>
      <c r="I1002" s="514" t="s">
        <v>1085</v>
      </c>
      <c r="J1002" s="515" t="s">
        <v>1080</v>
      </c>
      <c r="K1002" s="505" t="s">
        <v>1089</v>
      </c>
      <c r="L1002" s="516" t="s">
        <v>1090</v>
      </c>
      <c r="M1002" s="517" t="s">
        <v>1091</v>
      </c>
      <c r="N1002" s="521">
        <v>1</v>
      </c>
      <c r="O1002" s="519">
        <v>175.82</v>
      </c>
      <c r="P1002" s="520">
        <v>175.82</v>
      </c>
      <c r="Q1002" s="519" t="s">
        <v>1092</v>
      </c>
      <c r="R1002" s="526" t="s">
        <v>1072</v>
      </c>
    </row>
    <row r="1003" spans="2:18">
      <c r="B1003" s="505" t="str">
        <f>IF('Formulario PPGR3'!$G1003="","",CONCATENATE('Formulario PPGR3'!$C1003,".",'Formulario PPGR3'!$D1003,".",'Formulario PPGR3'!$E1003,".",'Formulario PPGR3'!$F1003))</f>
        <v/>
      </c>
      <c r="C1003" s="505" t="str">
        <f>IF('Formulario PPGR3'!$G1003="","",'[3]Formulario PPGR1'!#REF!)</f>
        <v/>
      </c>
      <c r="D1003" s="505" t="str">
        <f>IF('Formulario PPGR3'!$G1003="","",'[3]Formulario PPGR1'!#REF!)</f>
        <v/>
      </c>
      <c r="E1003" s="505" t="str">
        <f>IF('Formulario PPGR3'!$G1003="","",'[3]Formulario PPGR1'!#REF!)</f>
        <v/>
      </c>
      <c r="F1003" s="505" t="str">
        <f>IF('Formulario PPGR3'!$G1003="","",'[3]Formulario PPGR1'!#REF!)</f>
        <v/>
      </c>
      <c r="G1003" s="506"/>
      <c r="H1003" s="507" t="s">
        <v>1085</v>
      </c>
      <c r="I1003" s="514" t="s">
        <v>1085</v>
      </c>
      <c r="J1003" s="515" t="s">
        <v>1080</v>
      </c>
      <c r="K1003" s="505" t="s">
        <v>1089</v>
      </c>
      <c r="L1003" s="516" t="s">
        <v>1194</v>
      </c>
      <c r="M1003" s="517" t="s">
        <v>1087</v>
      </c>
      <c r="N1003" s="521">
        <v>1</v>
      </c>
      <c r="O1003" s="519">
        <v>368.75</v>
      </c>
      <c r="P1003" s="520">
        <v>368.75</v>
      </c>
      <c r="Q1003" s="519" t="s">
        <v>1092</v>
      </c>
      <c r="R1003" s="526" t="s">
        <v>1072</v>
      </c>
    </row>
    <row r="1004" spans="2:18" ht="25.5">
      <c r="B1004" s="505" t="e">
        <f>IF('Formulario PPGR3'!$G1004="","",CONCATENATE('Formulario PPGR3'!$C1004,".",'Formulario PPGR3'!$D1004,".",'Formulario PPGR3'!$E1004,".",'Formulario PPGR3'!$F1004))</f>
        <v>#REF!</v>
      </c>
      <c r="C1004" s="505" t="e">
        <f>IF('Formulario PPGR3'!$G1004="","",'[3]Formulario PPGR1'!#REF!)</f>
        <v>#REF!</v>
      </c>
      <c r="D1004" s="505" t="e">
        <f>IF('Formulario PPGR3'!$G1004="","",'[3]Formulario PPGR1'!#REF!)</f>
        <v>#REF!</v>
      </c>
      <c r="E1004" s="505" t="e">
        <f>IF('Formulario PPGR3'!$G1004="","",'[3]Formulario PPGR1'!#REF!)</f>
        <v>#REF!</v>
      </c>
      <c r="F1004" s="505" t="e">
        <f>IF('Formulario PPGR3'!$G1004="","",'[3]Formulario PPGR1'!#REF!)</f>
        <v>#REF!</v>
      </c>
      <c r="G1004" s="506" t="s">
        <v>944</v>
      </c>
      <c r="H1004" s="507" t="s">
        <v>945</v>
      </c>
      <c r="I1004" s="514">
        <v>12</v>
      </c>
      <c r="J1004" s="515" t="s">
        <v>1073</v>
      </c>
      <c r="K1004" s="505" t="s">
        <v>1095</v>
      </c>
      <c r="L1004" s="516" t="s">
        <v>1098</v>
      </c>
      <c r="M1004" s="517" t="s">
        <v>1087</v>
      </c>
      <c r="N1004" s="521">
        <v>6</v>
      </c>
      <c r="O1004" s="519">
        <v>15.34</v>
      </c>
      <c r="P1004" s="520">
        <v>92.04</v>
      </c>
      <c r="Q1004" s="519" t="s">
        <v>1096</v>
      </c>
      <c r="R1004" s="526" t="s">
        <v>1072</v>
      </c>
    </row>
    <row r="1005" spans="2:18">
      <c r="B1005" s="505" t="str">
        <f>IF('Formulario PPGR3'!$G1005="","",CONCATENATE('Formulario PPGR3'!$C1005,".",'Formulario PPGR3'!$D1005,".",'Formulario PPGR3'!$E1005,".",'Formulario PPGR3'!$F1005))</f>
        <v/>
      </c>
      <c r="C1005" s="505" t="str">
        <f>IF('Formulario PPGR3'!$G1005="","",'[3]Formulario PPGR1'!#REF!)</f>
        <v/>
      </c>
      <c r="D1005" s="505" t="str">
        <f>IF('Formulario PPGR3'!$G1005="","",'[3]Formulario PPGR1'!#REF!)</f>
        <v/>
      </c>
      <c r="E1005" s="505" t="str">
        <f>IF('Formulario PPGR3'!$G1005="","",'[3]Formulario PPGR1'!#REF!)</f>
        <v/>
      </c>
      <c r="F1005" s="505" t="str">
        <f>IF('Formulario PPGR3'!$G1005="","",'[3]Formulario PPGR1'!#REF!)</f>
        <v/>
      </c>
      <c r="G1005" s="506"/>
      <c r="H1005" s="507" t="s">
        <v>1085</v>
      </c>
      <c r="I1005" s="514" t="s">
        <v>1085</v>
      </c>
      <c r="J1005" s="515" t="s">
        <v>1073</v>
      </c>
      <c r="K1005" s="505" t="s">
        <v>1095</v>
      </c>
      <c r="L1005" s="516" t="s">
        <v>1279</v>
      </c>
      <c r="M1005" s="517" t="s">
        <v>1087</v>
      </c>
      <c r="N1005" s="521">
        <v>10</v>
      </c>
      <c r="O1005" s="519">
        <v>24.78</v>
      </c>
      <c r="P1005" s="520">
        <v>247.8</v>
      </c>
      <c r="Q1005" s="519" t="s">
        <v>1096</v>
      </c>
      <c r="R1005" s="526" t="s">
        <v>1072</v>
      </c>
    </row>
    <row r="1006" spans="2:18" ht="25.5">
      <c r="B1006" s="505" t="str">
        <f>IF('Formulario PPGR3'!$G1006="","",CONCATENATE('Formulario PPGR3'!$C1006,".",'Formulario PPGR3'!$D1006,".",'Formulario PPGR3'!$E1006,".",'Formulario PPGR3'!$F1006))</f>
        <v/>
      </c>
      <c r="C1006" s="505" t="str">
        <f>IF('Formulario PPGR3'!$G1006="","",'[3]Formulario PPGR1'!#REF!)</f>
        <v/>
      </c>
      <c r="D1006" s="505" t="str">
        <f>IF('Formulario PPGR3'!$G1006="","",'[3]Formulario PPGR1'!#REF!)</f>
        <v/>
      </c>
      <c r="E1006" s="505" t="str">
        <f>IF('Formulario PPGR3'!$G1006="","",'[3]Formulario PPGR1'!#REF!)</f>
        <v/>
      </c>
      <c r="F1006" s="505" t="str">
        <f>IF('Formulario PPGR3'!$G1006="","",'[3]Formulario PPGR1'!#REF!)</f>
        <v/>
      </c>
      <c r="G1006" s="506"/>
      <c r="H1006" s="507" t="s">
        <v>1085</v>
      </c>
      <c r="I1006" s="514" t="s">
        <v>1085</v>
      </c>
      <c r="J1006" s="515" t="s">
        <v>1136</v>
      </c>
      <c r="K1006" s="505" t="s">
        <v>1137</v>
      </c>
      <c r="L1006" s="516" t="s">
        <v>1138</v>
      </c>
      <c r="M1006" s="517" t="s">
        <v>1087</v>
      </c>
      <c r="N1006" s="521">
        <v>1</v>
      </c>
      <c r="O1006" s="519">
        <v>9912</v>
      </c>
      <c r="P1006" s="520">
        <v>9912</v>
      </c>
      <c r="Q1006" s="519" t="s">
        <v>1139</v>
      </c>
      <c r="R1006" s="526" t="s">
        <v>1072</v>
      </c>
    </row>
    <row r="1007" spans="2:18">
      <c r="B1007" s="505" t="str">
        <f>IF('Formulario PPGR3'!$G1007="","",CONCATENATE('Formulario PPGR3'!$C1007,".",'Formulario PPGR3'!$D1007,".",'Formulario PPGR3'!$E1007,".",'Formulario PPGR3'!$F1007))</f>
        <v/>
      </c>
      <c r="C1007" s="505" t="str">
        <f>IF('Formulario PPGR3'!$G1007="","",'[3]Formulario PPGR1'!#REF!)</f>
        <v/>
      </c>
      <c r="D1007" s="505" t="str">
        <f>IF('Formulario PPGR3'!$G1007="","",'[3]Formulario PPGR1'!#REF!)</f>
        <v/>
      </c>
      <c r="E1007" s="505" t="str">
        <f>IF('Formulario PPGR3'!$G1007="","",'[3]Formulario PPGR1'!#REF!)</f>
        <v/>
      </c>
      <c r="F1007" s="505" t="str">
        <f>IF('Formulario PPGR3'!$G1007="","",'[3]Formulario PPGR1'!#REF!)</f>
        <v/>
      </c>
      <c r="G1007" s="506"/>
      <c r="H1007" s="507" t="s">
        <v>1085</v>
      </c>
      <c r="I1007" s="514" t="s">
        <v>1085</v>
      </c>
      <c r="J1007" s="515" t="s">
        <v>1080</v>
      </c>
      <c r="K1007" s="505" t="s">
        <v>1089</v>
      </c>
      <c r="L1007" s="516" t="s">
        <v>1103</v>
      </c>
      <c r="M1007" s="517" t="s">
        <v>1087</v>
      </c>
      <c r="N1007" s="521">
        <v>1</v>
      </c>
      <c r="O1007" s="519">
        <v>132.75</v>
      </c>
      <c r="P1007" s="520">
        <v>132.75</v>
      </c>
      <c r="Q1007" s="519" t="s">
        <v>1092</v>
      </c>
      <c r="R1007" s="526" t="s">
        <v>1072</v>
      </c>
    </row>
    <row r="1008" spans="2:18" ht="25.5">
      <c r="B1008" s="505" t="e">
        <f>IF('Formulario PPGR3'!$G1008="","",CONCATENATE('Formulario PPGR3'!$C1008,".",'Formulario PPGR3'!$D1008,".",'Formulario PPGR3'!$E1008,".",'Formulario PPGR3'!$F1008))</f>
        <v>#REF!</v>
      </c>
      <c r="C1008" s="505" t="e">
        <f>IF('Formulario PPGR3'!$G1008="","",'[3]Formulario PPGR1'!#REF!)</f>
        <v>#REF!</v>
      </c>
      <c r="D1008" s="505" t="e">
        <f>IF('Formulario PPGR3'!$G1008="","",'[3]Formulario PPGR1'!#REF!)</f>
        <v>#REF!</v>
      </c>
      <c r="E1008" s="505" t="e">
        <f>IF('Formulario PPGR3'!$G1008="","",'[3]Formulario PPGR1'!#REF!)</f>
        <v>#REF!</v>
      </c>
      <c r="F1008" s="505" t="e">
        <f>IF('Formulario PPGR3'!$G1008="","",'[3]Formulario PPGR1'!#REF!)</f>
        <v>#REF!</v>
      </c>
      <c r="G1008" s="506" t="s">
        <v>1045</v>
      </c>
      <c r="H1008" s="507" t="str">
        <f>IFERROR(VLOOKUP('Formulario PPGR3'!$G1008,'Formulario PPGR2'!$H$39:$I$10486,2,FALSE),"")</f>
        <v>Campaña de sensibilización uso responsables agua y energía eléctrica.</v>
      </c>
      <c r="I1008" s="514">
        <f>IFERROR(VLOOKUP('Formulario PPGR3'!$G1008,'Formulario PPGR2'!$H$9:$V$303,15,FALSE),"")</f>
        <v>3</v>
      </c>
      <c r="J1008" s="515" t="s">
        <v>1119</v>
      </c>
      <c r="K1008" s="505" t="str">
        <f>IFERROR(VLOOKUP($J1008,[6]LSIns!$B$5:$C$45,2,FALSE),"")</f>
        <v>lsEventosGenerales</v>
      </c>
      <c r="L1008" s="516" t="s">
        <v>1121</v>
      </c>
      <c r="M1008" s="517" t="str">
        <f>IFERROR(VLOOKUP($L1008,[5]Insumos!$C$2:$F$517,2,FALSE),"")</f>
        <v>unidad</v>
      </c>
      <c r="N1008" s="521">
        <v>3</v>
      </c>
      <c r="O1008" s="519">
        <f>IFERROR(VLOOKUP($L1008,[5]Insumos!$C$2:$F$517,3,FALSE),"")</f>
        <v>86568.53</v>
      </c>
      <c r="P1008" s="520">
        <f>+'Formulario PPGR3'!$O1008*'Formulario PPGR3'!$N1008</f>
        <v>259705.59</v>
      </c>
      <c r="Q1008" s="519" t="str">
        <f>IFERROR(VLOOKUP($L1008,[5]Insumos!$C$2:$F$517,4,FALSE),"")</f>
        <v>2.2.8.6.01</v>
      </c>
      <c r="R1008" s="526"/>
    </row>
    <row r="1009" spans="2:18" ht="25.5">
      <c r="B1009" s="505" t="e">
        <f>IF('Formulario PPGR3'!$G1009="","",CONCATENATE('Formulario PPGR3'!$C1009,".",'Formulario PPGR3'!$D1009,".",'Formulario PPGR3'!$E1009,".",'Formulario PPGR3'!$F1009))</f>
        <v>#REF!</v>
      </c>
      <c r="C1009" s="505" t="e">
        <f>IF('Formulario PPGR3'!$G1009="","",'[3]Formulario PPGR1'!#REF!)</f>
        <v>#REF!</v>
      </c>
      <c r="D1009" s="505" t="e">
        <f>IF('Formulario PPGR3'!$G1009="","",'[3]Formulario PPGR1'!#REF!)</f>
        <v>#REF!</v>
      </c>
      <c r="E1009" s="505" t="e">
        <f>IF('Formulario PPGR3'!$G1009="","",'[3]Formulario PPGR1'!#REF!)</f>
        <v>#REF!</v>
      </c>
      <c r="F1009" s="505" t="e">
        <f>IF('Formulario PPGR3'!$G1009="","",'[3]Formulario PPGR1'!#REF!)</f>
        <v>#REF!</v>
      </c>
      <c r="G1009" s="506" t="s">
        <v>1045</v>
      </c>
      <c r="H1009" s="507" t="str">
        <f>IFERROR(VLOOKUP('Formulario PPGR3'!$G1009,'Formulario PPGR2'!$H$39:$I$10486,2,FALSE),"")</f>
        <v>Campaña de sensibilización uso responsables agua y energía eléctrica.</v>
      </c>
      <c r="I1009" s="514">
        <f>IFERROR(VLOOKUP('Formulario PPGR3'!$G1009,'Formulario PPGR2'!$H$9:$V$303,15,FALSE),"")</f>
        <v>3</v>
      </c>
      <c r="J1009" s="515" t="s">
        <v>1075</v>
      </c>
      <c r="K1009" s="505" t="str">
        <f>IFERROR(VLOOKUP($J1009,[6]LSIns!$B$5:$C$45,2,FALSE),"")</f>
        <v>lsImpresionyEncuadernacion</v>
      </c>
      <c r="L1009" s="516" t="s">
        <v>1076</v>
      </c>
      <c r="M1009" s="517" t="str">
        <f>IFERROR(VLOOKUP($L1009,[5]Insumos!$C$2:$F$517,2,FALSE),"")</f>
        <v>unidad</v>
      </c>
      <c r="N1009" s="521">
        <v>100</v>
      </c>
      <c r="O1009" s="519">
        <f>IFERROR(VLOOKUP($L1009,[5]Insumos!$C$2:$F$517,3,FALSE),"")</f>
        <v>1.9823999999999999</v>
      </c>
      <c r="P1009" s="520">
        <f>+'Formulario PPGR3'!$O1009*'Formulario PPGR3'!$N1009</f>
        <v>198.23999999999998</v>
      </c>
      <c r="Q1009" s="519" t="str">
        <f>IFERROR(VLOOKUP($L1009,[5]Insumos!$C$2:$F$517,4,FALSE),"")</f>
        <v>2.2.2.2.01</v>
      </c>
      <c r="R1009" s="526"/>
    </row>
    <row r="1010" spans="2:18" ht="25.5">
      <c r="B1010" s="505" t="e">
        <f>IF('Formulario PPGR3'!$G1010="","",CONCATENATE('Formulario PPGR3'!$C1010,".",'Formulario PPGR3'!$D1010,".",'Formulario PPGR3'!$E1010,".",'Formulario PPGR3'!$F1010))</f>
        <v>#REF!</v>
      </c>
      <c r="C1010" s="505" t="e">
        <f>IF('Formulario PPGR3'!$G1010="","",'[3]Formulario PPGR1'!#REF!)</f>
        <v>#REF!</v>
      </c>
      <c r="D1010" s="505" t="e">
        <f>IF('Formulario PPGR3'!$G1010="","",'[3]Formulario PPGR1'!#REF!)</f>
        <v>#REF!</v>
      </c>
      <c r="E1010" s="505" t="e">
        <f>IF('Formulario PPGR3'!$G1010="","",'[3]Formulario PPGR1'!#REF!)</f>
        <v>#REF!</v>
      </c>
      <c r="F1010" s="505" t="e">
        <f>IF('Formulario PPGR3'!$G1010="","",'[3]Formulario PPGR1'!#REF!)</f>
        <v>#REF!</v>
      </c>
      <c r="G1010" s="506" t="s">
        <v>1048</v>
      </c>
      <c r="H1010" s="507" t="str">
        <f>IFERROR(VLOOKUP('Formulario PPGR3'!$G1010,'Formulario PPGR2'!$H$39:$I$10486,2,FALSE),"")</f>
        <v>Jornadas (reforestación / limpieza de costas / otras).</v>
      </c>
      <c r="I1010" s="514">
        <f>IFERROR(VLOOKUP('Formulario PPGR3'!$G1010,'Formulario PPGR2'!$H$9:$V$303,15,FALSE),"")</f>
        <v>1</v>
      </c>
      <c r="J1010" s="515" t="s">
        <v>1077</v>
      </c>
      <c r="K1010" s="505" t="str">
        <f>IFERROR(VLOOKUP($J1010,[6]LSIns!$B$5:$C$45,2,FALSE),"")</f>
        <v>lsGasoil</v>
      </c>
      <c r="L1010" s="516" t="s">
        <v>1078</v>
      </c>
      <c r="M1010" s="517" t="str">
        <f>IFERROR(VLOOKUP($L1010,[5]Insumos!$C$2:$F$517,2,FALSE),"")</f>
        <v>galon</v>
      </c>
      <c r="N1010" s="521">
        <v>50</v>
      </c>
      <c r="O1010" s="519">
        <f>IFERROR(VLOOKUP($L1010,[5]Insumos!$C$2:$F$517,3,FALSE),"")</f>
        <v>197</v>
      </c>
      <c r="P1010" s="520">
        <f>+'Formulario PPGR3'!$O1010*'Formulario PPGR3'!$N1010</f>
        <v>9850</v>
      </c>
      <c r="Q1010" s="519" t="str">
        <f>IFERROR(VLOOKUP($L1010,[5]Insumos!$C$2:$F$517,4,FALSE),"")</f>
        <v>2.3.7.1.02</v>
      </c>
      <c r="R1010" s="526"/>
    </row>
    <row r="1011" spans="2:18" ht="25.5">
      <c r="B1011" s="505" t="e">
        <f>IF('Formulario PPGR3'!$G1011="","",CONCATENATE('Formulario PPGR3'!$C1011,".",'Formulario PPGR3'!$D1011,".",'Formulario PPGR3'!$E1011,".",'Formulario PPGR3'!$F1011))</f>
        <v>#REF!</v>
      </c>
      <c r="C1011" s="505" t="e">
        <f>IF('Formulario PPGR3'!$G1011="","",'[3]Formulario PPGR1'!#REF!)</f>
        <v>#REF!</v>
      </c>
      <c r="D1011" s="505" t="e">
        <f>IF('Formulario PPGR3'!$G1011="","",'[3]Formulario PPGR1'!#REF!)</f>
        <v>#REF!</v>
      </c>
      <c r="E1011" s="505" t="e">
        <f>IF('Formulario PPGR3'!$G1011="","",'[3]Formulario PPGR1'!#REF!)</f>
        <v>#REF!</v>
      </c>
      <c r="F1011" s="505" t="e">
        <f>IF('Formulario PPGR3'!$G1011="","",'[3]Formulario PPGR1'!#REF!)</f>
        <v>#REF!</v>
      </c>
      <c r="G1011" s="506" t="s">
        <v>1048</v>
      </c>
      <c r="H1011" s="507" t="str">
        <f>IFERROR(VLOOKUP('Formulario PPGR3'!$G1011,'Formulario PPGR2'!$H$39:$I$10486,2,FALSE),"")</f>
        <v>Jornadas (reforestación / limpieza de costas / otras).</v>
      </c>
      <c r="I1011" s="514">
        <f>IFERROR(VLOOKUP('Formulario PPGR3'!$G1011,'Formulario PPGR2'!$H$9:$V$303,15,FALSE),"")</f>
        <v>1</v>
      </c>
      <c r="J1011" s="515" t="s">
        <v>1280</v>
      </c>
      <c r="K1011" s="505" t="str">
        <f>IFERROR(VLOOKUP($J1011,[6]LSIns!$B$5:$C$45,2,FALSE),"")</f>
        <v>lsTelecomunicaciones</v>
      </c>
      <c r="L1011" s="516" t="s">
        <v>1281</v>
      </c>
      <c r="M1011" s="517" t="str">
        <f>IFERROR(VLOOKUP($L1011,[5]Insumos!$C$2:$F$517,2,FALSE),"")</f>
        <v>unidad</v>
      </c>
      <c r="N1011" s="521">
        <v>2</v>
      </c>
      <c r="O1011" s="519">
        <f>IFERROR(VLOOKUP($L1011,[5]Insumos!$C$2:$F$517,3,FALSE),"")</f>
        <v>2330.5</v>
      </c>
      <c r="P1011" s="520">
        <f>+'Formulario PPGR3'!$O1011*'Formulario PPGR3'!$N1011</f>
        <v>4661</v>
      </c>
      <c r="Q1011" s="519" t="str">
        <f>IFERROR(VLOOKUP($L1011,[5]Insumos!$C$2:$F$517,4,FALSE),"")</f>
        <v>2.6.5.5.01</v>
      </c>
      <c r="R1011" s="526"/>
    </row>
    <row r="1012" spans="2:18" ht="38.25">
      <c r="B1012" s="505" t="e">
        <f>IF('Formulario PPGR3'!$G1012="","",CONCATENATE('Formulario PPGR3'!$C1012,".",'Formulario PPGR3'!$D1012,".",'Formulario PPGR3'!$E1012,".",'Formulario PPGR3'!$F1012))</f>
        <v>#REF!</v>
      </c>
      <c r="C1012" s="505" t="e">
        <f>IF('Formulario PPGR3'!$G1012="","",'[3]Formulario PPGR1'!#REF!)</f>
        <v>#REF!</v>
      </c>
      <c r="D1012" s="505" t="e">
        <f>IF('Formulario PPGR3'!$G1012="","",'[3]Formulario PPGR1'!#REF!)</f>
        <v>#REF!</v>
      </c>
      <c r="E1012" s="505" t="e">
        <f>IF('Formulario PPGR3'!$G1012="","",'[3]Formulario PPGR1'!#REF!)</f>
        <v>#REF!</v>
      </c>
      <c r="F1012" s="505" t="e">
        <f>IF('Formulario PPGR3'!$G1012="","",'[3]Formulario PPGR1'!#REF!)</f>
        <v>#REF!</v>
      </c>
      <c r="G1012" s="506" t="s">
        <v>1051</v>
      </c>
      <c r="H1012" s="507" t="str">
        <f>IFERROR(VLOOKUP('Formulario PPGR3'!$G1012,'Formulario PPGR2'!$H$39:$I$10486,2,FALSE),"")</f>
        <v>Campaña de sociabilización sobre los derechos de las personas con discapacidad.</v>
      </c>
      <c r="I1012" s="514">
        <f>IFERROR(VLOOKUP('Formulario PPGR3'!$G1012,'Formulario PPGR2'!$H$9:$V$303,15,FALSE),"")</f>
        <v>1</v>
      </c>
      <c r="J1012" s="515" t="s">
        <v>1075</v>
      </c>
      <c r="K1012" s="505" t="str">
        <f>IFERROR(VLOOKUP($J1012,[6]LSIns!$B$5:$C$45,2,FALSE),"")</f>
        <v>lsImpresionyEncuadernacion</v>
      </c>
      <c r="L1012" s="516" t="s">
        <v>1076</v>
      </c>
      <c r="M1012" s="517" t="str">
        <f>IFERROR(VLOOKUP($L1012,[5]Insumos!$C$2:$F$517,2,FALSE),"")</f>
        <v>unidad</v>
      </c>
      <c r="N1012" s="521">
        <v>50</v>
      </c>
      <c r="O1012" s="519">
        <f>IFERROR(VLOOKUP($L1012,[5]Insumos!$C$2:$F$517,3,FALSE),"")</f>
        <v>1.9823999999999999</v>
      </c>
      <c r="P1012" s="520">
        <f>+'Formulario PPGR3'!$O1012*'Formulario PPGR3'!$N1012</f>
        <v>99.11999999999999</v>
      </c>
      <c r="Q1012" s="519" t="str">
        <f>IFERROR(VLOOKUP($L1012,[5]Insumos!$C$2:$F$517,4,FALSE),"")</f>
        <v>2.2.2.2.01</v>
      </c>
      <c r="R1012" s="526"/>
    </row>
    <row r="1013" spans="2:18" ht="51">
      <c r="B1013" s="505" t="e">
        <f>IF('Formulario PPGR3'!$G1013="","",CONCATENATE('Formulario PPGR3'!$C1013,".",'Formulario PPGR3'!$D1013,".",'Formulario PPGR3'!$E1013,".",'Formulario PPGR3'!$F1013))</f>
        <v>#REF!</v>
      </c>
      <c r="C1013" s="505" t="e">
        <f>IF('Formulario PPGR3'!$G1013="","",'[3]Formulario PPGR1'!#REF!)</f>
        <v>#REF!</v>
      </c>
      <c r="D1013" s="505" t="e">
        <f>IF('Formulario PPGR3'!$G1013="","",'[3]Formulario PPGR1'!#REF!)</f>
        <v>#REF!</v>
      </c>
      <c r="E1013" s="505" t="e">
        <f>IF('Formulario PPGR3'!$G1013="","",'[3]Formulario PPGR1'!#REF!)</f>
        <v>#REF!</v>
      </c>
      <c r="F1013" s="505" t="e">
        <f>IF('Formulario PPGR3'!$G1013="","",'[3]Formulario PPGR1'!#REF!)</f>
        <v>#REF!</v>
      </c>
      <c r="G1013" s="506" t="s">
        <v>1051</v>
      </c>
      <c r="H1013" s="507" t="str">
        <f>IFERROR(VLOOKUP('Formulario PPGR3'!$G1013,'Formulario PPGR2'!$H$39:$I$10486,2,FALSE),"")</f>
        <v>Campaña de sociabilización sobre los derechos de las personas con discapacidad.</v>
      </c>
      <c r="I1013" s="514">
        <f>IFERROR(VLOOKUP('Formulario PPGR3'!$G1013,'Formulario PPGR2'!$H$9:$V$303,15,FALSE),"")</f>
        <v>1</v>
      </c>
      <c r="J1013" s="515" t="s">
        <v>1070</v>
      </c>
      <c r="K1013" s="505" t="str">
        <f>IFERROR(VLOOKUP($J1013,[6]LSIns!$B$5:$C$45,2,FALSE),"")</f>
        <v>lsAlimentosyBebidas</v>
      </c>
      <c r="L1013" s="516" t="s">
        <v>1239</v>
      </c>
      <c r="M1013" s="517" t="str">
        <f>IFERROR(VLOOKUP($L1013,[5]Insumos!$C$2:$F$517,2,FALSE),"")</f>
        <v>unidad</v>
      </c>
      <c r="N1013" s="521">
        <v>65</v>
      </c>
      <c r="O1013" s="519">
        <f>IFERROR(VLOOKUP($L1013,[5]Insumos!$C$2:$F$517,3,FALSE),"")</f>
        <v>33435.300000000003</v>
      </c>
      <c r="P1013" s="520">
        <f>+'Formulario PPGR3'!$O1013*'Formulario PPGR3'!$N1013</f>
        <v>2173294.5</v>
      </c>
      <c r="Q1013" s="519" t="str">
        <f>IFERROR(VLOOKUP($L1013,[5]Insumos!$C$2:$F$517,4,FALSE),"")</f>
        <v>2.3.1.1.01</v>
      </c>
      <c r="R1013" s="526"/>
    </row>
    <row r="1014" spans="2:18" ht="38.25">
      <c r="B1014" s="505" t="e">
        <f>IF('Formulario PPGR3'!$G1014="","",CONCATENATE('Formulario PPGR3'!$C1014,".",'Formulario PPGR3'!$D1014,".",'Formulario PPGR3'!$E1014,".",'Formulario PPGR3'!$F1014))</f>
        <v>#REF!</v>
      </c>
      <c r="C1014" s="505" t="e">
        <f>IF('Formulario PPGR3'!$G1014="","",'[3]Formulario PPGR1'!#REF!)</f>
        <v>#REF!</v>
      </c>
      <c r="D1014" s="505" t="e">
        <f>IF('Formulario PPGR3'!$G1014="","",'[3]Formulario PPGR1'!#REF!)</f>
        <v>#REF!</v>
      </c>
      <c r="E1014" s="505" t="e">
        <f>IF('Formulario PPGR3'!$G1014="","",'[3]Formulario PPGR1'!#REF!)</f>
        <v>#REF!</v>
      </c>
      <c r="F1014" s="505" t="e">
        <f>IF('Formulario PPGR3'!$G1014="","",'[3]Formulario PPGR1'!#REF!)</f>
        <v>#REF!</v>
      </c>
      <c r="G1014" s="506" t="s">
        <v>1051</v>
      </c>
      <c r="H1014" s="507" t="str">
        <f>IFERROR(VLOOKUP('Formulario PPGR3'!$G1014,'Formulario PPGR2'!$H$39:$I$10486,2,FALSE),"")</f>
        <v>Campaña de sociabilización sobre los derechos de las personas con discapacidad.</v>
      </c>
      <c r="I1014" s="514">
        <f>IFERROR(VLOOKUP('Formulario PPGR3'!$G1014,'Formulario PPGR2'!$H$9:$V$303,15,FALSE),"")</f>
        <v>1</v>
      </c>
      <c r="J1014" s="515" t="s">
        <v>1282</v>
      </c>
      <c r="K1014" s="505" t="str">
        <f>IFERROR(VLOOKUP($J1014,[6]LSIns!$B$5:$C$45,2,FALSE),"")</f>
        <v>lsEquiposSeguridad</v>
      </c>
      <c r="L1014" s="516" t="s">
        <v>1283</v>
      </c>
      <c r="M1014" s="517" t="str">
        <f>IFERROR(VLOOKUP($L1014,[5]Insumos!$C$2:$F$517,2,FALSE),"")</f>
        <v>unidad</v>
      </c>
      <c r="N1014" s="521">
        <v>5</v>
      </c>
      <c r="O1014" s="519">
        <f>IFERROR(VLOOKUP($L1014,[5]Insumos!$C$2:$F$517,3,FALSE),"")</f>
        <v>5723</v>
      </c>
      <c r="P1014" s="520">
        <f>+'Formulario PPGR3'!$O1014*'Formulario PPGR3'!$N1014</f>
        <v>28615</v>
      </c>
      <c r="Q1014" s="519" t="str">
        <f>IFERROR(VLOOKUP($L1014,[5]Insumos!$C$2:$F$517,4,FALSE),"")</f>
        <v>2.6.6.2.01</v>
      </c>
      <c r="R1014" s="526"/>
    </row>
    <row r="1015" spans="2:18" ht="25.5">
      <c r="B1015" s="505" t="e">
        <f>IF('Formulario PPGR3'!$G1015="","",CONCATENATE('Formulario PPGR3'!$C1015,".",'Formulario PPGR3'!$D1015,".",'Formulario PPGR3'!$E1015,".",'Formulario PPGR3'!$F1015))</f>
        <v>#REF!</v>
      </c>
      <c r="C1015" s="505" t="e">
        <f>IF('Formulario PPGR3'!$G1015="","",'[3]Formulario PPGR1'!#REF!)</f>
        <v>#REF!</v>
      </c>
      <c r="D1015" s="505" t="e">
        <f>IF('Formulario PPGR3'!$G1015="","",'[3]Formulario PPGR1'!#REF!)</f>
        <v>#REF!</v>
      </c>
      <c r="E1015" s="505" t="e">
        <f>IF('Formulario PPGR3'!$G1015="","",'[3]Formulario PPGR1'!#REF!)</f>
        <v>#REF!</v>
      </c>
      <c r="F1015" s="505" t="e">
        <f>IF('Formulario PPGR3'!$G1015="","",'[3]Formulario PPGR1'!#REF!)</f>
        <v>#REF!</v>
      </c>
      <c r="G1015" s="506" t="s">
        <v>1054</v>
      </c>
      <c r="H1015" s="507" t="str">
        <f>IFERROR(VLOOKUP('Formulario PPGR3'!$G1015,'Formulario PPGR2'!$H$39:$I$10486,2,FALSE),"")</f>
        <v>Jornadas para fomento de actividad física en los colaboradores</v>
      </c>
      <c r="I1015" s="514">
        <f>IFERROR(VLOOKUP('Formulario PPGR3'!$G1015,'Formulario PPGR2'!$H$9:$V$303,15,FALSE),"")</f>
        <v>1</v>
      </c>
      <c r="J1015" s="515" t="s">
        <v>1280</v>
      </c>
      <c r="K1015" s="505" t="str">
        <f>IFERROR(VLOOKUP($J1015,[6]LSIns!$B$5:$C$45,2,FALSE),"")</f>
        <v>lsTelecomunicaciones</v>
      </c>
      <c r="L1015" s="516"/>
      <c r="M1015" s="517" t="str">
        <f>IFERROR(VLOOKUP($L1015,[5]Insumos!$C$2:$F$517,2,FALSE),"")</f>
        <v/>
      </c>
      <c r="N1015" s="521">
        <v>2</v>
      </c>
      <c r="O1015" s="519">
        <v>60000</v>
      </c>
      <c r="P1015" s="520">
        <f>+'Formulario PPGR3'!$O1015*'Formulario PPGR3'!$N1015</f>
        <v>120000</v>
      </c>
      <c r="Q1015" s="519" t="str">
        <f>IFERROR(VLOOKUP($L1015,[5]Insumos!$C$2:$F$517,4,FALSE),"")</f>
        <v/>
      </c>
      <c r="R1015" s="526"/>
    </row>
    <row r="1016" spans="2:18">
      <c r="B1016" s="505" t="str">
        <f>IF('Formulario PPGR3'!$G1016="","",CONCATENATE('Formulario PPGR3'!$C1016,".",'Formulario PPGR3'!$D1016,".",'Formulario PPGR3'!$E1016,".",'Formulario PPGR3'!$F1016))</f>
        <v/>
      </c>
      <c r="C1016" s="505" t="str">
        <f>IF('Formulario PPGR3'!$G1016="","",'[3]Formulario PPGR1'!#REF!)</f>
        <v/>
      </c>
      <c r="D1016" s="505" t="str">
        <f>IF('Formulario PPGR3'!$G1016="","",'[3]Formulario PPGR1'!#REF!)</f>
        <v/>
      </c>
      <c r="E1016" s="505" t="str">
        <f>IF('Formulario PPGR3'!$G1016="","",'[3]Formulario PPGR1'!#REF!)</f>
        <v/>
      </c>
      <c r="F1016" s="505" t="str">
        <f>IF('Formulario PPGR3'!$G1016="","",'[3]Formulario PPGR1'!#REF!)</f>
        <v/>
      </c>
      <c r="G1016" s="506"/>
      <c r="H1016" s="507" t="str">
        <f>IFERROR(VLOOKUP('Formulario PPGR3'!$G1016,'Formulario PPGR2'!$H$39:$I$10486,2,FALSE),"")</f>
        <v/>
      </c>
      <c r="I1016" s="514" t="str">
        <f>IFERROR(VLOOKUP('Formulario PPGR3'!$G1016,'Formulario PPGR2'!$H$9:$V$303,15,FALSE),"")</f>
        <v/>
      </c>
      <c r="J1016" s="515"/>
      <c r="K1016" s="505" t="str">
        <f>IFERROR(VLOOKUP($J1016,[7]LSIns!$B$5:$C$45,2,FALSE),"")</f>
        <v/>
      </c>
      <c r="L1016" s="516"/>
      <c r="M1016" s="517" t="str">
        <f>IFERROR(VLOOKUP($L1016,[5]Insumos!$C$2:$F$517,2,FALSE),"")</f>
        <v/>
      </c>
      <c r="N1016" s="521"/>
      <c r="O1016" s="519" t="str">
        <f>IFERROR(VLOOKUP($L1016,[5]Insumos!$C$2:$F$517,3,FALSE),"")</f>
        <v/>
      </c>
      <c r="P1016" s="520" t="e">
        <f>+'Formulario PPGR3'!$O1016*'Formulario PPGR3'!$N1016</f>
        <v>#VALUE!</v>
      </c>
      <c r="Q1016" s="519" t="str">
        <f>IFERROR(VLOOKUP($L1016,[5]Insumos!$C$2:$F$517,4,FALSE),"")</f>
        <v/>
      </c>
      <c r="R1016" s="526"/>
    </row>
    <row r="1017" spans="2:18">
      <c r="B1017" s="505" t="str">
        <f>IF('Formulario PPGR3'!$G1017="","",CONCATENATE('Formulario PPGR3'!$C1017,".",'Formulario PPGR3'!$D1017,".",'Formulario PPGR3'!$E1017,".",'Formulario PPGR3'!$F1017))</f>
        <v/>
      </c>
      <c r="C1017" s="505" t="str">
        <f>IF('Formulario PPGR3'!$G1017="","",'[3]Formulario PPGR1'!#REF!)</f>
        <v/>
      </c>
      <c r="D1017" s="505" t="str">
        <f>IF('Formulario PPGR3'!$G1017="","",'[3]Formulario PPGR1'!#REF!)</f>
        <v/>
      </c>
      <c r="E1017" s="505" t="str">
        <f>IF('Formulario PPGR3'!$G1017="","",'[3]Formulario PPGR1'!#REF!)</f>
        <v/>
      </c>
      <c r="F1017" s="505" t="str">
        <f>IF('Formulario PPGR3'!$G1017="","",'[3]Formulario PPGR1'!#REF!)</f>
        <v/>
      </c>
      <c r="G1017" s="506"/>
      <c r="H1017" s="507" t="str">
        <f>IFERROR(VLOOKUP('Formulario PPGR3'!$G1017,'Formulario PPGR2'!$H$39:$I$10486,2,FALSE),"")</f>
        <v/>
      </c>
      <c r="I1017" s="514" t="str">
        <f>IFERROR(VLOOKUP('Formulario PPGR3'!$G1017,'Formulario PPGR2'!$H$9:$V$303,15,FALSE),"")</f>
        <v/>
      </c>
      <c r="J1017" s="515"/>
      <c r="K1017" s="505" t="str">
        <f>IFERROR(VLOOKUP($J1017,[7]LSIns!$B$5:$C$45,2,FALSE),"")</f>
        <v/>
      </c>
      <c r="L1017" s="516"/>
      <c r="M1017" s="517" t="str">
        <f>IFERROR(VLOOKUP($L1017,[5]Insumos!$C$2:$F$517,2,FALSE),"")</f>
        <v/>
      </c>
      <c r="N1017" s="521"/>
      <c r="O1017" s="519" t="str">
        <f>IFERROR(VLOOKUP($L1017,[5]Insumos!$C$2:$F$517,3,FALSE),"")</f>
        <v/>
      </c>
      <c r="P1017" s="520" t="e">
        <f>+'Formulario PPGR3'!$O1017*'Formulario PPGR3'!$N1017</f>
        <v>#VALUE!</v>
      </c>
      <c r="Q1017" s="519" t="str">
        <f>IFERROR(VLOOKUP($L1017,[5]Insumos!$C$2:$F$517,4,FALSE),"")</f>
        <v/>
      </c>
      <c r="R1017" s="526"/>
    </row>
    <row r="1018" spans="2:18">
      <c r="B1018" s="505" t="str">
        <f>IF('Formulario PPGR3'!$G1018="","",CONCATENATE('Formulario PPGR3'!$C1018,".",'Formulario PPGR3'!$D1018,".",'Formulario PPGR3'!$E1018,".",'Formulario PPGR3'!$F1018))</f>
        <v/>
      </c>
      <c r="C1018" s="505" t="str">
        <f>IF('Formulario PPGR3'!$G1018="","",'[3]Formulario PPGR1'!#REF!)</f>
        <v/>
      </c>
      <c r="D1018" s="505" t="str">
        <f>IF('Formulario PPGR3'!$G1018="","",'[3]Formulario PPGR1'!#REF!)</f>
        <v/>
      </c>
      <c r="E1018" s="505" t="str">
        <f>IF('Formulario PPGR3'!$G1018="","",'[3]Formulario PPGR1'!#REF!)</f>
        <v/>
      </c>
      <c r="F1018" s="505" t="str">
        <f>IF('Formulario PPGR3'!$G1018="","",'[3]Formulario PPGR1'!#REF!)</f>
        <v/>
      </c>
      <c r="G1018" s="506"/>
      <c r="H1018" s="507" t="str">
        <f>IFERROR(VLOOKUP('Formulario PPGR3'!$G1018,'Formulario PPGR2'!$H$39:$I$10486,2,FALSE),"")</f>
        <v/>
      </c>
      <c r="I1018" s="514" t="str">
        <f>IFERROR(VLOOKUP('Formulario PPGR3'!$G1018,'Formulario PPGR2'!$H$9:$V$303,15,FALSE),"")</f>
        <v/>
      </c>
      <c r="J1018" s="515"/>
      <c r="K1018" s="505" t="str">
        <f>IFERROR(VLOOKUP($J1018,[7]LSIns!$B$5:$C$45,2,FALSE),"")</f>
        <v/>
      </c>
      <c r="L1018" s="516"/>
      <c r="M1018" s="517" t="str">
        <f>IFERROR(VLOOKUP($L1018,[5]Insumos!$C$2:$F$517,2,FALSE),"")</f>
        <v/>
      </c>
      <c r="N1018" s="521"/>
      <c r="O1018" s="519" t="str">
        <f>IFERROR(VLOOKUP($L1018,[5]Insumos!$C$2:$F$517,3,FALSE),"")</f>
        <v/>
      </c>
      <c r="P1018" s="520" t="e">
        <f>+'Formulario PPGR3'!$O1018*'Formulario PPGR3'!$N1018</f>
        <v>#VALUE!</v>
      </c>
      <c r="Q1018" s="519" t="str">
        <f>IFERROR(VLOOKUP($L1018,[5]Insumos!$C$2:$F$517,4,FALSE),"")</f>
        <v/>
      </c>
      <c r="R1018" s="526"/>
    </row>
    <row r="1019" spans="2:18">
      <c r="B1019" s="505" t="str">
        <f>IF('Formulario PPGR3'!$G1019="","",CONCATENATE('Formulario PPGR3'!$C1019,".",'Formulario PPGR3'!$D1019,".",'Formulario PPGR3'!$E1019,".",'Formulario PPGR3'!$F1019))</f>
        <v/>
      </c>
      <c r="C1019" s="505" t="str">
        <f>IF('Formulario PPGR3'!$G1019="","",'[3]Formulario PPGR1'!#REF!)</f>
        <v/>
      </c>
      <c r="D1019" s="505" t="str">
        <f>IF('Formulario PPGR3'!$G1019="","",'[3]Formulario PPGR1'!#REF!)</f>
        <v/>
      </c>
      <c r="E1019" s="505" t="str">
        <f>IF('Formulario PPGR3'!$G1019="","",'[3]Formulario PPGR1'!#REF!)</f>
        <v/>
      </c>
      <c r="F1019" s="505" t="str">
        <f>IF('Formulario PPGR3'!$G1019="","",'[3]Formulario PPGR1'!#REF!)</f>
        <v/>
      </c>
      <c r="G1019" s="506"/>
      <c r="H1019" s="507" t="str">
        <f>IFERROR(VLOOKUP('Formulario PPGR3'!$G1019,'Formulario PPGR2'!$H$39:$I$10486,2,FALSE),"")</f>
        <v/>
      </c>
      <c r="I1019" s="514" t="str">
        <f>IFERROR(VLOOKUP('Formulario PPGR3'!$G1019,'Formulario PPGR2'!$H$9:$V$303,15,FALSE),"")</f>
        <v/>
      </c>
      <c r="J1019" s="515"/>
      <c r="K1019" s="505" t="str">
        <f>IFERROR(VLOOKUP($J1019,[7]LSIns!$B$5:$C$45,2,FALSE),"")</f>
        <v/>
      </c>
      <c r="L1019" s="516"/>
      <c r="M1019" s="517" t="str">
        <f>IFERROR(VLOOKUP($L1019,[5]Insumos!$C$2:$F$517,2,FALSE),"")</f>
        <v/>
      </c>
      <c r="N1019" s="521"/>
      <c r="O1019" s="519" t="str">
        <f>IFERROR(VLOOKUP($L1019,[5]Insumos!$C$2:$F$517,3,FALSE),"")</f>
        <v/>
      </c>
      <c r="P1019" s="520" t="e">
        <f>+'Formulario PPGR3'!$O1019*'Formulario PPGR3'!$N1019</f>
        <v>#VALUE!</v>
      </c>
      <c r="Q1019" s="519" t="str">
        <f>IFERROR(VLOOKUP($L1019,[5]Insumos!$C$2:$F$517,4,FALSE),"")</f>
        <v/>
      </c>
      <c r="R1019" s="526"/>
    </row>
    <row r="1020" spans="2:18">
      <c r="B1020" s="505" t="str">
        <f>IF('Formulario PPGR3'!$G1020="","",CONCATENATE('Formulario PPGR3'!$C1020,".",'Formulario PPGR3'!$D1020,".",'Formulario PPGR3'!$E1020,".",'Formulario PPGR3'!$F1020))</f>
        <v/>
      </c>
      <c r="C1020" s="505" t="str">
        <f>IF('Formulario PPGR3'!$G1020="","",'[3]Formulario PPGR1'!#REF!)</f>
        <v/>
      </c>
      <c r="D1020" s="505" t="str">
        <f>IF('Formulario PPGR3'!$G1020="","",'[3]Formulario PPGR1'!#REF!)</f>
        <v/>
      </c>
      <c r="E1020" s="505" t="str">
        <f>IF('Formulario PPGR3'!$G1020="","",'[3]Formulario PPGR1'!#REF!)</f>
        <v/>
      </c>
      <c r="F1020" s="505" t="str">
        <f>IF('Formulario PPGR3'!$G1020="","",'[3]Formulario PPGR1'!#REF!)</f>
        <v/>
      </c>
      <c r="G1020" s="506"/>
      <c r="H1020" s="507" t="str">
        <f>IFERROR(VLOOKUP('Formulario PPGR3'!$G1020,'Formulario PPGR2'!$H$39:$I$10486,2,FALSE),"")</f>
        <v/>
      </c>
      <c r="I1020" s="514" t="str">
        <f>IFERROR(VLOOKUP('Formulario PPGR3'!$G1020,'Formulario PPGR2'!$H$9:$V$303,15,FALSE),"")</f>
        <v/>
      </c>
      <c r="J1020" s="515"/>
      <c r="K1020" s="505" t="str">
        <f>IFERROR(VLOOKUP($J1020,[7]LSIns!$B$5:$C$45,2,FALSE),"")</f>
        <v/>
      </c>
      <c r="L1020" s="516"/>
      <c r="M1020" s="517" t="str">
        <f>IFERROR(VLOOKUP($L1020,[5]Insumos!$C$2:$F$517,2,FALSE),"")</f>
        <v/>
      </c>
      <c r="N1020" s="521"/>
      <c r="O1020" s="519" t="str">
        <f>IFERROR(VLOOKUP($L1020,[5]Insumos!$C$2:$F$517,3,FALSE),"")</f>
        <v/>
      </c>
      <c r="P1020" s="520" t="e">
        <f>+'Formulario PPGR3'!$O1020*'Formulario PPGR3'!$N1020</f>
        <v>#VALUE!</v>
      </c>
      <c r="Q1020" s="519" t="str">
        <f>IFERROR(VLOOKUP($L1020,[5]Insumos!$C$2:$F$517,4,FALSE),"")</f>
        <v/>
      </c>
      <c r="R1020" s="526"/>
    </row>
    <row r="1021" spans="2:18">
      <c r="B1021" s="505" t="str">
        <f>IF('Formulario PPGR3'!$G1021="","",CONCATENATE('Formulario PPGR3'!$C1021,".",'Formulario PPGR3'!$D1021,".",'Formulario PPGR3'!$E1021,".",'Formulario PPGR3'!$F1021))</f>
        <v/>
      </c>
      <c r="C1021" s="505" t="str">
        <f>IF('Formulario PPGR3'!$G1021="","",'[3]Formulario PPGR1'!#REF!)</f>
        <v/>
      </c>
      <c r="D1021" s="505" t="str">
        <f>IF('Formulario PPGR3'!$G1021="","",'[3]Formulario PPGR1'!#REF!)</f>
        <v/>
      </c>
      <c r="E1021" s="505" t="str">
        <f>IF('Formulario PPGR3'!$G1021="","",'[3]Formulario PPGR1'!#REF!)</f>
        <v/>
      </c>
      <c r="F1021" s="505" t="str">
        <f>IF('Formulario PPGR3'!$G1021="","",'[3]Formulario PPGR1'!#REF!)</f>
        <v/>
      </c>
      <c r="G1021" s="506"/>
      <c r="H1021" s="507" t="str">
        <f>IFERROR(VLOOKUP('Formulario PPGR3'!$G1021,'Formulario PPGR2'!$H$39:$I$10486,2,FALSE),"")</f>
        <v/>
      </c>
      <c r="I1021" s="514" t="str">
        <f>IFERROR(VLOOKUP('Formulario PPGR3'!$G1021,'Formulario PPGR2'!$H$9:$V$303,15,FALSE),"")</f>
        <v/>
      </c>
      <c r="J1021" s="515"/>
      <c r="K1021" s="505" t="str">
        <f>IFERROR(VLOOKUP($J1021,[7]LSIns!$B$5:$C$45,2,FALSE),"")</f>
        <v/>
      </c>
      <c r="L1021" s="516"/>
      <c r="M1021" s="517" t="str">
        <f>IFERROR(VLOOKUP($L1021,[5]Insumos!$C$2:$F$517,2,FALSE),"")</f>
        <v/>
      </c>
      <c r="N1021" s="521"/>
      <c r="O1021" s="519" t="str">
        <f>IFERROR(VLOOKUP($L1021,[5]Insumos!$C$2:$F$517,3,FALSE),"")</f>
        <v/>
      </c>
      <c r="P1021" s="520" t="e">
        <f>+'Formulario PPGR3'!$O1021*'Formulario PPGR3'!$N1021</f>
        <v>#VALUE!</v>
      </c>
      <c r="Q1021" s="519" t="str">
        <f>IFERROR(VLOOKUP($L1021,[5]Insumos!$C$2:$F$517,4,FALSE),"")</f>
        <v/>
      </c>
      <c r="R1021" s="526"/>
    </row>
    <row r="1022" spans="2:18">
      <c r="B1022" s="505" t="str">
        <f>IF('Formulario PPGR3'!$G1022="","",CONCATENATE('Formulario PPGR3'!$C1022,".",'Formulario PPGR3'!$D1022,".",'Formulario PPGR3'!$E1022,".",'Formulario PPGR3'!$F1022))</f>
        <v/>
      </c>
      <c r="C1022" s="505" t="str">
        <f>IF('Formulario PPGR3'!$G1022="","",'[3]Formulario PPGR1'!#REF!)</f>
        <v/>
      </c>
      <c r="D1022" s="505" t="str">
        <f>IF('Formulario PPGR3'!$G1022="","",'[3]Formulario PPGR1'!#REF!)</f>
        <v/>
      </c>
      <c r="E1022" s="505" t="str">
        <f>IF('Formulario PPGR3'!$G1022="","",'[3]Formulario PPGR1'!#REF!)</f>
        <v/>
      </c>
      <c r="F1022" s="505" t="str">
        <f>IF('Formulario PPGR3'!$G1022="","",'[3]Formulario PPGR1'!#REF!)</f>
        <v/>
      </c>
      <c r="G1022" s="506"/>
      <c r="H1022" s="507" t="str">
        <f>IFERROR(VLOOKUP('Formulario PPGR3'!$G1022,'Formulario PPGR2'!$H$39:$I$10486,2,FALSE),"")</f>
        <v/>
      </c>
      <c r="I1022" s="514" t="str">
        <f>IFERROR(VLOOKUP('Formulario PPGR3'!$G1022,'Formulario PPGR2'!$H$9:$V$303,15,FALSE),"")</f>
        <v/>
      </c>
      <c r="J1022" s="515"/>
      <c r="K1022" s="505" t="str">
        <f>IFERROR(VLOOKUP($J1022,[7]LSIns!$B$5:$C$45,2,FALSE),"")</f>
        <v/>
      </c>
      <c r="L1022" s="516"/>
      <c r="M1022" s="517" t="str">
        <f>IFERROR(VLOOKUP($L1022,[5]Insumos!$C$2:$F$517,2,FALSE),"")</f>
        <v/>
      </c>
      <c r="N1022" s="521"/>
      <c r="O1022" s="519" t="str">
        <f>IFERROR(VLOOKUP($L1022,[5]Insumos!$C$2:$F$517,3,FALSE),"")</f>
        <v/>
      </c>
      <c r="P1022" s="520" t="e">
        <f>+'Formulario PPGR3'!$O1022*'Formulario PPGR3'!$N1022</f>
        <v>#VALUE!</v>
      </c>
      <c r="Q1022" s="519" t="str">
        <f>IFERROR(VLOOKUP($L1022,[5]Insumos!$C$2:$F$517,4,FALSE),"")</f>
        <v/>
      </c>
      <c r="R1022" s="526"/>
    </row>
    <row r="1023" spans="2:18">
      <c r="B1023" s="505" t="str">
        <f>IF('Formulario PPGR3'!$G1023="","",CONCATENATE('Formulario PPGR3'!$C1023,".",'Formulario PPGR3'!$D1023,".",'Formulario PPGR3'!$E1023,".",'Formulario PPGR3'!$F1023))</f>
        <v/>
      </c>
      <c r="C1023" s="505" t="str">
        <f>IF('Formulario PPGR3'!$G1023="","",'[3]Formulario PPGR1'!#REF!)</f>
        <v/>
      </c>
      <c r="D1023" s="505" t="str">
        <f>IF('Formulario PPGR3'!$G1023="","",'[3]Formulario PPGR1'!#REF!)</f>
        <v/>
      </c>
      <c r="E1023" s="505" t="str">
        <f>IF('Formulario PPGR3'!$G1023="","",'[3]Formulario PPGR1'!#REF!)</f>
        <v/>
      </c>
      <c r="F1023" s="505" t="str">
        <f>IF('Formulario PPGR3'!$G1023="","",'[3]Formulario PPGR1'!#REF!)</f>
        <v/>
      </c>
      <c r="G1023" s="506"/>
      <c r="H1023" s="507" t="str">
        <f>IFERROR(VLOOKUP('Formulario PPGR3'!$G1023,'Formulario PPGR2'!$H$39:$I$10486,2,FALSE),"")</f>
        <v/>
      </c>
      <c r="I1023" s="514" t="str">
        <f>IFERROR(VLOOKUP('Formulario PPGR3'!$G1023,'Formulario PPGR2'!$H$9:$V$303,15,FALSE),"")</f>
        <v/>
      </c>
      <c r="J1023" s="515"/>
      <c r="K1023" s="505" t="str">
        <f>IFERROR(VLOOKUP($J1023,[7]LSIns!$B$5:$C$45,2,FALSE),"")</f>
        <v/>
      </c>
      <c r="L1023" s="516"/>
      <c r="M1023" s="517" t="str">
        <f>IFERROR(VLOOKUP($L1023,[5]Insumos!$C$2:$F$517,2,FALSE),"")</f>
        <v/>
      </c>
      <c r="N1023" s="521"/>
      <c r="O1023" s="519" t="str">
        <f>IFERROR(VLOOKUP($L1023,[5]Insumos!$C$2:$F$517,3,FALSE),"")</f>
        <v/>
      </c>
      <c r="P1023" s="520" t="e">
        <f>+'Formulario PPGR3'!$O1023*'Formulario PPGR3'!$N1023</f>
        <v>#VALUE!</v>
      </c>
      <c r="Q1023" s="519" t="str">
        <f>IFERROR(VLOOKUP($L1023,[5]Insumos!$C$2:$F$517,4,FALSE),"")</f>
        <v/>
      </c>
      <c r="R1023" s="526"/>
    </row>
    <row r="1024" spans="2:18">
      <c r="B1024" s="505" t="str">
        <f>IF('Formulario PPGR3'!$G1024="","",CONCATENATE('Formulario PPGR3'!$C1024,".",'Formulario PPGR3'!$D1024,".",'Formulario PPGR3'!$E1024,".",'Formulario PPGR3'!$F1024))</f>
        <v/>
      </c>
      <c r="C1024" s="505" t="str">
        <f>IF('Formulario PPGR3'!$G1024="","",'[3]Formulario PPGR1'!#REF!)</f>
        <v/>
      </c>
      <c r="D1024" s="505" t="str">
        <f>IF('Formulario PPGR3'!$G1024="","",'[3]Formulario PPGR1'!#REF!)</f>
        <v/>
      </c>
      <c r="E1024" s="505" t="str">
        <f>IF('Formulario PPGR3'!$G1024="","",'[3]Formulario PPGR1'!#REF!)</f>
        <v/>
      </c>
      <c r="F1024" s="505" t="str">
        <f>IF('Formulario PPGR3'!$G1024="","",'[3]Formulario PPGR1'!#REF!)</f>
        <v/>
      </c>
      <c r="G1024" s="506"/>
      <c r="H1024" s="507" t="str">
        <f>IFERROR(VLOOKUP('Formulario PPGR3'!$G1024,'Formulario PPGR2'!$H$39:$I$10486,2,FALSE),"")</f>
        <v/>
      </c>
      <c r="I1024" s="514" t="str">
        <f>IFERROR(VLOOKUP('Formulario PPGR3'!$G1024,'Formulario PPGR2'!$H$9:$V$303,15,FALSE),"")</f>
        <v/>
      </c>
      <c r="J1024" s="515"/>
      <c r="K1024" s="505" t="str">
        <f>IFERROR(VLOOKUP($J1024,[7]LSIns!$B$5:$C$45,2,FALSE),"")</f>
        <v/>
      </c>
      <c r="L1024" s="516"/>
      <c r="M1024" s="517" t="str">
        <f>IFERROR(VLOOKUP($L1024,[5]Insumos!$C$2:$F$517,2,FALSE),"")</f>
        <v/>
      </c>
      <c r="N1024" s="521"/>
      <c r="O1024" s="519" t="str">
        <f>IFERROR(VLOOKUP($L1024,[5]Insumos!$C$2:$F$517,3,FALSE),"")</f>
        <v/>
      </c>
      <c r="P1024" s="520" t="e">
        <f>+'Formulario PPGR3'!$O1024*'Formulario PPGR3'!$N1024</f>
        <v>#VALUE!</v>
      </c>
      <c r="Q1024" s="519" t="str">
        <f>IFERROR(VLOOKUP($L1024,[5]Insumos!$C$2:$F$517,4,FALSE),"")</f>
        <v/>
      </c>
      <c r="R1024" s="526"/>
    </row>
    <row r="1025" spans="2:18">
      <c r="B1025" s="505" t="str">
        <f>IF('Formulario PPGR3'!$G1025="","",CONCATENATE('Formulario PPGR3'!$C1025,".",'Formulario PPGR3'!$D1025,".",'Formulario PPGR3'!$E1025,".",'Formulario PPGR3'!$F1025))</f>
        <v/>
      </c>
      <c r="C1025" s="505" t="str">
        <f>IF('Formulario PPGR3'!$G1025="","",'[3]Formulario PPGR1'!#REF!)</f>
        <v/>
      </c>
      <c r="D1025" s="505" t="str">
        <f>IF('Formulario PPGR3'!$G1025="","",'[3]Formulario PPGR1'!#REF!)</f>
        <v/>
      </c>
      <c r="E1025" s="505" t="str">
        <f>IF('Formulario PPGR3'!$G1025="","",'[3]Formulario PPGR1'!#REF!)</f>
        <v/>
      </c>
      <c r="F1025" s="505" t="str">
        <f>IF('Formulario PPGR3'!$G1025="","",'[3]Formulario PPGR1'!#REF!)</f>
        <v/>
      </c>
      <c r="G1025" s="506"/>
      <c r="H1025" s="507" t="str">
        <f>IFERROR(VLOOKUP('Formulario PPGR3'!$G1025,'Formulario PPGR2'!$H$39:$I$10486,2,FALSE),"")</f>
        <v/>
      </c>
      <c r="I1025" s="514" t="str">
        <f>IFERROR(VLOOKUP('Formulario PPGR3'!$G1025,'Formulario PPGR2'!$H$9:$V$303,15,FALSE),"")</f>
        <v/>
      </c>
      <c r="J1025" s="515"/>
      <c r="K1025" s="505" t="str">
        <f>IFERROR(VLOOKUP($J1025,[7]LSIns!$B$5:$C$45,2,FALSE),"")</f>
        <v/>
      </c>
      <c r="L1025" s="516"/>
      <c r="M1025" s="517" t="str">
        <f>IFERROR(VLOOKUP($L1025,[5]Insumos!$C$2:$F$517,2,FALSE),"")</f>
        <v/>
      </c>
      <c r="N1025" s="521"/>
      <c r="O1025" s="519" t="str">
        <f>IFERROR(VLOOKUP($L1025,[5]Insumos!$C$2:$F$517,3,FALSE),"")</f>
        <v/>
      </c>
      <c r="P1025" s="520" t="e">
        <f>+'Formulario PPGR3'!$O1025*'Formulario PPGR3'!$N1025</f>
        <v>#VALUE!</v>
      </c>
      <c r="Q1025" s="519" t="str">
        <f>IFERROR(VLOOKUP($L1025,[5]Insumos!$C$2:$F$517,4,FALSE),"")</f>
        <v/>
      </c>
      <c r="R1025" s="526"/>
    </row>
    <row r="1026" spans="2:18">
      <c r="B1026" s="505" t="str">
        <f>IF('Formulario PPGR3'!$G1026="","",CONCATENATE('Formulario PPGR3'!$C1026,".",'Formulario PPGR3'!$D1026,".",'Formulario PPGR3'!$E1026,".",'Formulario PPGR3'!$F1026))</f>
        <v/>
      </c>
      <c r="C1026" s="505" t="str">
        <f>IF('Formulario PPGR3'!$G1026="","",'[3]Formulario PPGR1'!#REF!)</f>
        <v/>
      </c>
      <c r="D1026" s="505" t="str">
        <f>IF('Formulario PPGR3'!$G1026="","",'[3]Formulario PPGR1'!#REF!)</f>
        <v/>
      </c>
      <c r="E1026" s="505" t="str">
        <f>IF('Formulario PPGR3'!$G1026="","",'[3]Formulario PPGR1'!#REF!)</f>
        <v/>
      </c>
      <c r="F1026" s="505" t="str">
        <f>IF('Formulario PPGR3'!$G1026="","",'[3]Formulario PPGR1'!#REF!)</f>
        <v/>
      </c>
      <c r="G1026" s="506"/>
      <c r="H1026" s="507" t="str">
        <f>IFERROR(VLOOKUP('Formulario PPGR3'!$G1026,'Formulario PPGR2'!$H$39:$I$10486,2,FALSE),"")</f>
        <v/>
      </c>
      <c r="I1026" s="514" t="str">
        <f>IFERROR(VLOOKUP('Formulario PPGR3'!$G1026,'Formulario PPGR2'!$H$9:$V$303,15,FALSE),"")</f>
        <v/>
      </c>
      <c r="J1026" s="515"/>
      <c r="K1026" s="505" t="str">
        <f>IFERROR(VLOOKUP($J1026,[7]LSIns!$B$5:$C$45,2,FALSE),"")</f>
        <v/>
      </c>
      <c r="L1026" s="516"/>
      <c r="M1026" s="517" t="str">
        <f>IFERROR(VLOOKUP($L1026,[5]Insumos!$C$2:$F$517,2,FALSE),"")</f>
        <v/>
      </c>
      <c r="N1026" s="521"/>
      <c r="O1026" s="519" t="str">
        <f>IFERROR(VLOOKUP($L1026,[5]Insumos!$C$2:$F$517,3,FALSE),"")</f>
        <v/>
      </c>
      <c r="P1026" s="520" t="e">
        <f>+'Formulario PPGR3'!$O1026*'Formulario PPGR3'!$N1026</f>
        <v>#VALUE!</v>
      </c>
      <c r="Q1026" s="519" t="str">
        <f>IFERROR(VLOOKUP($L1026,[5]Insumos!$C$2:$F$517,4,FALSE),"")</f>
        <v/>
      </c>
      <c r="R1026" s="526"/>
    </row>
    <row r="1027" spans="2:18">
      <c r="B1027" s="505" t="str">
        <f>IF('Formulario PPGR3'!$G1027="","",CONCATENATE('Formulario PPGR3'!$C1027,".",'Formulario PPGR3'!$D1027,".",'Formulario PPGR3'!$E1027,".",'Formulario PPGR3'!$F1027))</f>
        <v/>
      </c>
      <c r="C1027" s="505" t="str">
        <f>IF('Formulario PPGR3'!$G1027="","",'[3]Formulario PPGR1'!#REF!)</f>
        <v/>
      </c>
      <c r="D1027" s="505" t="str">
        <f>IF('Formulario PPGR3'!$G1027="","",'[3]Formulario PPGR1'!#REF!)</f>
        <v/>
      </c>
      <c r="E1027" s="505" t="str">
        <f>IF('Formulario PPGR3'!$G1027="","",'[3]Formulario PPGR1'!#REF!)</f>
        <v/>
      </c>
      <c r="F1027" s="505" t="str">
        <f>IF('Formulario PPGR3'!$G1027="","",'[3]Formulario PPGR1'!#REF!)</f>
        <v/>
      </c>
      <c r="G1027" s="506"/>
      <c r="H1027" s="507" t="str">
        <f>IFERROR(VLOOKUP('Formulario PPGR3'!$G1027,'Formulario PPGR2'!$H$39:$I$10486,2,FALSE),"")</f>
        <v/>
      </c>
      <c r="I1027" s="514" t="str">
        <f>IFERROR(VLOOKUP('Formulario PPGR3'!$G1027,'Formulario PPGR2'!$H$9:$V$303,15,FALSE),"")</f>
        <v/>
      </c>
      <c r="J1027" s="515"/>
      <c r="K1027" s="505" t="str">
        <f>IFERROR(VLOOKUP($J1027,[7]LSIns!$B$5:$C$45,2,FALSE),"")</f>
        <v/>
      </c>
      <c r="L1027" s="516"/>
      <c r="M1027" s="517" t="str">
        <f>IFERROR(VLOOKUP($L1027,[5]Insumos!$C$2:$F$517,2,FALSE),"")</f>
        <v/>
      </c>
      <c r="N1027" s="521"/>
      <c r="O1027" s="519" t="str">
        <f>IFERROR(VLOOKUP($L1027,[5]Insumos!$C$2:$F$517,3,FALSE),"")</f>
        <v/>
      </c>
      <c r="P1027" s="520" t="e">
        <f>+'Formulario PPGR3'!$O1027*'Formulario PPGR3'!$N1027</f>
        <v>#VALUE!</v>
      </c>
      <c r="Q1027" s="519" t="str">
        <f>IFERROR(VLOOKUP($L1027,[5]Insumos!$C$2:$F$517,4,FALSE),"")</f>
        <v/>
      </c>
      <c r="R1027" s="526"/>
    </row>
    <row r="1028" spans="2:18">
      <c r="B1028" s="505" t="str">
        <f>IF('Formulario PPGR3'!$G1028="","",CONCATENATE('Formulario PPGR3'!$C1028,".",'Formulario PPGR3'!$D1028,".",'Formulario PPGR3'!$E1028,".",'Formulario PPGR3'!$F1028))</f>
        <v/>
      </c>
      <c r="C1028" s="505" t="str">
        <f>IF('Formulario PPGR3'!$G1028="","",'[3]Formulario PPGR1'!#REF!)</f>
        <v/>
      </c>
      <c r="D1028" s="505" t="str">
        <f>IF('Formulario PPGR3'!$G1028="","",'[3]Formulario PPGR1'!#REF!)</f>
        <v/>
      </c>
      <c r="E1028" s="505" t="str">
        <f>IF('Formulario PPGR3'!$G1028="","",'[3]Formulario PPGR1'!#REF!)</f>
        <v/>
      </c>
      <c r="F1028" s="505" t="str">
        <f>IF('Formulario PPGR3'!$G1028="","",'[3]Formulario PPGR1'!#REF!)</f>
        <v/>
      </c>
      <c r="G1028" s="506"/>
      <c r="H1028" s="507" t="str">
        <f>IFERROR(VLOOKUP('Formulario PPGR3'!$G1028,'Formulario PPGR2'!$H$39:$I$10486,2,FALSE),"")</f>
        <v/>
      </c>
      <c r="I1028" s="514" t="str">
        <f>IFERROR(VLOOKUP('Formulario PPGR3'!$G1028,'Formulario PPGR2'!$H$9:$V$303,15,FALSE),"")</f>
        <v/>
      </c>
      <c r="J1028" s="515"/>
      <c r="K1028" s="505" t="str">
        <f>IFERROR(VLOOKUP($J1028,[7]LSIns!$B$5:$C$45,2,FALSE),"")</f>
        <v/>
      </c>
      <c r="L1028" s="516"/>
      <c r="M1028" s="517" t="str">
        <f>IFERROR(VLOOKUP($L1028,[5]Insumos!$C$2:$F$517,2,FALSE),"")</f>
        <v/>
      </c>
      <c r="N1028" s="521"/>
      <c r="O1028" s="519" t="str">
        <f>IFERROR(VLOOKUP($L1028,[5]Insumos!$C$2:$F$517,3,FALSE),"")</f>
        <v/>
      </c>
      <c r="P1028" s="520" t="e">
        <f>+'Formulario PPGR3'!$O1028*'Formulario PPGR3'!$N1028</f>
        <v>#VALUE!</v>
      </c>
      <c r="Q1028" s="519" t="str">
        <f>IFERROR(VLOOKUP($L1028,[5]Insumos!$C$2:$F$517,4,FALSE),"")</f>
        <v/>
      </c>
      <c r="R1028" s="526"/>
    </row>
    <row r="1029" spans="2:18">
      <c r="B1029" s="505" t="str">
        <f>IF('Formulario PPGR3'!$G1029="","",CONCATENATE('Formulario PPGR3'!$C1029,".",'Formulario PPGR3'!$D1029,".",'Formulario PPGR3'!$E1029,".",'Formulario PPGR3'!$F1029))</f>
        <v/>
      </c>
      <c r="C1029" s="505" t="str">
        <f>IF('Formulario PPGR3'!$G1029="","",'[3]Formulario PPGR1'!#REF!)</f>
        <v/>
      </c>
      <c r="D1029" s="505" t="str">
        <f>IF('Formulario PPGR3'!$G1029="","",'[3]Formulario PPGR1'!#REF!)</f>
        <v/>
      </c>
      <c r="E1029" s="505" t="str">
        <f>IF('Formulario PPGR3'!$G1029="","",'[3]Formulario PPGR1'!#REF!)</f>
        <v/>
      </c>
      <c r="F1029" s="505" t="str">
        <f>IF('Formulario PPGR3'!$G1029="","",'[3]Formulario PPGR1'!#REF!)</f>
        <v/>
      </c>
      <c r="G1029" s="506"/>
      <c r="H1029" s="507" t="str">
        <f>IFERROR(VLOOKUP('Formulario PPGR3'!$G1029,'Formulario PPGR2'!$H$39:$I$10486,2,FALSE),"")</f>
        <v/>
      </c>
      <c r="I1029" s="514" t="str">
        <f>IFERROR(VLOOKUP('Formulario PPGR3'!$G1029,'Formulario PPGR2'!$H$9:$V$303,15,FALSE),"")</f>
        <v/>
      </c>
      <c r="J1029" s="515"/>
      <c r="K1029" s="505" t="str">
        <f>IFERROR(VLOOKUP($J1029,[7]LSIns!$B$5:$C$45,2,FALSE),"")</f>
        <v/>
      </c>
      <c r="L1029" s="516"/>
      <c r="M1029" s="517" t="str">
        <f>IFERROR(VLOOKUP($L1029,[5]Insumos!$C$2:$F$517,2,FALSE),"")</f>
        <v/>
      </c>
      <c r="N1029" s="521"/>
      <c r="O1029" s="519" t="str">
        <f>IFERROR(VLOOKUP($L1029,[5]Insumos!$C$2:$F$517,3,FALSE),"")</f>
        <v/>
      </c>
      <c r="P1029" s="520" t="e">
        <f>+'Formulario PPGR3'!$O1029*'Formulario PPGR3'!$N1029</f>
        <v>#VALUE!</v>
      </c>
      <c r="Q1029" s="519" t="str">
        <f>IFERROR(VLOOKUP($L1029,[5]Insumos!$C$2:$F$517,4,FALSE),"")</f>
        <v/>
      </c>
      <c r="R1029" s="526"/>
    </row>
    <row r="1030" spans="2:18">
      <c r="B1030" s="505" t="str">
        <f>IF('Formulario PPGR3'!$G1030="","",CONCATENATE('Formulario PPGR3'!$C1030,".",'Formulario PPGR3'!$D1030,".",'Formulario PPGR3'!$E1030,".",'Formulario PPGR3'!$F1030))</f>
        <v/>
      </c>
      <c r="C1030" s="505" t="str">
        <f>IF('Formulario PPGR3'!$G1030="","",'[3]Formulario PPGR1'!#REF!)</f>
        <v/>
      </c>
      <c r="D1030" s="505" t="str">
        <f>IF('Formulario PPGR3'!$G1030="","",'[3]Formulario PPGR1'!#REF!)</f>
        <v/>
      </c>
      <c r="E1030" s="505" t="str">
        <f>IF('Formulario PPGR3'!$G1030="","",'[3]Formulario PPGR1'!#REF!)</f>
        <v/>
      </c>
      <c r="F1030" s="505" t="str">
        <f>IF('Formulario PPGR3'!$G1030="","",'[3]Formulario PPGR1'!#REF!)</f>
        <v/>
      </c>
      <c r="G1030" s="506"/>
      <c r="H1030" s="507" t="str">
        <f>IFERROR(VLOOKUP('Formulario PPGR3'!$G1030,'Formulario PPGR2'!$H$39:$I$10486,2,FALSE),"")</f>
        <v/>
      </c>
      <c r="I1030" s="514" t="str">
        <f>IFERROR(VLOOKUP('Formulario PPGR3'!$G1030,'Formulario PPGR2'!$H$9:$V$303,15,FALSE),"")</f>
        <v/>
      </c>
      <c r="J1030" s="515"/>
      <c r="K1030" s="505" t="str">
        <f>IFERROR(VLOOKUP($J1030,[7]LSIns!$B$5:$C$45,2,FALSE),"")</f>
        <v/>
      </c>
      <c r="L1030" s="516"/>
      <c r="M1030" s="517" t="str">
        <f>IFERROR(VLOOKUP($L1030,[5]Insumos!$C$2:$F$517,2,FALSE),"")</f>
        <v/>
      </c>
      <c r="N1030" s="521"/>
      <c r="O1030" s="519" t="str">
        <f>IFERROR(VLOOKUP($L1030,[5]Insumos!$C$2:$F$517,3,FALSE),"")</f>
        <v/>
      </c>
      <c r="P1030" s="520" t="e">
        <f>+'Formulario PPGR3'!$O1030*'Formulario PPGR3'!$N1030</f>
        <v>#VALUE!</v>
      </c>
      <c r="Q1030" s="519" t="str">
        <f>IFERROR(VLOOKUP($L1030,[5]Insumos!$C$2:$F$517,4,FALSE),"")</f>
        <v/>
      </c>
      <c r="R1030" s="526"/>
    </row>
    <row r="1031" spans="2:18">
      <c r="B1031" s="505" t="str">
        <f>IF('Formulario PPGR3'!$G1031="","",CONCATENATE('Formulario PPGR3'!$C1031,".",'Formulario PPGR3'!$D1031,".",'Formulario PPGR3'!$E1031,".",'Formulario PPGR3'!$F1031))</f>
        <v/>
      </c>
      <c r="C1031" s="505" t="str">
        <f>IF('Formulario PPGR3'!$G1031="","",'[3]Formulario PPGR1'!#REF!)</f>
        <v/>
      </c>
      <c r="D1031" s="505" t="str">
        <f>IF('Formulario PPGR3'!$G1031="","",'[3]Formulario PPGR1'!#REF!)</f>
        <v/>
      </c>
      <c r="E1031" s="505" t="str">
        <f>IF('Formulario PPGR3'!$G1031="","",'[3]Formulario PPGR1'!#REF!)</f>
        <v/>
      </c>
      <c r="F1031" s="505" t="str">
        <f>IF('Formulario PPGR3'!$G1031="","",'[3]Formulario PPGR1'!#REF!)</f>
        <v/>
      </c>
      <c r="G1031" s="506"/>
      <c r="H1031" s="507" t="str">
        <f>IFERROR(VLOOKUP('Formulario PPGR3'!$G1031,'Formulario PPGR2'!$H$39:$I$10486,2,FALSE),"")</f>
        <v/>
      </c>
      <c r="I1031" s="514" t="str">
        <f>IFERROR(VLOOKUP('Formulario PPGR3'!$G1031,'Formulario PPGR2'!$H$9:$V$303,15,FALSE),"")</f>
        <v/>
      </c>
      <c r="J1031" s="515"/>
      <c r="K1031" s="505" t="str">
        <f>IFERROR(VLOOKUP($J1031,[7]LSIns!$B$5:$C$45,2,FALSE),"")</f>
        <v/>
      </c>
      <c r="L1031" s="516"/>
      <c r="M1031" s="517" t="str">
        <f>IFERROR(VLOOKUP($L1031,[5]Insumos!$C$2:$F$517,2,FALSE),"")</f>
        <v/>
      </c>
      <c r="N1031" s="521"/>
      <c r="O1031" s="519" t="str">
        <f>IFERROR(VLOOKUP($L1031,[5]Insumos!$C$2:$F$517,3,FALSE),"")</f>
        <v/>
      </c>
      <c r="P1031" s="520" t="e">
        <f>+'Formulario PPGR3'!$O1031*'Formulario PPGR3'!$N1031</f>
        <v>#VALUE!</v>
      </c>
      <c r="Q1031" s="519" t="str">
        <f>IFERROR(VLOOKUP($L1031,[5]Insumos!$C$2:$F$517,4,FALSE),"")</f>
        <v/>
      </c>
      <c r="R1031" s="526"/>
    </row>
    <row r="1032" spans="2:18">
      <c r="B1032" s="505" t="str">
        <f>IF('Formulario PPGR3'!$G1032="","",CONCATENATE('Formulario PPGR3'!$C1032,".",'Formulario PPGR3'!$D1032,".",'Formulario PPGR3'!$E1032,".",'Formulario PPGR3'!$F1032))</f>
        <v/>
      </c>
      <c r="C1032" s="505" t="str">
        <f>IF('Formulario PPGR3'!$G1032="","",'[3]Formulario PPGR1'!#REF!)</f>
        <v/>
      </c>
      <c r="D1032" s="505" t="str">
        <f>IF('Formulario PPGR3'!$G1032="","",'[3]Formulario PPGR1'!#REF!)</f>
        <v/>
      </c>
      <c r="E1032" s="505" t="str">
        <f>IF('Formulario PPGR3'!$G1032="","",'[3]Formulario PPGR1'!#REF!)</f>
        <v/>
      </c>
      <c r="F1032" s="505" t="str">
        <f>IF('Formulario PPGR3'!$G1032="","",'[3]Formulario PPGR1'!#REF!)</f>
        <v/>
      </c>
      <c r="G1032" s="508"/>
      <c r="H1032" s="507" t="str">
        <f>IFERROR(VLOOKUP('Formulario PPGR3'!$G1032,'Formulario PPGR2'!$H$39:$I$10486,2,FALSE),"")</f>
        <v/>
      </c>
      <c r="I1032" s="514" t="str">
        <f>IFERROR(VLOOKUP('Formulario PPGR3'!$G1032,'Formulario PPGR2'!$H$9:$V$303,15,FALSE),"")</f>
        <v/>
      </c>
      <c r="J1032" s="515"/>
      <c r="K1032" s="505" t="str">
        <f>IFERROR(VLOOKUP($J1032,[4]LSIns!$B$5:$C$45,2,FALSE),"")</f>
        <v/>
      </c>
      <c r="L1032" s="516"/>
      <c r="M1032" s="505" t="str">
        <f>IFERROR(VLOOKUP($L1032,[5]Insumos!$C$2:$F$517,2,FALSE),"")</f>
        <v/>
      </c>
      <c r="N1032" s="521"/>
      <c r="O1032" s="522" t="str">
        <f>IFERROR(VLOOKUP($L1032,[5]Insumos!$C$2:$F$517,3,FALSE),"")</f>
        <v/>
      </c>
      <c r="P1032" s="520" t="e">
        <f>+'Formulario PPGR3'!$O1032*'Formulario PPGR3'!$N1032</f>
        <v>#VALUE!</v>
      </c>
      <c r="Q1032" s="527" t="str">
        <f>IFERROR(VLOOKUP($L1032,[5]Insumos!$C$2:$F$517,4,FALSE),"")</f>
        <v/>
      </c>
      <c r="R1032" s="515"/>
    </row>
    <row r="1033" spans="2:18">
      <c r="B1033" s="505" t="str">
        <f>IF('Formulario PPGR3'!$G1033="","",CONCATENATE('Formulario PPGR3'!$C1033,".",'Formulario PPGR3'!$D1033,".",'Formulario PPGR3'!$E1033,".",'Formulario PPGR3'!$F1033))</f>
        <v/>
      </c>
      <c r="C1033" s="505" t="str">
        <f>IF('Formulario PPGR3'!$G1033="","",'[3]Formulario PPGR1'!#REF!)</f>
        <v/>
      </c>
      <c r="D1033" s="505" t="str">
        <f>IF('Formulario PPGR3'!$G1033="","",'[3]Formulario PPGR1'!#REF!)</f>
        <v/>
      </c>
      <c r="E1033" s="505" t="str">
        <f>IF('Formulario PPGR3'!$G1033="","",'[3]Formulario PPGR1'!#REF!)</f>
        <v/>
      </c>
      <c r="F1033" s="505" t="str">
        <f>IF('Formulario PPGR3'!$G1033="","",'[3]Formulario PPGR1'!#REF!)</f>
        <v/>
      </c>
      <c r="G1033" s="508"/>
      <c r="H1033" s="507" t="str">
        <f>IFERROR(VLOOKUP('Formulario PPGR3'!$G1033,'Formulario PPGR2'!$H$39:$I$10486,2,FALSE),"")</f>
        <v/>
      </c>
      <c r="I1033" s="514" t="str">
        <f>IFERROR(VLOOKUP('Formulario PPGR3'!$G1033,'Formulario PPGR2'!$H$9:$V$303,15,FALSE),"")</f>
        <v/>
      </c>
      <c r="J1033" s="515"/>
      <c r="K1033" s="505" t="str">
        <f>IFERROR(VLOOKUP($J1033,[4]LSIns!$B$5:$C$45,2,FALSE),"")</f>
        <v/>
      </c>
      <c r="L1033" s="516"/>
      <c r="M1033" s="505" t="str">
        <f>IFERROR(VLOOKUP($L1033,[5]Insumos!$C$2:$F$517,2,FALSE),"")</f>
        <v/>
      </c>
      <c r="N1033" s="521"/>
      <c r="O1033" s="522" t="str">
        <f>IFERROR(VLOOKUP($L1033,[5]Insumos!$C$2:$F$517,3,FALSE),"")</f>
        <v/>
      </c>
      <c r="P1033" s="520" t="e">
        <f>+'Formulario PPGR3'!$O1033*'Formulario PPGR3'!$N1033</f>
        <v>#VALUE!</v>
      </c>
      <c r="Q1033" s="527" t="str">
        <f>IFERROR(VLOOKUP($L1033,[5]Insumos!$C$2:$F$517,4,FALSE),"")</f>
        <v/>
      </c>
      <c r="R1033" s="515"/>
    </row>
    <row r="1034" spans="2:18">
      <c r="B1034" s="505" t="str">
        <f>IF('Formulario PPGR3'!$G1034="","",CONCATENATE('Formulario PPGR3'!$C1034,".",'Formulario PPGR3'!$D1034,".",'Formulario PPGR3'!$E1034,".",'Formulario PPGR3'!$F1034))</f>
        <v/>
      </c>
      <c r="C1034" s="505" t="str">
        <f>IF('Formulario PPGR3'!$G1034="","",'[3]Formulario PPGR1'!#REF!)</f>
        <v/>
      </c>
      <c r="D1034" s="505" t="str">
        <f>IF('Formulario PPGR3'!$G1034="","",'[3]Formulario PPGR1'!#REF!)</f>
        <v/>
      </c>
      <c r="E1034" s="505" t="str">
        <f>IF('Formulario PPGR3'!$G1034="","",'[3]Formulario PPGR1'!#REF!)</f>
        <v/>
      </c>
      <c r="F1034" s="505" t="str">
        <f>IF('Formulario PPGR3'!$G1034="","",'[3]Formulario PPGR1'!#REF!)</f>
        <v/>
      </c>
      <c r="G1034" s="508"/>
      <c r="H1034" s="507" t="str">
        <f>IFERROR(VLOOKUP('Formulario PPGR3'!$G1034,'Formulario PPGR2'!$H$39:$I$10486,2,FALSE),"")</f>
        <v/>
      </c>
      <c r="I1034" s="514" t="str">
        <f>IFERROR(VLOOKUP('Formulario PPGR3'!$G1034,'Formulario PPGR2'!$H$9:$V$303,15,FALSE),"")</f>
        <v/>
      </c>
      <c r="J1034" s="515"/>
      <c r="K1034" s="505" t="str">
        <f>IFERROR(VLOOKUP($J1034,[4]LSIns!$B$5:$C$45,2,FALSE),"")</f>
        <v/>
      </c>
      <c r="L1034" s="516"/>
      <c r="M1034" s="505" t="str">
        <f>IFERROR(VLOOKUP($L1034,[5]Insumos!$C$2:$F$517,2,FALSE),"")</f>
        <v/>
      </c>
      <c r="N1034" s="521"/>
      <c r="O1034" s="522" t="str">
        <f>IFERROR(VLOOKUP($L1034,[5]Insumos!$C$2:$F$517,3,FALSE),"")</f>
        <v/>
      </c>
      <c r="P1034" s="520" t="e">
        <f>+'Formulario PPGR3'!$O1034*'Formulario PPGR3'!$N1034</f>
        <v>#VALUE!</v>
      </c>
      <c r="Q1034" s="527" t="str">
        <f>IFERROR(VLOOKUP($L1034,[5]Insumos!$C$2:$F$517,4,FALSE),"")</f>
        <v/>
      </c>
      <c r="R1034" s="515"/>
    </row>
    <row r="1035" spans="2:18">
      <c r="B1035" s="505" t="str">
        <f>IF('Formulario PPGR3'!$G1035="","",CONCATENATE('Formulario PPGR3'!$C1035,".",'Formulario PPGR3'!$D1035,".",'Formulario PPGR3'!$E1035,".",'Formulario PPGR3'!$F1035))</f>
        <v/>
      </c>
      <c r="C1035" s="505" t="str">
        <f>IF('Formulario PPGR3'!$G1035="","",'[3]Formulario PPGR1'!#REF!)</f>
        <v/>
      </c>
      <c r="D1035" s="505" t="str">
        <f>IF('Formulario PPGR3'!$G1035="","",'[3]Formulario PPGR1'!#REF!)</f>
        <v/>
      </c>
      <c r="E1035" s="505" t="str">
        <f>IF('Formulario PPGR3'!$G1035="","",'[3]Formulario PPGR1'!#REF!)</f>
        <v/>
      </c>
      <c r="F1035" s="505" t="str">
        <f>IF('Formulario PPGR3'!$G1035="","",'[3]Formulario PPGR1'!#REF!)</f>
        <v/>
      </c>
      <c r="G1035" s="508"/>
      <c r="H1035" s="507" t="str">
        <f>IFERROR(VLOOKUP('Formulario PPGR3'!$G1035,'Formulario PPGR2'!$H$39:$I$10486,2,FALSE),"")</f>
        <v/>
      </c>
      <c r="I1035" s="514" t="str">
        <f>IFERROR(VLOOKUP('Formulario PPGR3'!$G1035,'Formulario PPGR2'!$H$9:$V$303,15,FALSE),"")</f>
        <v/>
      </c>
      <c r="J1035" s="515"/>
      <c r="K1035" s="505" t="str">
        <f>IFERROR(VLOOKUP($J1035,[4]LSIns!$B$5:$C$45,2,FALSE),"")</f>
        <v/>
      </c>
      <c r="L1035" s="516"/>
      <c r="M1035" s="505" t="str">
        <f>IFERROR(VLOOKUP($L1035,[5]Insumos!$C$2:$F$517,2,FALSE),"")</f>
        <v/>
      </c>
      <c r="N1035" s="521"/>
      <c r="O1035" s="522" t="str">
        <f>IFERROR(VLOOKUP($L1035,[5]Insumos!$C$2:$F$517,3,FALSE),"")</f>
        <v/>
      </c>
      <c r="P1035" s="520" t="e">
        <f>+'Formulario PPGR3'!$O1035*'Formulario PPGR3'!$N1035</f>
        <v>#VALUE!</v>
      </c>
      <c r="Q1035" s="527" t="str">
        <f>IFERROR(VLOOKUP($L1035,[5]Insumos!$C$2:$F$517,4,FALSE),"")</f>
        <v/>
      </c>
      <c r="R1035" s="515"/>
    </row>
    <row r="1036" spans="2:18">
      <c r="B1036" s="505" t="str">
        <f>IF('Formulario PPGR3'!$G1036="","",CONCATENATE('Formulario PPGR3'!$C1036,".",'Formulario PPGR3'!$D1036,".",'Formulario PPGR3'!$E1036,".",'Formulario PPGR3'!$F1036))</f>
        <v/>
      </c>
      <c r="C1036" s="505" t="str">
        <f>IF('Formulario PPGR3'!$G1036="","",'[3]Formulario PPGR1'!#REF!)</f>
        <v/>
      </c>
      <c r="D1036" s="505" t="str">
        <f>IF('Formulario PPGR3'!$G1036="","",'[3]Formulario PPGR1'!#REF!)</f>
        <v/>
      </c>
      <c r="E1036" s="505" t="str">
        <f>IF('Formulario PPGR3'!$G1036="","",'[3]Formulario PPGR1'!#REF!)</f>
        <v/>
      </c>
      <c r="F1036" s="505" t="str">
        <f>IF('Formulario PPGR3'!$G1036="","",'[3]Formulario PPGR1'!#REF!)</f>
        <v/>
      </c>
      <c r="G1036" s="508"/>
      <c r="H1036" s="507" t="str">
        <f>IFERROR(VLOOKUP('Formulario PPGR3'!$G1036,'Formulario PPGR2'!$H$39:$I$10486,2,FALSE),"")</f>
        <v/>
      </c>
      <c r="I1036" s="514" t="str">
        <f>IFERROR(VLOOKUP('Formulario PPGR3'!$G1036,'Formulario PPGR2'!$H$9:$V$303,15,FALSE),"")</f>
        <v/>
      </c>
      <c r="J1036" s="515"/>
      <c r="K1036" s="505" t="str">
        <f>IFERROR(VLOOKUP($J1036,[4]LSIns!$B$5:$C$45,2,FALSE),"")</f>
        <v/>
      </c>
      <c r="L1036" s="516"/>
      <c r="M1036" s="505" t="str">
        <f>IFERROR(VLOOKUP($L1036,[5]Insumos!$C$2:$F$517,2,FALSE),"")</f>
        <v/>
      </c>
      <c r="N1036" s="521"/>
      <c r="O1036" s="522" t="str">
        <f>IFERROR(VLOOKUP($L1036,[5]Insumos!$C$2:$F$517,3,FALSE),"")</f>
        <v/>
      </c>
      <c r="P1036" s="520" t="e">
        <f>+'Formulario PPGR3'!$O1036*'Formulario PPGR3'!$N1036</f>
        <v>#VALUE!</v>
      </c>
      <c r="Q1036" s="527" t="str">
        <f>IFERROR(VLOOKUP($L1036,[5]Insumos!$C$2:$F$517,4,FALSE),"")</f>
        <v/>
      </c>
      <c r="R1036" s="515"/>
    </row>
    <row r="1037" spans="2:18">
      <c r="B1037" s="505" t="str">
        <f>IF('Formulario PPGR3'!$G1037="","",CONCATENATE('Formulario PPGR3'!$C1037,".",'Formulario PPGR3'!$D1037,".",'Formulario PPGR3'!$E1037,".",'Formulario PPGR3'!$F1037))</f>
        <v/>
      </c>
      <c r="C1037" s="505" t="str">
        <f>IF('Formulario PPGR3'!$G1037="","",'[3]Formulario PPGR1'!#REF!)</f>
        <v/>
      </c>
      <c r="D1037" s="505" t="str">
        <f>IF('Formulario PPGR3'!$G1037="","",'[3]Formulario PPGR1'!#REF!)</f>
        <v/>
      </c>
      <c r="E1037" s="505" t="str">
        <f>IF('Formulario PPGR3'!$G1037="","",'[3]Formulario PPGR1'!#REF!)</f>
        <v/>
      </c>
      <c r="F1037" s="505" t="str">
        <f>IF('Formulario PPGR3'!$G1037="","",'[3]Formulario PPGR1'!#REF!)</f>
        <v/>
      </c>
      <c r="G1037" s="508"/>
      <c r="H1037" s="507" t="str">
        <f>IFERROR(VLOOKUP('Formulario PPGR3'!$G1037,'Formulario PPGR2'!$H$39:$I$10486,2,FALSE),"")</f>
        <v/>
      </c>
      <c r="I1037" s="514" t="str">
        <f>IFERROR(VLOOKUP('Formulario PPGR3'!$G1037,'Formulario PPGR2'!$H$9:$V$303,15,FALSE),"")</f>
        <v/>
      </c>
      <c r="J1037" s="515"/>
      <c r="K1037" s="505" t="str">
        <f>IFERROR(VLOOKUP($J1037,[4]LSIns!$B$5:$C$45,2,FALSE),"")</f>
        <v/>
      </c>
      <c r="L1037" s="516"/>
      <c r="M1037" s="505" t="str">
        <f>IFERROR(VLOOKUP($L1037,[5]Insumos!$C$2:$F$517,2,FALSE),"")</f>
        <v/>
      </c>
      <c r="N1037" s="521"/>
      <c r="O1037" s="522" t="str">
        <f>IFERROR(VLOOKUP($L1037,[5]Insumos!$C$2:$F$517,3,FALSE),"")</f>
        <v/>
      </c>
      <c r="P1037" s="520" t="e">
        <f>+'Formulario PPGR3'!$O1037*'Formulario PPGR3'!$N1037</f>
        <v>#VALUE!</v>
      </c>
      <c r="Q1037" s="527" t="str">
        <f>IFERROR(VLOOKUP($L1037,[5]Insumos!$C$2:$F$517,4,FALSE),"")</f>
        <v/>
      </c>
      <c r="R1037" s="515"/>
    </row>
    <row r="1038" spans="2:18">
      <c r="B1038" s="505" t="str">
        <f>IF('Formulario PPGR3'!$G1038="","",CONCATENATE('Formulario PPGR3'!$C1038,".",'Formulario PPGR3'!$D1038,".",'Formulario PPGR3'!$E1038,".",'Formulario PPGR3'!$F1038))</f>
        <v/>
      </c>
      <c r="C1038" s="505" t="str">
        <f>IF('Formulario PPGR3'!$G1038="","",'[3]Formulario PPGR1'!#REF!)</f>
        <v/>
      </c>
      <c r="D1038" s="505" t="str">
        <f>IF('Formulario PPGR3'!$G1038="","",'[3]Formulario PPGR1'!#REF!)</f>
        <v/>
      </c>
      <c r="E1038" s="505" t="str">
        <f>IF('Formulario PPGR3'!$G1038="","",'[3]Formulario PPGR1'!#REF!)</f>
        <v/>
      </c>
      <c r="F1038" s="505" t="str">
        <f>IF('Formulario PPGR3'!$G1038="","",'[3]Formulario PPGR1'!#REF!)</f>
        <v/>
      </c>
      <c r="G1038" s="508"/>
      <c r="H1038" s="507" t="str">
        <f>IFERROR(VLOOKUP('Formulario PPGR3'!$G1038,'Formulario PPGR2'!$H$39:$I$10486,2,FALSE),"")</f>
        <v/>
      </c>
      <c r="I1038" s="514" t="str">
        <f>IFERROR(VLOOKUP('Formulario PPGR3'!$G1038,'Formulario PPGR2'!$H$9:$V$303,15,FALSE),"")</f>
        <v/>
      </c>
      <c r="J1038" s="515"/>
      <c r="K1038" s="505" t="str">
        <f>IFERROR(VLOOKUP($J1038,[4]LSIns!$B$5:$C$45,2,FALSE),"")</f>
        <v/>
      </c>
      <c r="L1038" s="516"/>
      <c r="M1038" s="505" t="str">
        <f>IFERROR(VLOOKUP($L1038,[5]Insumos!$C$2:$F$517,2,FALSE),"")</f>
        <v/>
      </c>
      <c r="N1038" s="521"/>
      <c r="O1038" s="522" t="str">
        <f>IFERROR(VLOOKUP($L1038,[5]Insumos!$C$2:$F$517,3,FALSE),"")</f>
        <v/>
      </c>
      <c r="P1038" s="520" t="e">
        <f>+'Formulario PPGR3'!$O1038*'Formulario PPGR3'!$N1038</f>
        <v>#VALUE!</v>
      </c>
      <c r="Q1038" s="527" t="str">
        <f>IFERROR(VLOOKUP($L1038,[5]Insumos!$C$2:$F$517,4,FALSE),"")</f>
        <v/>
      </c>
      <c r="R1038" s="515"/>
    </row>
    <row r="1039" spans="2:18">
      <c r="B1039" s="505" t="str">
        <f>IF('Formulario PPGR3'!$G1039="","",CONCATENATE('Formulario PPGR3'!$C1039,".",'Formulario PPGR3'!$D1039,".",'Formulario PPGR3'!$E1039,".",'Formulario PPGR3'!$F1039))</f>
        <v/>
      </c>
      <c r="C1039" s="505" t="str">
        <f>IF('Formulario PPGR3'!$G1039="","",'[3]Formulario PPGR1'!#REF!)</f>
        <v/>
      </c>
      <c r="D1039" s="505" t="str">
        <f>IF('Formulario PPGR3'!$G1039="","",'[3]Formulario PPGR1'!#REF!)</f>
        <v/>
      </c>
      <c r="E1039" s="505" t="str">
        <f>IF('Formulario PPGR3'!$G1039="","",'[3]Formulario PPGR1'!#REF!)</f>
        <v/>
      </c>
      <c r="F1039" s="505" t="str">
        <f>IF('Formulario PPGR3'!$G1039="","",'[3]Formulario PPGR1'!#REF!)</f>
        <v/>
      </c>
      <c r="G1039" s="508"/>
      <c r="H1039" s="507" t="str">
        <f>IFERROR(VLOOKUP('Formulario PPGR3'!$G1039,'Formulario PPGR2'!$H$39:$I$10486,2,FALSE),"")</f>
        <v/>
      </c>
      <c r="I1039" s="514" t="str">
        <f>IFERROR(VLOOKUP('Formulario PPGR3'!$G1039,'Formulario PPGR2'!$H$9:$V$303,15,FALSE),"")</f>
        <v/>
      </c>
      <c r="J1039" s="515"/>
      <c r="K1039" s="505" t="str">
        <f>IFERROR(VLOOKUP($J1039,[4]LSIns!$B$5:$C$45,2,FALSE),"")</f>
        <v/>
      </c>
      <c r="L1039" s="516"/>
      <c r="M1039" s="505" t="str">
        <f>IFERROR(VLOOKUP($L1039,[5]Insumos!$C$2:$F$517,2,FALSE),"")</f>
        <v/>
      </c>
      <c r="N1039" s="521"/>
      <c r="O1039" s="522" t="str">
        <f>IFERROR(VLOOKUP($L1039,[5]Insumos!$C$2:$F$517,3,FALSE),"")</f>
        <v/>
      </c>
      <c r="P1039" s="520" t="e">
        <f>+'Formulario PPGR3'!$O1039*'Formulario PPGR3'!$N1039</f>
        <v>#VALUE!</v>
      </c>
      <c r="Q1039" s="527" t="str">
        <f>IFERROR(VLOOKUP($L1039,[5]Insumos!$C$2:$F$517,4,FALSE),"")</f>
        <v/>
      </c>
      <c r="R1039" s="515"/>
    </row>
    <row r="1040" spans="2:18">
      <c r="B1040" s="505" t="str">
        <f>IF('Formulario PPGR3'!$G1040="","",CONCATENATE('Formulario PPGR3'!$C1040,".",'Formulario PPGR3'!$D1040,".",'Formulario PPGR3'!$E1040,".",'Formulario PPGR3'!$F1040))</f>
        <v/>
      </c>
      <c r="C1040" s="505" t="str">
        <f>IF('Formulario PPGR3'!$G1040="","",'[3]Formulario PPGR1'!#REF!)</f>
        <v/>
      </c>
      <c r="D1040" s="505" t="str">
        <f>IF('Formulario PPGR3'!$G1040="","",'[3]Formulario PPGR1'!#REF!)</f>
        <v/>
      </c>
      <c r="E1040" s="505" t="str">
        <f>IF('Formulario PPGR3'!$G1040="","",'[3]Formulario PPGR1'!#REF!)</f>
        <v/>
      </c>
      <c r="F1040" s="505" t="str">
        <f>IF('Formulario PPGR3'!$G1040="","",'[3]Formulario PPGR1'!#REF!)</f>
        <v/>
      </c>
      <c r="G1040" s="508"/>
      <c r="H1040" s="507" t="str">
        <f>IFERROR(VLOOKUP('Formulario PPGR3'!$G1040,'Formulario PPGR2'!$H$39:$I$10486,2,FALSE),"")</f>
        <v/>
      </c>
      <c r="I1040" s="514" t="str">
        <f>IFERROR(VLOOKUP('Formulario PPGR3'!$G1040,'Formulario PPGR2'!$H$9:$V$303,15,FALSE),"")</f>
        <v/>
      </c>
      <c r="J1040" s="515"/>
      <c r="K1040" s="505" t="str">
        <f>IFERROR(VLOOKUP($J1040,[4]LSIns!$B$5:$C$45,2,FALSE),"")</f>
        <v/>
      </c>
      <c r="L1040" s="516"/>
      <c r="M1040" s="505" t="str">
        <f>IFERROR(VLOOKUP($L1040,[5]Insumos!$C$2:$F$517,2,FALSE),"")</f>
        <v/>
      </c>
      <c r="N1040" s="521"/>
      <c r="O1040" s="522" t="str">
        <f>IFERROR(VLOOKUP($L1040,[5]Insumos!$C$2:$F$517,3,FALSE),"")</f>
        <v/>
      </c>
      <c r="P1040" s="520" t="e">
        <f>+'Formulario PPGR3'!$O1040*'Formulario PPGR3'!$N1040</f>
        <v>#VALUE!</v>
      </c>
      <c r="Q1040" s="527" t="str">
        <f>IFERROR(VLOOKUP($L1040,[5]Insumos!$C$2:$F$517,4,FALSE),"")</f>
        <v/>
      </c>
      <c r="R1040" s="515"/>
    </row>
    <row r="1041" spans="2:18">
      <c r="B1041" s="505" t="str">
        <f>IF('Formulario PPGR3'!$G1041="","",CONCATENATE('Formulario PPGR3'!$C1041,".",'Formulario PPGR3'!$D1041,".",'Formulario PPGR3'!$E1041,".",'Formulario PPGR3'!$F1041))</f>
        <v/>
      </c>
      <c r="C1041" s="505" t="str">
        <f>IF('Formulario PPGR3'!$G1041="","",'[3]Formulario PPGR1'!#REF!)</f>
        <v/>
      </c>
      <c r="D1041" s="505" t="str">
        <f>IF('Formulario PPGR3'!$G1041="","",'[3]Formulario PPGR1'!#REF!)</f>
        <v/>
      </c>
      <c r="E1041" s="505" t="str">
        <f>IF('Formulario PPGR3'!$G1041="","",'[3]Formulario PPGR1'!#REF!)</f>
        <v/>
      </c>
      <c r="F1041" s="505" t="str">
        <f>IF('Formulario PPGR3'!$G1041="","",'[3]Formulario PPGR1'!#REF!)</f>
        <v/>
      </c>
      <c r="G1041" s="508"/>
      <c r="H1041" s="507" t="str">
        <f>IFERROR(VLOOKUP('Formulario PPGR3'!$G1041,'Formulario PPGR2'!$H$39:$I$10486,2,FALSE),"")</f>
        <v/>
      </c>
      <c r="I1041" s="514" t="str">
        <f>IFERROR(VLOOKUP('Formulario PPGR3'!$G1041,'Formulario PPGR2'!$H$9:$V$303,15,FALSE),"")</f>
        <v/>
      </c>
      <c r="J1041" s="515"/>
      <c r="K1041" s="505" t="str">
        <f>IFERROR(VLOOKUP($J1041,[4]LSIns!$B$5:$C$45,2,FALSE),"")</f>
        <v/>
      </c>
      <c r="L1041" s="516"/>
      <c r="M1041" s="505" t="str">
        <f>IFERROR(VLOOKUP($L1041,[5]Insumos!$C$2:$F$517,2,FALSE),"")</f>
        <v/>
      </c>
      <c r="N1041" s="521"/>
      <c r="O1041" s="522" t="str">
        <f>IFERROR(VLOOKUP($L1041,[5]Insumos!$C$2:$F$517,3,FALSE),"")</f>
        <v/>
      </c>
      <c r="P1041" s="520" t="e">
        <f>+'Formulario PPGR3'!$O1041*'Formulario PPGR3'!$N1041</f>
        <v>#VALUE!</v>
      </c>
      <c r="Q1041" s="527" t="str">
        <f>IFERROR(VLOOKUP($L1041,[5]Insumos!$C$2:$F$517,4,FALSE),"")</f>
        <v/>
      </c>
      <c r="R1041" s="515"/>
    </row>
    <row r="1042" spans="2:18">
      <c r="B1042" s="505" t="str">
        <f>IF('Formulario PPGR3'!$G1042="","",CONCATENATE('Formulario PPGR3'!$C1042,".",'Formulario PPGR3'!$D1042,".",'Formulario PPGR3'!$E1042,".",'Formulario PPGR3'!$F1042))</f>
        <v/>
      </c>
      <c r="C1042" s="505" t="str">
        <f>IF('Formulario PPGR3'!$G1042="","",'[3]Formulario PPGR1'!#REF!)</f>
        <v/>
      </c>
      <c r="D1042" s="505" t="str">
        <f>IF('Formulario PPGR3'!$G1042="","",'[3]Formulario PPGR1'!#REF!)</f>
        <v/>
      </c>
      <c r="E1042" s="505" t="str">
        <f>IF('Formulario PPGR3'!$G1042="","",'[3]Formulario PPGR1'!#REF!)</f>
        <v/>
      </c>
      <c r="F1042" s="505" t="str">
        <f>IF('Formulario PPGR3'!$G1042="","",'[3]Formulario PPGR1'!#REF!)</f>
        <v/>
      </c>
      <c r="G1042" s="508"/>
      <c r="H1042" s="507" t="str">
        <f>IFERROR(VLOOKUP('Formulario PPGR3'!$G1042,'Formulario PPGR2'!$H$39:$I$10486,2,FALSE),"")</f>
        <v/>
      </c>
      <c r="I1042" s="514" t="str">
        <f>IFERROR(VLOOKUP('Formulario PPGR3'!$G1042,'Formulario PPGR2'!$H$9:$V$303,15,FALSE),"")</f>
        <v/>
      </c>
      <c r="J1042" s="515"/>
      <c r="K1042" s="505" t="str">
        <f>IFERROR(VLOOKUP($J1042,[4]LSIns!$B$5:$C$45,2,FALSE),"")</f>
        <v/>
      </c>
      <c r="L1042" s="516"/>
      <c r="M1042" s="505" t="str">
        <f>IFERROR(VLOOKUP($L1042,[5]Insumos!$C$2:$F$517,2,FALSE),"")</f>
        <v/>
      </c>
      <c r="N1042" s="521"/>
      <c r="O1042" s="522" t="str">
        <f>IFERROR(VLOOKUP($L1042,[5]Insumos!$C$2:$F$517,3,FALSE),"")</f>
        <v/>
      </c>
      <c r="P1042" s="520" t="e">
        <f>+'Formulario PPGR3'!$O1042*'Formulario PPGR3'!$N1042</f>
        <v>#VALUE!</v>
      </c>
      <c r="Q1042" s="527" t="str">
        <f>IFERROR(VLOOKUP($L1042,[5]Insumos!$C$2:$F$517,4,FALSE),"")</f>
        <v/>
      </c>
      <c r="R1042" s="515"/>
    </row>
    <row r="1043" spans="2:18">
      <c r="B1043" s="505" t="str">
        <f>IF('Formulario PPGR3'!$G1043="","",CONCATENATE('Formulario PPGR3'!$C1043,".",'Formulario PPGR3'!$D1043,".",'Formulario PPGR3'!$E1043,".",'Formulario PPGR3'!$F1043))</f>
        <v/>
      </c>
      <c r="C1043" s="505" t="str">
        <f>IF('Formulario PPGR3'!$G1043="","",'[3]Formulario PPGR1'!#REF!)</f>
        <v/>
      </c>
      <c r="D1043" s="505" t="str">
        <f>IF('Formulario PPGR3'!$G1043="","",'[3]Formulario PPGR1'!#REF!)</f>
        <v/>
      </c>
      <c r="E1043" s="505" t="str">
        <f>IF('Formulario PPGR3'!$G1043="","",'[3]Formulario PPGR1'!#REF!)</f>
        <v/>
      </c>
      <c r="F1043" s="505" t="str">
        <f>IF('Formulario PPGR3'!$G1043="","",'[3]Formulario PPGR1'!#REF!)</f>
        <v/>
      </c>
      <c r="G1043" s="508"/>
      <c r="H1043" s="507" t="str">
        <f>IFERROR(VLOOKUP('Formulario PPGR3'!$G1043,'Formulario PPGR2'!$H$39:$I$10486,2,FALSE),"")</f>
        <v/>
      </c>
      <c r="I1043" s="514" t="str">
        <f>IFERROR(VLOOKUP('Formulario PPGR3'!$G1043,'Formulario PPGR2'!$H$9:$V$303,15,FALSE),"")</f>
        <v/>
      </c>
      <c r="J1043" s="515"/>
      <c r="K1043" s="505" t="str">
        <f>IFERROR(VLOOKUP($J1043,[4]LSIns!$B$5:$C$45,2,FALSE),"")</f>
        <v/>
      </c>
      <c r="L1043" s="516"/>
      <c r="M1043" s="505" t="str">
        <f>IFERROR(VLOOKUP($L1043,[5]Insumos!$C$2:$F$517,2,FALSE),"")</f>
        <v/>
      </c>
      <c r="N1043" s="521"/>
      <c r="O1043" s="522" t="str">
        <f>IFERROR(VLOOKUP($L1043,[5]Insumos!$C$2:$F$517,3,FALSE),"")</f>
        <v/>
      </c>
      <c r="P1043" s="520" t="e">
        <f>+'Formulario PPGR3'!$O1043*'Formulario PPGR3'!$N1043</f>
        <v>#VALUE!</v>
      </c>
      <c r="Q1043" s="527" t="str">
        <f>IFERROR(VLOOKUP($L1043,[5]Insumos!$C$2:$F$517,4,FALSE),"")</f>
        <v/>
      </c>
      <c r="R1043" s="515"/>
    </row>
    <row r="1044" spans="2:18">
      <c r="B1044" s="505" t="str">
        <f>IF('Formulario PPGR3'!$G1044="","",CONCATENATE('Formulario PPGR3'!$C1044,".",'Formulario PPGR3'!$D1044,".",'Formulario PPGR3'!$E1044,".",'Formulario PPGR3'!$F1044))</f>
        <v/>
      </c>
      <c r="C1044" s="505" t="str">
        <f>IF('Formulario PPGR3'!$G1044="","",'[3]Formulario PPGR1'!#REF!)</f>
        <v/>
      </c>
      <c r="D1044" s="505" t="str">
        <f>IF('Formulario PPGR3'!$G1044="","",'[3]Formulario PPGR1'!#REF!)</f>
        <v/>
      </c>
      <c r="E1044" s="505" t="str">
        <f>IF('Formulario PPGR3'!$G1044="","",'[3]Formulario PPGR1'!#REF!)</f>
        <v/>
      </c>
      <c r="F1044" s="505" t="str">
        <f>IF('Formulario PPGR3'!$G1044="","",'[3]Formulario PPGR1'!#REF!)</f>
        <v/>
      </c>
      <c r="G1044" s="508"/>
      <c r="H1044" s="507" t="str">
        <f>IFERROR(VLOOKUP('Formulario PPGR3'!$G1044,'Formulario PPGR2'!$H$39:$I$10486,2,FALSE),"")</f>
        <v/>
      </c>
      <c r="I1044" s="514" t="str">
        <f>IFERROR(VLOOKUP('Formulario PPGR3'!$G1044,'Formulario PPGR2'!$H$9:$V$303,15,FALSE),"")</f>
        <v/>
      </c>
      <c r="J1044" s="515"/>
      <c r="K1044" s="505" t="str">
        <f>IFERROR(VLOOKUP($J1044,[4]LSIns!$B$5:$C$45,2,FALSE),"")</f>
        <v/>
      </c>
      <c r="L1044" s="516"/>
      <c r="M1044" s="505" t="str">
        <f>IFERROR(VLOOKUP($L1044,[5]Insumos!$C$2:$F$517,2,FALSE),"")</f>
        <v/>
      </c>
      <c r="N1044" s="521"/>
      <c r="O1044" s="522" t="str">
        <f>IFERROR(VLOOKUP($L1044,[5]Insumos!$C$2:$F$517,3,FALSE),"")</f>
        <v/>
      </c>
      <c r="P1044" s="520" t="e">
        <f>+'Formulario PPGR3'!$O1044*'Formulario PPGR3'!$N1044</f>
        <v>#VALUE!</v>
      </c>
      <c r="Q1044" s="527" t="str">
        <f>IFERROR(VLOOKUP($L1044,[5]Insumos!$C$2:$F$517,4,FALSE),"")</f>
        <v/>
      </c>
      <c r="R1044" s="515"/>
    </row>
    <row r="1045" spans="2:18">
      <c r="B1045" s="505" t="str">
        <f>IF('Formulario PPGR3'!$G1045="","",CONCATENATE('Formulario PPGR3'!$C1045,".",'Formulario PPGR3'!$D1045,".",'Formulario PPGR3'!$E1045,".",'Formulario PPGR3'!$F1045))</f>
        <v/>
      </c>
      <c r="C1045" s="505" t="str">
        <f>IF('Formulario PPGR3'!$G1045="","",'[3]Formulario PPGR1'!#REF!)</f>
        <v/>
      </c>
      <c r="D1045" s="505" t="str">
        <f>IF('Formulario PPGR3'!$G1045="","",'[3]Formulario PPGR1'!#REF!)</f>
        <v/>
      </c>
      <c r="E1045" s="505" t="str">
        <f>IF('Formulario PPGR3'!$G1045="","",'[3]Formulario PPGR1'!#REF!)</f>
        <v/>
      </c>
      <c r="F1045" s="505" t="str">
        <f>IF('Formulario PPGR3'!$G1045="","",'[3]Formulario PPGR1'!#REF!)</f>
        <v/>
      </c>
      <c r="G1045" s="508"/>
      <c r="H1045" s="507" t="str">
        <f>IFERROR(VLOOKUP('Formulario PPGR3'!$G1045,'Formulario PPGR2'!$H$39:$I$10486,2,FALSE),"")</f>
        <v/>
      </c>
      <c r="I1045" s="514" t="str">
        <f>IFERROR(VLOOKUP('Formulario PPGR3'!$G1045,'Formulario PPGR2'!$H$9:$V$303,15,FALSE),"")</f>
        <v/>
      </c>
      <c r="J1045" s="515"/>
      <c r="K1045" s="505" t="str">
        <f>IFERROR(VLOOKUP($J1045,[4]LSIns!$B$5:$C$45,2,FALSE),"")</f>
        <v/>
      </c>
      <c r="L1045" s="516"/>
      <c r="M1045" s="505" t="str">
        <f>IFERROR(VLOOKUP($L1045,[5]Insumos!$C$2:$F$517,2,FALSE),"")</f>
        <v/>
      </c>
      <c r="N1045" s="521"/>
      <c r="O1045" s="522" t="str">
        <f>IFERROR(VLOOKUP($L1045,[5]Insumos!$C$2:$F$517,3,FALSE),"")</f>
        <v/>
      </c>
      <c r="P1045" s="520" t="e">
        <f>+'Formulario PPGR3'!$O1045*'Formulario PPGR3'!$N1045</f>
        <v>#VALUE!</v>
      </c>
      <c r="Q1045" s="527" t="str">
        <f>IFERROR(VLOOKUP($L1045,[5]Insumos!$C$2:$F$517,4,FALSE),"")</f>
        <v/>
      </c>
      <c r="R1045" s="515"/>
    </row>
    <row r="1046" spans="2:18">
      <c r="B1046" s="505" t="str">
        <f>IF('Formulario PPGR3'!$G1046="","",CONCATENATE('Formulario PPGR3'!$C1046,".",'Formulario PPGR3'!$D1046,".",'Formulario PPGR3'!$E1046,".",'Formulario PPGR3'!$F1046))</f>
        <v/>
      </c>
      <c r="C1046" s="505" t="str">
        <f>IF('Formulario PPGR3'!$G1046="","",'[3]Formulario PPGR1'!#REF!)</f>
        <v/>
      </c>
      <c r="D1046" s="505" t="str">
        <f>IF('Formulario PPGR3'!$G1046="","",'[3]Formulario PPGR1'!#REF!)</f>
        <v/>
      </c>
      <c r="E1046" s="505" t="str">
        <f>IF('Formulario PPGR3'!$G1046="","",'[3]Formulario PPGR1'!#REF!)</f>
        <v/>
      </c>
      <c r="F1046" s="505" t="str">
        <f>IF('Formulario PPGR3'!$G1046="","",'[3]Formulario PPGR1'!#REF!)</f>
        <v/>
      </c>
      <c r="G1046" s="508"/>
      <c r="H1046" s="507" t="str">
        <f>IFERROR(VLOOKUP('Formulario PPGR3'!$G1046,'Formulario PPGR2'!$H$39:$I$10486,2,FALSE),"")</f>
        <v/>
      </c>
      <c r="I1046" s="514" t="str">
        <f>IFERROR(VLOOKUP('Formulario PPGR3'!$G1046,'Formulario PPGR2'!$H$9:$V$303,15,FALSE),"")</f>
        <v/>
      </c>
      <c r="J1046" s="515"/>
      <c r="K1046" s="505" t="str">
        <f>IFERROR(VLOOKUP($J1046,[4]LSIns!$B$5:$C$45,2,FALSE),"")</f>
        <v/>
      </c>
      <c r="L1046" s="516"/>
      <c r="M1046" s="505" t="str">
        <f>IFERROR(VLOOKUP($L1046,[5]Insumos!$C$2:$F$517,2,FALSE),"")</f>
        <v/>
      </c>
      <c r="N1046" s="521"/>
      <c r="O1046" s="522" t="str">
        <f>IFERROR(VLOOKUP($L1046,[5]Insumos!$C$2:$F$517,3,FALSE),"")</f>
        <v/>
      </c>
      <c r="P1046" s="520" t="e">
        <f>+'Formulario PPGR3'!$O1046*'Formulario PPGR3'!$N1046</f>
        <v>#VALUE!</v>
      </c>
      <c r="Q1046" s="527" t="str">
        <f>IFERROR(VLOOKUP($L1046,[5]Insumos!$C$2:$F$517,4,FALSE),"")</f>
        <v/>
      </c>
      <c r="R1046" s="515"/>
    </row>
    <row r="1047" spans="2:18">
      <c r="B1047" s="505" t="str">
        <f>IF('Formulario PPGR3'!$G1047="","",CONCATENATE('Formulario PPGR3'!$C1047,".",'Formulario PPGR3'!$D1047,".",'Formulario PPGR3'!$E1047,".",'Formulario PPGR3'!$F1047))</f>
        <v/>
      </c>
      <c r="C1047" s="505" t="str">
        <f>IF('Formulario PPGR3'!$G1047="","",'[3]Formulario PPGR1'!#REF!)</f>
        <v/>
      </c>
      <c r="D1047" s="505" t="str">
        <f>IF('Formulario PPGR3'!$G1047="","",'[3]Formulario PPGR1'!#REF!)</f>
        <v/>
      </c>
      <c r="E1047" s="505" t="str">
        <f>IF('Formulario PPGR3'!$G1047="","",'[3]Formulario PPGR1'!#REF!)</f>
        <v/>
      </c>
      <c r="F1047" s="505" t="str">
        <f>IF('Formulario PPGR3'!$G1047="","",'[3]Formulario PPGR1'!#REF!)</f>
        <v/>
      </c>
      <c r="G1047" s="508"/>
      <c r="H1047" s="507" t="str">
        <f>IFERROR(VLOOKUP('Formulario PPGR3'!$G1047,'Formulario PPGR2'!$H$39:$I$10486,2,FALSE),"")</f>
        <v/>
      </c>
      <c r="I1047" s="514" t="str">
        <f>IFERROR(VLOOKUP('Formulario PPGR3'!$G1047,'Formulario PPGR2'!$H$9:$V$303,15,FALSE),"")</f>
        <v/>
      </c>
      <c r="J1047" s="515"/>
      <c r="K1047" s="505" t="str">
        <f>IFERROR(VLOOKUP($J1047,[4]LSIns!$B$5:$C$45,2,FALSE),"")</f>
        <v/>
      </c>
      <c r="L1047" s="516"/>
      <c r="M1047" s="505" t="str">
        <f>IFERROR(VLOOKUP($L1047,[5]Insumos!$C$2:$F$517,2,FALSE),"")</f>
        <v/>
      </c>
      <c r="N1047" s="521"/>
      <c r="O1047" s="522" t="str">
        <f>IFERROR(VLOOKUP($L1047,[5]Insumos!$C$2:$F$517,3,FALSE),"")</f>
        <v/>
      </c>
      <c r="P1047" s="520" t="e">
        <f>+'Formulario PPGR3'!$O1047*'Formulario PPGR3'!$N1047</f>
        <v>#VALUE!</v>
      </c>
      <c r="Q1047" s="527" t="str">
        <f>IFERROR(VLOOKUP($L1047,[5]Insumos!$C$2:$F$517,4,FALSE),"")</f>
        <v/>
      </c>
      <c r="R1047" s="515"/>
    </row>
    <row r="1048" spans="2:18">
      <c r="B1048" s="505" t="str">
        <f>IF('Formulario PPGR3'!$G1048="","",CONCATENATE('Formulario PPGR3'!$C1048,".",'Formulario PPGR3'!$D1048,".",'Formulario PPGR3'!$E1048,".",'Formulario PPGR3'!$F1048))</f>
        <v/>
      </c>
      <c r="C1048" s="505" t="str">
        <f>IF('Formulario PPGR3'!$G1048="","",'[3]Formulario PPGR1'!#REF!)</f>
        <v/>
      </c>
      <c r="D1048" s="505" t="str">
        <f>IF('Formulario PPGR3'!$G1048="","",'[3]Formulario PPGR1'!#REF!)</f>
        <v/>
      </c>
      <c r="E1048" s="505" t="str">
        <f>IF('Formulario PPGR3'!$G1048="","",'[3]Formulario PPGR1'!#REF!)</f>
        <v/>
      </c>
      <c r="F1048" s="505" t="str">
        <f>IF('Formulario PPGR3'!$G1048="","",'[3]Formulario PPGR1'!#REF!)</f>
        <v/>
      </c>
      <c r="G1048" s="508"/>
      <c r="H1048" s="507" t="str">
        <f>IFERROR(VLOOKUP('Formulario PPGR3'!$G1048,'Formulario PPGR2'!$H$39:$I$10486,2,FALSE),"")</f>
        <v/>
      </c>
      <c r="I1048" s="514" t="str">
        <f>IFERROR(VLOOKUP('Formulario PPGR3'!$G1048,'Formulario PPGR2'!$H$9:$V$303,15,FALSE),"")</f>
        <v/>
      </c>
      <c r="J1048" s="515"/>
      <c r="K1048" s="505" t="str">
        <f>IFERROR(VLOOKUP($J1048,[4]LSIns!$B$5:$C$45,2,FALSE),"")</f>
        <v/>
      </c>
      <c r="L1048" s="516"/>
      <c r="M1048" s="505" t="str">
        <f>IFERROR(VLOOKUP($L1048,[5]Insumos!$C$2:$F$517,2,FALSE),"")</f>
        <v/>
      </c>
      <c r="N1048" s="521"/>
      <c r="O1048" s="522" t="str">
        <f>IFERROR(VLOOKUP($L1048,[5]Insumos!$C$2:$F$517,3,FALSE),"")</f>
        <v/>
      </c>
      <c r="P1048" s="520" t="e">
        <f>+'Formulario PPGR3'!$O1048*'Formulario PPGR3'!$N1048</f>
        <v>#VALUE!</v>
      </c>
      <c r="Q1048" s="527" t="str">
        <f>IFERROR(VLOOKUP($L1048,[5]Insumos!$C$2:$F$517,4,FALSE),"")</f>
        <v/>
      </c>
      <c r="R1048" s="515"/>
    </row>
    <row r="1049" spans="2:18">
      <c r="B1049" s="505" t="str">
        <f>IF('Formulario PPGR3'!$G1049="","",CONCATENATE('Formulario PPGR3'!$C1049,".",'Formulario PPGR3'!$D1049,".",'Formulario PPGR3'!$E1049,".",'Formulario PPGR3'!$F1049))</f>
        <v/>
      </c>
      <c r="C1049" s="505" t="str">
        <f>IF('Formulario PPGR3'!$G1049="","",'[3]Formulario PPGR1'!#REF!)</f>
        <v/>
      </c>
      <c r="D1049" s="505" t="str">
        <f>IF('Formulario PPGR3'!$G1049="","",'[3]Formulario PPGR1'!#REF!)</f>
        <v/>
      </c>
      <c r="E1049" s="505" t="str">
        <f>IF('Formulario PPGR3'!$G1049="","",'[3]Formulario PPGR1'!#REF!)</f>
        <v/>
      </c>
      <c r="F1049" s="505" t="str">
        <f>IF('Formulario PPGR3'!$G1049="","",'[3]Formulario PPGR1'!#REF!)</f>
        <v/>
      </c>
      <c r="G1049" s="508"/>
      <c r="H1049" s="507" t="str">
        <f>IFERROR(VLOOKUP('Formulario PPGR3'!$G1049,'Formulario PPGR2'!$H$39:$I$10486,2,FALSE),"")</f>
        <v/>
      </c>
      <c r="I1049" s="514" t="str">
        <f>IFERROR(VLOOKUP('Formulario PPGR3'!$G1049,'Formulario PPGR2'!$H$9:$V$303,15,FALSE),"")</f>
        <v/>
      </c>
      <c r="J1049" s="515"/>
      <c r="K1049" s="505" t="str">
        <f>IFERROR(VLOOKUP($J1049,[4]LSIns!$B$5:$C$45,2,FALSE),"")</f>
        <v/>
      </c>
      <c r="L1049" s="516"/>
      <c r="M1049" s="505" t="str">
        <f>IFERROR(VLOOKUP($L1049,[5]Insumos!$C$2:$F$517,2,FALSE),"")</f>
        <v/>
      </c>
      <c r="N1049" s="521"/>
      <c r="O1049" s="522" t="str">
        <f>IFERROR(VLOOKUP($L1049,[5]Insumos!$C$2:$F$517,3,FALSE),"")</f>
        <v/>
      </c>
      <c r="P1049" s="520" t="e">
        <f>+'Formulario PPGR3'!$O1049*'Formulario PPGR3'!$N1049</f>
        <v>#VALUE!</v>
      </c>
      <c r="Q1049" s="527" t="str">
        <f>IFERROR(VLOOKUP($L1049,[5]Insumos!$C$2:$F$517,4,FALSE),"")</f>
        <v/>
      </c>
      <c r="R1049" s="515"/>
    </row>
    <row r="1050" spans="2:18">
      <c r="B1050" s="505" t="str">
        <f>IF('Formulario PPGR3'!$G1050="","",CONCATENATE('Formulario PPGR3'!$C1050,".",'Formulario PPGR3'!$D1050,".",'Formulario PPGR3'!$E1050,".",'Formulario PPGR3'!$F1050))</f>
        <v/>
      </c>
      <c r="C1050" s="505" t="str">
        <f>IF('Formulario PPGR3'!$G1050="","",'[3]Formulario PPGR1'!#REF!)</f>
        <v/>
      </c>
      <c r="D1050" s="505" t="str">
        <f>IF('Formulario PPGR3'!$G1050="","",'[3]Formulario PPGR1'!#REF!)</f>
        <v/>
      </c>
      <c r="E1050" s="505" t="str">
        <f>IF('Formulario PPGR3'!$G1050="","",'[3]Formulario PPGR1'!#REF!)</f>
        <v/>
      </c>
      <c r="F1050" s="505" t="str">
        <f>IF('Formulario PPGR3'!$G1050="","",'[3]Formulario PPGR1'!#REF!)</f>
        <v/>
      </c>
      <c r="G1050" s="508"/>
      <c r="H1050" s="507" t="str">
        <f>IFERROR(VLOOKUP('Formulario PPGR3'!$G1050,'Formulario PPGR2'!$H$39:$I$10486,2,FALSE),"")</f>
        <v/>
      </c>
      <c r="I1050" s="514" t="str">
        <f>IFERROR(VLOOKUP('Formulario PPGR3'!$G1050,'Formulario PPGR2'!$H$9:$V$303,15,FALSE),"")</f>
        <v/>
      </c>
      <c r="J1050" s="515"/>
      <c r="K1050" s="505" t="str">
        <f>IFERROR(VLOOKUP($J1050,[4]LSIns!$B$5:$C$45,2,FALSE),"")</f>
        <v/>
      </c>
      <c r="L1050" s="516"/>
      <c r="M1050" s="505" t="str">
        <f>IFERROR(VLOOKUP($L1050,[5]Insumos!$C$2:$F$517,2,FALSE),"")</f>
        <v/>
      </c>
      <c r="N1050" s="521"/>
      <c r="O1050" s="522" t="str">
        <f>IFERROR(VLOOKUP($L1050,[5]Insumos!$C$2:$F$517,3,FALSE),"")</f>
        <v/>
      </c>
      <c r="P1050" s="520" t="e">
        <f>+'Formulario PPGR3'!$O1050*'Formulario PPGR3'!$N1050</f>
        <v>#VALUE!</v>
      </c>
      <c r="Q1050" s="527" t="str">
        <f>IFERROR(VLOOKUP($L1050,[5]Insumos!$C$2:$F$517,4,FALSE),"")</f>
        <v/>
      </c>
      <c r="R1050" s="515"/>
    </row>
    <row r="1051" spans="2:18">
      <c r="B1051" s="505" t="str">
        <f>IF('Formulario PPGR3'!$G1051="","",CONCATENATE('Formulario PPGR3'!$C1051,".",'Formulario PPGR3'!$D1051,".",'Formulario PPGR3'!$E1051,".",'Formulario PPGR3'!$F1051))</f>
        <v/>
      </c>
      <c r="C1051" s="505" t="str">
        <f>IF('Formulario PPGR3'!$G1051="","",'[3]Formulario PPGR1'!#REF!)</f>
        <v/>
      </c>
      <c r="D1051" s="505" t="str">
        <f>IF('Formulario PPGR3'!$G1051="","",'[3]Formulario PPGR1'!#REF!)</f>
        <v/>
      </c>
      <c r="E1051" s="505" t="str">
        <f>IF('Formulario PPGR3'!$G1051="","",'[3]Formulario PPGR1'!#REF!)</f>
        <v/>
      </c>
      <c r="F1051" s="505" t="str">
        <f>IF('Formulario PPGR3'!$G1051="","",'[3]Formulario PPGR1'!#REF!)</f>
        <v/>
      </c>
      <c r="G1051" s="508"/>
      <c r="H1051" s="507" t="str">
        <f>IFERROR(VLOOKUP('Formulario PPGR3'!$G1051,'Formulario PPGR2'!$H$39:$I$10486,2,FALSE),"")</f>
        <v/>
      </c>
      <c r="I1051" s="514" t="str">
        <f>IFERROR(VLOOKUP('Formulario PPGR3'!$G1051,'Formulario PPGR2'!$H$9:$V$303,15,FALSE),"")</f>
        <v/>
      </c>
      <c r="J1051" s="515"/>
      <c r="K1051" s="505" t="str">
        <f>IFERROR(VLOOKUP($J1051,[4]LSIns!$B$5:$C$45,2,FALSE),"")</f>
        <v/>
      </c>
      <c r="L1051" s="516"/>
      <c r="M1051" s="505" t="str">
        <f>IFERROR(VLOOKUP($L1051,[5]Insumos!$C$2:$F$517,2,FALSE),"")</f>
        <v/>
      </c>
      <c r="N1051" s="521"/>
      <c r="O1051" s="522" t="str">
        <f>IFERROR(VLOOKUP($L1051,[5]Insumos!$C$2:$F$517,3,FALSE),"")</f>
        <v/>
      </c>
      <c r="P1051" s="520" t="e">
        <f>+'Formulario PPGR3'!$O1051*'Formulario PPGR3'!$N1051</f>
        <v>#VALUE!</v>
      </c>
      <c r="Q1051" s="527" t="str">
        <f>IFERROR(VLOOKUP($L1051,[5]Insumos!$C$2:$F$517,4,FALSE),"")</f>
        <v/>
      </c>
      <c r="R1051" s="515"/>
    </row>
    <row r="1052" spans="2:18">
      <c r="B1052" s="505" t="str">
        <f>IF('Formulario PPGR3'!$G1052="","",CONCATENATE('Formulario PPGR3'!$C1052,".",'Formulario PPGR3'!$D1052,".",'Formulario PPGR3'!$E1052,".",'Formulario PPGR3'!$F1052))</f>
        <v/>
      </c>
      <c r="C1052" s="505" t="str">
        <f>IF('Formulario PPGR3'!$G1052="","",'[3]Formulario PPGR1'!#REF!)</f>
        <v/>
      </c>
      <c r="D1052" s="505" t="str">
        <f>IF('Formulario PPGR3'!$G1052="","",'[3]Formulario PPGR1'!#REF!)</f>
        <v/>
      </c>
      <c r="E1052" s="505" t="str">
        <f>IF('Formulario PPGR3'!$G1052="","",'[3]Formulario PPGR1'!#REF!)</f>
        <v/>
      </c>
      <c r="F1052" s="505" t="str">
        <f>IF('Formulario PPGR3'!$G1052="","",'[3]Formulario PPGR1'!#REF!)</f>
        <v/>
      </c>
      <c r="G1052" s="508"/>
      <c r="H1052" s="507" t="str">
        <f>IFERROR(VLOOKUP('Formulario PPGR3'!$G1052,'Formulario PPGR2'!$H$39:$I$10486,2,FALSE),"")</f>
        <v/>
      </c>
      <c r="I1052" s="514" t="str">
        <f>IFERROR(VLOOKUP('Formulario PPGR3'!$G1052,'Formulario PPGR2'!$H$9:$V$303,15,FALSE),"")</f>
        <v/>
      </c>
      <c r="J1052" s="515"/>
      <c r="K1052" s="505" t="str">
        <f>IFERROR(VLOOKUP($J1052,[4]LSIns!$B$5:$C$45,2,FALSE),"")</f>
        <v/>
      </c>
      <c r="L1052" s="516"/>
      <c r="M1052" s="505" t="str">
        <f>IFERROR(VLOOKUP($L1052,[5]Insumos!$C$2:$F$517,2,FALSE),"")</f>
        <v/>
      </c>
      <c r="N1052" s="521"/>
      <c r="O1052" s="522" t="str">
        <f>IFERROR(VLOOKUP($L1052,[5]Insumos!$C$2:$F$517,3,FALSE),"")</f>
        <v/>
      </c>
      <c r="P1052" s="520" t="e">
        <f>+'Formulario PPGR3'!$O1052*'Formulario PPGR3'!$N1052</f>
        <v>#VALUE!</v>
      </c>
      <c r="Q1052" s="527" t="str">
        <f>IFERROR(VLOOKUP($L1052,[5]Insumos!$C$2:$F$517,4,FALSE),"")</f>
        <v/>
      </c>
      <c r="R1052" s="515"/>
    </row>
    <row r="1053" spans="2:18">
      <c r="B1053" s="505" t="str">
        <f>IF('Formulario PPGR3'!$G1053="","",CONCATENATE('Formulario PPGR3'!$C1053,".",'Formulario PPGR3'!$D1053,".",'Formulario PPGR3'!$E1053,".",'Formulario PPGR3'!$F1053))</f>
        <v/>
      </c>
      <c r="C1053" s="505" t="str">
        <f>IF('Formulario PPGR3'!$G1053="","",'[3]Formulario PPGR1'!#REF!)</f>
        <v/>
      </c>
      <c r="D1053" s="505" t="str">
        <f>IF('Formulario PPGR3'!$G1053="","",'[3]Formulario PPGR1'!#REF!)</f>
        <v/>
      </c>
      <c r="E1053" s="505" t="str">
        <f>IF('Formulario PPGR3'!$G1053="","",'[3]Formulario PPGR1'!#REF!)</f>
        <v/>
      </c>
      <c r="F1053" s="505" t="str">
        <f>IF('Formulario PPGR3'!$G1053="","",'[3]Formulario PPGR1'!#REF!)</f>
        <v/>
      </c>
      <c r="G1053" s="508"/>
      <c r="H1053" s="507" t="str">
        <f>IFERROR(VLOOKUP('Formulario PPGR3'!$G1053,'Formulario PPGR2'!$H$39:$I$10486,2,FALSE),"")</f>
        <v/>
      </c>
      <c r="I1053" s="514" t="str">
        <f>IFERROR(VLOOKUP('Formulario PPGR3'!$G1053,'Formulario PPGR2'!$H$9:$V$303,15,FALSE),"")</f>
        <v/>
      </c>
      <c r="J1053" s="515"/>
      <c r="K1053" s="505" t="str">
        <f>IFERROR(VLOOKUP($J1053,[4]LSIns!$B$5:$C$45,2,FALSE),"")</f>
        <v/>
      </c>
      <c r="L1053" s="516"/>
      <c r="M1053" s="505" t="str">
        <f>IFERROR(VLOOKUP($L1053,[5]Insumos!$C$2:$F$517,2,FALSE),"")</f>
        <v/>
      </c>
      <c r="N1053" s="521"/>
      <c r="O1053" s="522" t="str">
        <f>IFERROR(VLOOKUP($L1053,[5]Insumos!$C$2:$F$517,3,FALSE),"")</f>
        <v/>
      </c>
      <c r="P1053" s="520" t="e">
        <f>+'Formulario PPGR3'!$O1053*'Formulario PPGR3'!$N1053</f>
        <v>#VALUE!</v>
      </c>
      <c r="Q1053" s="527" t="str">
        <f>IFERROR(VLOOKUP($L1053,[5]Insumos!$C$2:$F$517,4,FALSE),"")</f>
        <v/>
      </c>
      <c r="R1053" s="515"/>
    </row>
    <row r="1054" spans="2:18">
      <c r="B1054" s="505" t="str">
        <f>IF('Formulario PPGR3'!$G1054="","",CONCATENATE('Formulario PPGR3'!$C1054,".",'Formulario PPGR3'!$D1054,".",'Formulario PPGR3'!$E1054,".",'Formulario PPGR3'!$F1054))</f>
        <v/>
      </c>
      <c r="C1054" s="505" t="str">
        <f>IF('Formulario PPGR3'!$G1054="","",'[3]Formulario PPGR1'!#REF!)</f>
        <v/>
      </c>
      <c r="D1054" s="505" t="str">
        <f>IF('Formulario PPGR3'!$G1054="","",'[3]Formulario PPGR1'!#REF!)</f>
        <v/>
      </c>
      <c r="E1054" s="505" t="str">
        <f>IF('Formulario PPGR3'!$G1054="","",'[3]Formulario PPGR1'!#REF!)</f>
        <v/>
      </c>
      <c r="F1054" s="505" t="str">
        <f>IF('Formulario PPGR3'!$G1054="","",'[3]Formulario PPGR1'!#REF!)</f>
        <v/>
      </c>
      <c r="G1054" s="508"/>
      <c r="H1054" s="507" t="str">
        <f>IFERROR(VLOOKUP('Formulario PPGR3'!$G1054,'Formulario PPGR2'!$H$39:$I$10486,2,FALSE),"")</f>
        <v/>
      </c>
      <c r="I1054" s="514" t="str">
        <f>IFERROR(VLOOKUP('Formulario PPGR3'!$G1054,'Formulario PPGR2'!$H$9:$V$303,15,FALSE),"")</f>
        <v/>
      </c>
      <c r="J1054" s="515"/>
      <c r="K1054" s="505" t="str">
        <f>IFERROR(VLOOKUP($J1054,[4]LSIns!$B$5:$C$45,2,FALSE),"")</f>
        <v/>
      </c>
      <c r="L1054" s="516"/>
      <c r="M1054" s="505" t="str">
        <f>IFERROR(VLOOKUP($L1054,[5]Insumos!$C$2:$F$517,2,FALSE),"")</f>
        <v/>
      </c>
      <c r="N1054" s="521"/>
      <c r="O1054" s="522" t="str">
        <f>IFERROR(VLOOKUP($L1054,[5]Insumos!$C$2:$F$517,3,FALSE),"")</f>
        <v/>
      </c>
      <c r="P1054" s="520" t="e">
        <f>+'Formulario PPGR3'!$O1054*'Formulario PPGR3'!$N1054</f>
        <v>#VALUE!</v>
      </c>
      <c r="Q1054" s="527" t="str">
        <f>IFERROR(VLOOKUP($L1054,[5]Insumos!$C$2:$F$517,4,FALSE),"")</f>
        <v/>
      </c>
      <c r="R1054" s="515"/>
    </row>
    <row r="1055" spans="2:18">
      <c r="B1055" s="505" t="str">
        <f>IF('Formulario PPGR3'!$G1055="","",CONCATENATE('Formulario PPGR3'!$C1055,".",'Formulario PPGR3'!$D1055,".",'Formulario PPGR3'!$E1055,".",'Formulario PPGR3'!$F1055))</f>
        <v/>
      </c>
      <c r="C1055" s="505" t="str">
        <f>IF('Formulario PPGR3'!$G1055="","",'[3]Formulario PPGR1'!#REF!)</f>
        <v/>
      </c>
      <c r="D1055" s="505" t="str">
        <f>IF('Formulario PPGR3'!$G1055="","",'[3]Formulario PPGR1'!#REF!)</f>
        <v/>
      </c>
      <c r="E1055" s="505" t="str">
        <f>IF('Formulario PPGR3'!$G1055="","",'[3]Formulario PPGR1'!#REF!)</f>
        <v/>
      </c>
      <c r="F1055" s="505" t="str">
        <f>IF('Formulario PPGR3'!$G1055="","",'[3]Formulario PPGR1'!#REF!)</f>
        <v/>
      </c>
      <c r="G1055" s="508"/>
      <c r="H1055" s="507" t="str">
        <f>IFERROR(VLOOKUP('Formulario PPGR3'!$G1055,'Formulario PPGR2'!$H$39:$I$10486,2,FALSE),"")</f>
        <v/>
      </c>
      <c r="I1055" s="514" t="str">
        <f>IFERROR(VLOOKUP('Formulario PPGR3'!$G1055,'Formulario PPGR2'!$H$9:$V$303,15,FALSE),"")</f>
        <v/>
      </c>
      <c r="J1055" s="515"/>
      <c r="K1055" s="505" t="str">
        <f>IFERROR(VLOOKUP($J1055,[4]LSIns!$B$5:$C$45,2,FALSE),"")</f>
        <v/>
      </c>
      <c r="L1055" s="516"/>
      <c r="M1055" s="505" t="str">
        <f>IFERROR(VLOOKUP($L1055,[5]Insumos!$C$2:$F$517,2,FALSE),"")</f>
        <v/>
      </c>
      <c r="N1055" s="521"/>
      <c r="O1055" s="522" t="str">
        <f>IFERROR(VLOOKUP($L1055,[5]Insumos!$C$2:$F$517,3,FALSE),"")</f>
        <v/>
      </c>
      <c r="P1055" s="520" t="e">
        <f>+'Formulario PPGR3'!$O1055*'Formulario PPGR3'!$N1055</f>
        <v>#VALUE!</v>
      </c>
      <c r="Q1055" s="527" t="str">
        <f>IFERROR(VLOOKUP($L1055,[5]Insumos!$C$2:$F$517,4,FALSE),"")</f>
        <v/>
      </c>
      <c r="R1055" s="515"/>
    </row>
    <row r="1056" spans="2:18">
      <c r="B1056" s="505" t="str">
        <f>IF('Formulario PPGR3'!$G1056="","",CONCATENATE('Formulario PPGR3'!$C1056,".",'Formulario PPGR3'!$D1056,".",'Formulario PPGR3'!$E1056,".",'Formulario PPGR3'!$F1056))</f>
        <v/>
      </c>
      <c r="C1056" s="505" t="str">
        <f>IF('Formulario PPGR3'!$G1056="","",'[3]Formulario PPGR1'!#REF!)</f>
        <v/>
      </c>
      <c r="D1056" s="505" t="str">
        <f>IF('Formulario PPGR3'!$G1056="","",'[3]Formulario PPGR1'!#REF!)</f>
        <v/>
      </c>
      <c r="E1056" s="505" t="str">
        <f>IF('Formulario PPGR3'!$G1056="","",'[3]Formulario PPGR1'!#REF!)</f>
        <v/>
      </c>
      <c r="F1056" s="505" t="str">
        <f>IF('Formulario PPGR3'!$G1056="","",'[3]Formulario PPGR1'!#REF!)</f>
        <v/>
      </c>
      <c r="G1056" s="508"/>
      <c r="H1056" s="507" t="str">
        <f>IFERROR(VLOOKUP('Formulario PPGR3'!$G1056,'Formulario PPGR2'!$H$39:$I$10486,2,FALSE),"")</f>
        <v/>
      </c>
      <c r="I1056" s="514" t="str">
        <f>IFERROR(VLOOKUP('Formulario PPGR3'!$G1056,'Formulario PPGR2'!$H$9:$V$303,15,FALSE),"")</f>
        <v/>
      </c>
      <c r="J1056" s="515"/>
      <c r="K1056" s="505" t="str">
        <f>IFERROR(VLOOKUP($J1056,[4]LSIns!$B$5:$C$45,2,FALSE),"")</f>
        <v/>
      </c>
      <c r="L1056" s="516"/>
      <c r="M1056" s="505" t="str">
        <f>IFERROR(VLOOKUP($L1056,[5]Insumos!$C$2:$F$517,2,FALSE),"")</f>
        <v/>
      </c>
      <c r="N1056" s="521"/>
      <c r="O1056" s="522" t="str">
        <f>IFERROR(VLOOKUP($L1056,[5]Insumos!$C$2:$F$517,3,FALSE),"")</f>
        <v/>
      </c>
      <c r="P1056" s="520" t="e">
        <f>+'Formulario PPGR3'!$O1056*'Formulario PPGR3'!$N1056</f>
        <v>#VALUE!</v>
      </c>
      <c r="Q1056" s="527" t="str">
        <f>IFERROR(VLOOKUP($L1056,[5]Insumos!$C$2:$F$517,4,FALSE),"")</f>
        <v/>
      </c>
      <c r="R1056" s="515"/>
    </row>
    <row r="1057" spans="2:18">
      <c r="B1057" s="505" t="str">
        <f>IF('Formulario PPGR3'!$G1057="","",CONCATENATE('Formulario PPGR3'!$C1057,".",'Formulario PPGR3'!$D1057,".",'Formulario PPGR3'!$E1057,".",'Formulario PPGR3'!$F1057))</f>
        <v/>
      </c>
      <c r="C1057" s="505" t="str">
        <f>IF('Formulario PPGR3'!$G1057="","",'[3]Formulario PPGR1'!#REF!)</f>
        <v/>
      </c>
      <c r="D1057" s="505" t="str">
        <f>IF('Formulario PPGR3'!$G1057="","",'[3]Formulario PPGR1'!#REF!)</f>
        <v/>
      </c>
      <c r="E1057" s="505" t="str">
        <f>IF('Formulario PPGR3'!$G1057="","",'[3]Formulario PPGR1'!#REF!)</f>
        <v/>
      </c>
      <c r="F1057" s="505" t="str">
        <f>IF('Formulario PPGR3'!$G1057="","",'[3]Formulario PPGR1'!#REF!)</f>
        <v/>
      </c>
      <c r="G1057" s="508"/>
      <c r="H1057" s="507" t="str">
        <f>IFERROR(VLOOKUP('Formulario PPGR3'!$G1057,'Formulario PPGR2'!$H$39:$I$10486,2,FALSE),"")</f>
        <v/>
      </c>
      <c r="I1057" s="514" t="str">
        <f>IFERROR(VLOOKUP('Formulario PPGR3'!$G1057,'Formulario PPGR2'!$H$9:$V$303,15,FALSE),"")</f>
        <v/>
      </c>
      <c r="J1057" s="515"/>
      <c r="K1057" s="505" t="str">
        <f>IFERROR(VLOOKUP($J1057,[4]LSIns!$B$5:$C$45,2,FALSE),"")</f>
        <v/>
      </c>
      <c r="L1057" s="516"/>
      <c r="M1057" s="505" t="str">
        <f>IFERROR(VLOOKUP($L1057,[5]Insumos!$C$2:$F$517,2,FALSE),"")</f>
        <v/>
      </c>
      <c r="N1057" s="521"/>
      <c r="O1057" s="522" t="str">
        <f>IFERROR(VLOOKUP($L1057,[5]Insumos!$C$2:$F$517,3,FALSE),"")</f>
        <v/>
      </c>
      <c r="P1057" s="520" t="e">
        <f>+'Formulario PPGR3'!$O1057*'Formulario PPGR3'!$N1057</f>
        <v>#VALUE!</v>
      </c>
      <c r="Q1057" s="527" t="str">
        <f>IFERROR(VLOOKUP($L1057,[5]Insumos!$C$2:$F$517,4,FALSE),"")</f>
        <v/>
      </c>
      <c r="R1057" s="515"/>
    </row>
    <row r="1058" spans="2:18">
      <c r="B1058" s="505" t="str">
        <f>IF('Formulario PPGR3'!$G1058="","",CONCATENATE('Formulario PPGR3'!$C1058,".",'Formulario PPGR3'!$D1058,".",'Formulario PPGR3'!$E1058,".",'Formulario PPGR3'!$F1058))</f>
        <v/>
      </c>
      <c r="C1058" s="505" t="str">
        <f>IF('Formulario PPGR3'!$G1058="","",'[3]Formulario PPGR1'!#REF!)</f>
        <v/>
      </c>
      <c r="D1058" s="505" t="str">
        <f>IF('Formulario PPGR3'!$G1058="","",'[3]Formulario PPGR1'!#REF!)</f>
        <v/>
      </c>
      <c r="E1058" s="505" t="str">
        <f>IF('Formulario PPGR3'!$G1058="","",'[3]Formulario PPGR1'!#REF!)</f>
        <v/>
      </c>
      <c r="F1058" s="505" t="str">
        <f>IF('Formulario PPGR3'!$G1058="","",'[3]Formulario PPGR1'!#REF!)</f>
        <v/>
      </c>
      <c r="G1058" s="508"/>
      <c r="H1058" s="507" t="str">
        <f>IFERROR(VLOOKUP('Formulario PPGR3'!$G1058,'Formulario PPGR2'!$H$39:$I$10486,2,FALSE),"")</f>
        <v/>
      </c>
      <c r="I1058" s="514" t="str">
        <f>IFERROR(VLOOKUP('Formulario PPGR3'!$G1058,'Formulario PPGR2'!$H$9:$V$303,15,FALSE),"")</f>
        <v/>
      </c>
      <c r="J1058" s="515"/>
      <c r="K1058" s="505" t="str">
        <f>IFERROR(VLOOKUP($J1058,[4]LSIns!$B$5:$C$45,2,FALSE),"")</f>
        <v/>
      </c>
      <c r="L1058" s="516"/>
      <c r="M1058" s="505" t="str">
        <f>IFERROR(VLOOKUP($L1058,[5]Insumos!$C$2:$F$517,2,FALSE),"")</f>
        <v/>
      </c>
      <c r="N1058" s="521"/>
      <c r="O1058" s="522" t="str">
        <f>IFERROR(VLOOKUP($L1058,[5]Insumos!$C$2:$F$517,3,FALSE),"")</f>
        <v/>
      </c>
      <c r="P1058" s="520" t="e">
        <f>+'Formulario PPGR3'!$O1058*'Formulario PPGR3'!$N1058</f>
        <v>#VALUE!</v>
      </c>
      <c r="Q1058" s="527" t="str">
        <f>IFERROR(VLOOKUP($L1058,[5]Insumos!$C$2:$F$517,4,FALSE),"")</f>
        <v/>
      </c>
      <c r="R1058" s="515"/>
    </row>
    <row r="1059" spans="2:18">
      <c r="B1059" s="505" t="str">
        <f>IF('Formulario PPGR3'!$G1059="","",CONCATENATE('Formulario PPGR3'!$C1059,".",'Formulario PPGR3'!$D1059,".",'Formulario PPGR3'!$E1059,".",'Formulario PPGR3'!$F1059))</f>
        <v/>
      </c>
      <c r="C1059" s="505" t="str">
        <f>IF('Formulario PPGR3'!$G1059="","",'[3]Formulario PPGR1'!#REF!)</f>
        <v/>
      </c>
      <c r="D1059" s="505" t="str">
        <f>IF('Formulario PPGR3'!$G1059="","",'[3]Formulario PPGR1'!#REF!)</f>
        <v/>
      </c>
      <c r="E1059" s="505" t="str">
        <f>IF('Formulario PPGR3'!$G1059="","",'[3]Formulario PPGR1'!#REF!)</f>
        <v/>
      </c>
      <c r="F1059" s="505" t="str">
        <f>IF('Formulario PPGR3'!$G1059="","",'[3]Formulario PPGR1'!#REF!)</f>
        <v/>
      </c>
      <c r="G1059" s="508"/>
      <c r="H1059" s="507" t="str">
        <f>IFERROR(VLOOKUP('Formulario PPGR3'!$G1059,'Formulario PPGR2'!$H$39:$I$10486,2,FALSE),"")</f>
        <v/>
      </c>
      <c r="I1059" s="514" t="str">
        <f>IFERROR(VLOOKUP('Formulario PPGR3'!$G1059,'Formulario PPGR2'!$H$9:$V$303,15,FALSE),"")</f>
        <v/>
      </c>
      <c r="J1059" s="515"/>
      <c r="K1059" s="505" t="str">
        <f>IFERROR(VLOOKUP($J1059,[4]LSIns!$B$5:$C$45,2,FALSE),"")</f>
        <v/>
      </c>
      <c r="L1059" s="516"/>
      <c r="M1059" s="505" t="str">
        <f>IFERROR(VLOOKUP($L1059,[5]Insumos!$C$2:$F$517,2,FALSE),"")</f>
        <v/>
      </c>
      <c r="N1059" s="521"/>
      <c r="O1059" s="522" t="str">
        <f>IFERROR(VLOOKUP($L1059,[5]Insumos!$C$2:$F$517,3,FALSE),"")</f>
        <v/>
      </c>
      <c r="P1059" s="520" t="e">
        <f>+'Formulario PPGR3'!$O1059*'Formulario PPGR3'!$N1059</f>
        <v>#VALUE!</v>
      </c>
      <c r="Q1059" s="527" t="str">
        <f>IFERROR(VLOOKUP($L1059,[5]Insumos!$C$2:$F$517,4,FALSE),"")</f>
        <v/>
      </c>
      <c r="R1059" s="515"/>
    </row>
    <row r="1060" spans="2:18">
      <c r="B1060" s="505" t="str">
        <f>IF('Formulario PPGR3'!$G1060="","",CONCATENATE('Formulario PPGR3'!$C1060,".",'Formulario PPGR3'!$D1060,".",'Formulario PPGR3'!$E1060,".",'Formulario PPGR3'!$F1060))</f>
        <v/>
      </c>
      <c r="C1060" s="505" t="str">
        <f>IF('Formulario PPGR3'!$G1060="","",'[3]Formulario PPGR1'!#REF!)</f>
        <v/>
      </c>
      <c r="D1060" s="505" t="str">
        <f>IF('Formulario PPGR3'!$G1060="","",'[3]Formulario PPGR1'!#REF!)</f>
        <v/>
      </c>
      <c r="E1060" s="505" t="str">
        <f>IF('Formulario PPGR3'!$G1060="","",'[3]Formulario PPGR1'!#REF!)</f>
        <v/>
      </c>
      <c r="F1060" s="505" t="str">
        <f>IF('Formulario PPGR3'!$G1060="","",'[3]Formulario PPGR1'!#REF!)</f>
        <v/>
      </c>
      <c r="G1060" s="508"/>
      <c r="H1060" s="507" t="str">
        <f>IFERROR(VLOOKUP('Formulario PPGR3'!$G1060,'Formulario PPGR2'!$H$39:$I$10486,2,FALSE),"")</f>
        <v/>
      </c>
      <c r="I1060" s="514" t="str">
        <f>IFERROR(VLOOKUP('Formulario PPGR3'!$G1060,'Formulario PPGR2'!$H$9:$V$303,15,FALSE),"")</f>
        <v/>
      </c>
      <c r="J1060" s="515"/>
      <c r="K1060" s="505" t="str">
        <f>IFERROR(VLOOKUP($J1060,[4]LSIns!$B$5:$C$45,2,FALSE),"")</f>
        <v/>
      </c>
      <c r="L1060" s="516"/>
      <c r="M1060" s="505" t="str">
        <f>IFERROR(VLOOKUP($L1060,[5]Insumos!$C$2:$F$517,2,FALSE),"")</f>
        <v/>
      </c>
      <c r="N1060" s="521"/>
      <c r="O1060" s="522" t="str">
        <f>IFERROR(VLOOKUP($L1060,[5]Insumos!$C$2:$F$517,3,FALSE),"")</f>
        <v/>
      </c>
      <c r="P1060" s="520" t="e">
        <f>+'Formulario PPGR3'!$O1060*'Formulario PPGR3'!$N1060</f>
        <v>#VALUE!</v>
      </c>
      <c r="Q1060" s="527" t="str">
        <f>IFERROR(VLOOKUP($L1060,[5]Insumos!$C$2:$F$517,4,FALSE),"")</f>
        <v/>
      </c>
      <c r="R1060" s="515"/>
    </row>
    <row r="1061" spans="2:18">
      <c r="B1061" s="505" t="str">
        <f>IF('Formulario PPGR3'!$G1061="","",CONCATENATE('Formulario PPGR3'!$C1061,".",'Formulario PPGR3'!$D1061,".",'Formulario PPGR3'!$E1061,".",'Formulario PPGR3'!$F1061))</f>
        <v/>
      </c>
      <c r="C1061" s="505" t="str">
        <f>IF('Formulario PPGR3'!$G1061="","",'[3]Formulario PPGR1'!#REF!)</f>
        <v/>
      </c>
      <c r="D1061" s="505" t="str">
        <f>IF('Formulario PPGR3'!$G1061="","",'[3]Formulario PPGR1'!#REF!)</f>
        <v/>
      </c>
      <c r="E1061" s="505" t="str">
        <f>IF('Formulario PPGR3'!$G1061="","",'[3]Formulario PPGR1'!#REF!)</f>
        <v/>
      </c>
      <c r="F1061" s="505" t="str">
        <f>IF('Formulario PPGR3'!$G1061="","",'[3]Formulario PPGR1'!#REF!)</f>
        <v/>
      </c>
      <c r="G1061" s="508"/>
      <c r="H1061" s="507" t="str">
        <f>IFERROR(VLOOKUP('Formulario PPGR3'!$G1061,'Formulario PPGR2'!$H$39:$I$10486,2,FALSE),"")</f>
        <v/>
      </c>
      <c r="I1061" s="514" t="str">
        <f>IFERROR(VLOOKUP('Formulario PPGR3'!$G1061,'Formulario PPGR2'!$H$9:$V$303,15,FALSE),"")</f>
        <v/>
      </c>
      <c r="J1061" s="515"/>
      <c r="K1061" s="505" t="str">
        <f>IFERROR(VLOOKUP($J1061,[4]LSIns!$B$5:$C$45,2,FALSE),"")</f>
        <v/>
      </c>
      <c r="L1061" s="516"/>
      <c r="M1061" s="505" t="str">
        <f>IFERROR(VLOOKUP($L1061,[5]Insumos!$C$2:$F$517,2,FALSE),"")</f>
        <v/>
      </c>
      <c r="N1061" s="521"/>
      <c r="O1061" s="522" t="str">
        <f>IFERROR(VLOOKUP($L1061,[5]Insumos!$C$2:$F$517,3,FALSE),"")</f>
        <v/>
      </c>
      <c r="P1061" s="520" t="e">
        <f>+'Formulario PPGR3'!$O1061*'Formulario PPGR3'!$N1061</f>
        <v>#VALUE!</v>
      </c>
      <c r="Q1061" s="527" t="str">
        <f>IFERROR(VLOOKUP($L1061,[5]Insumos!$C$2:$F$517,4,FALSE),"")</f>
        <v/>
      </c>
      <c r="R1061" s="515"/>
    </row>
    <row r="1062" spans="2:18">
      <c r="B1062" s="505" t="str">
        <f>IF('Formulario PPGR3'!$G1062="","",CONCATENATE('Formulario PPGR3'!$C1062,".",'Formulario PPGR3'!$D1062,".",'Formulario PPGR3'!$E1062,".",'Formulario PPGR3'!$F1062))</f>
        <v/>
      </c>
      <c r="C1062" s="505" t="str">
        <f>IF('Formulario PPGR3'!$G1062="","",'[3]Formulario PPGR1'!#REF!)</f>
        <v/>
      </c>
      <c r="D1062" s="505" t="str">
        <f>IF('Formulario PPGR3'!$G1062="","",'[3]Formulario PPGR1'!#REF!)</f>
        <v/>
      </c>
      <c r="E1062" s="505" t="str">
        <f>IF('Formulario PPGR3'!$G1062="","",'[3]Formulario PPGR1'!#REF!)</f>
        <v/>
      </c>
      <c r="F1062" s="505" t="str">
        <f>IF('Formulario PPGR3'!$G1062="","",'[3]Formulario PPGR1'!#REF!)</f>
        <v/>
      </c>
      <c r="G1062" s="508"/>
      <c r="H1062" s="507" t="str">
        <f>IFERROR(VLOOKUP('Formulario PPGR3'!$G1062,'Formulario PPGR2'!$H$39:$I$10486,2,FALSE),"")</f>
        <v/>
      </c>
      <c r="I1062" s="514" t="str">
        <f>IFERROR(VLOOKUP('Formulario PPGR3'!$G1062,'Formulario PPGR2'!$H$9:$V$303,15,FALSE),"")</f>
        <v/>
      </c>
      <c r="J1062" s="515"/>
      <c r="K1062" s="505" t="str">
        <f>IFERROR(VLOOKUP($J1062,[4]LSIns!$B$5:$C$45,2,FALSE),"")</f>
        <v/>
      </c>
      <c r="L1062" s="516"/>
      <c r="M1062" s="505" t="str">
        <f>IFERROR(VLOOKUP($L1062,[5]Insumos!$C$2:$F$517,2,FALSE),"")</f>
        <v/>
      </c>
      <c r="N1062" s="521"/>
      <c r="O1062" s="522" t="str">
        <f>IFERROR(VLOOKUP($L1062,[5]Insumos!$C$2:$F$517,3,FALSE),"")</f>
        <v/>
      </c>
      <c r="P1062" s="520" t="e">
        <f>+'Formulario PPGR3'!$O1062*'Formulario PPGR3'!$N1062</f>
        <v>#VALUE!</v>
      </c>
      <c r="Q1062" s="527" t="str">
        <f>IFERROR(VLOOKUP($L1062,[5]Insumos!$C$2:$F$517,4,FALSE),"")</f>
        <v/>
      </c>
      <c r="R1062" s="515"/>
    </row>
    <row r="1063" spans="2:18">
      <c r="B1063" s="505" t="str">
        <f>IF('Formulario PPGR3'!$G1063="","",CONCATENATE('Formulario PPGR3'!$C1063,".",'Formulario PPGR3'!$D1063,".",'Formulario PPGR3'!$E1063,".",'Formulario PPGR3'!$F1063))</f>
        <v/>
      </c>
      <c r="C1063" s="505" t="str">
        <f>IF('Formulario PPGR3'!$G1063="","",'[3]Formulario PPGR1'!#REF!)</f>
        <v/>
      </c>
      <c r="D1063" s="505" t="str">
        <f>IF('Formulario PPGR3'!$G1063="","",'[3]Formulario PPGR1'!#REF!)</f>
        <v/>
      </c>
      <c r="E1063" s="505" t="str">
        <f>IF('Formulario PPGR3'!$G1063="","",'[3]Formulario PPGR1'!#REF!)</f>
        <v/>
      </c>
      <c r="F1063" s="505" t="str">
        <f>IF('Formulario PPGR3'!$G1063="","",'[3]Formulario PPGR1'!#REF!)</f>
        <v/>
      </c>
      <c r="G1063" s="508"/>
      <c r="H1063" s="507" t="str">
        <f>IFERROR(VLOOKUP('Formulario PPGR3'!$G1063,'Formulario PPGR2'!$H$39:$I$10486,2,FALSE),"")</f>
        <v/>
      </c>
      <c r="I1063" s="514" t="str">
        <f>IFERROR(VLOOKUP('Formulario PPGR3'!$G1063,'Formulario PPGR2'!$H$9:$V$303,15,FALSE),"")</f>
        <v/>
      </c>
      <c r="J1063" s="515"/>
      <c r="K1063" s="505" t="str">
        <f>IFERROR(VLOOKUP($J1063,[4]LSIns!$B$5:$C$45,2,FALSE),"")</f>
        <v/>
      </c>
      <c r="L1063" s="516"/>
      <c r="M1063" s="505" t="str">
        <f>IFERROR(VLOOKUP($L1063,[5]Insumos!$C$2:$F$517,2,FALSE),"")</f>
        <v/>
      </c>
      <c r="N1063" s="521"/>
      <c r="O1063" s="522" t="str">
        <f>IFERROR(VLOOKUP($L1063,[5]Insumos!$C$2:$F$517,3,FALSE),"")</f>
        <v/>
      </c>
      <c r="P1063" s="520" t="e">
        <f>+'Formulario PPGR3'!$O1063*'Formulario PPGR3'!$N1063</f>
        <v>#VALUE!</v>
      </c>
      <c r="Q1063" s="527" t="str">
        <f>IFERROR(VLOOKUP($L1063,[5]Insumos!$C$2:$F$517,4,FALSE),"")</f>
        <v/>
      </c>
      <c r="R1063" s="515"/>
    </row>
    <row r="1064" spans="2:18">
      <c r="B1064" s="505" t="str">
        <f>IF('Formulario PPGR3'!$G1064="","",CONCATENATE('Formulario PPGR3'!$C1064,".",'Formulario PPGR3'!$D1064,".",'Formulario PPGR3'!$E1064,".",'Formulario PPGR3'!$F1064))</f>
        <v/>
      </c>
      <c r="C1064" s="505" t="str">
        <f>IF('Formulario PPGR3'!$G1064="","",'[3]Formulario PPGR1'!#REF!)</f>
        <v/>
      </c>
      <c r="D1064" s="505" t="str">
        <f>IF('Formulario PPGR3'!$G1064="","",'[3]Formulario PPGR1'!#REF!)</f>
        <v/>
      </c>
      <c r="E1064" s="505" t="str">
        <f>IF('Formulario PPGR3'!$G1064="","",'[3]Formulario PPGR1'!#REF!)</f>
        <v/>
      </c>
      <c r="F1064" s="505" t="str">
        <f>IF('Formulario PPGR3'!$G1064="","",'[3]Formulario PPGR1'!#REF!)</f>
        <v/>
      </c>
      <c r="G1064" s="508"/>
      <c r="H1064" s="507" t="str">
        <f>IFERROR(VLOOKUP('Formulario PPGR3'!$G1064,'Formulario PPGR2'!$H$39:$I$10486,2,FALSE),"")</f>
        <v/>
      </c>
      <c r="I1064" s="514" t="str">
        <f>IFERROR(VLOOKUP('Formulario PPGR3'!$G1064,'Formulario PPGR2'!$H$9:$V$303,15,FALSE),"")</f>
        <v/>
      </c>
      <c r="J1064" s="515"/>
      <c r="K1064" s="505" t="str">
        <f>IFERROR(VLOOKUP($J1064,[4]LSIns!$B$5:$C$45,2,FALSE),"")</f>
        <v/>
      </c>
      <c r="L1064" s="516"/>
      <c r="M1064" s="505" t="str">
        <f>IFERROR(VLOOKUP($L1064,[5]Insumos!$C$2:$F$517,2,FALSE),"")</f>
        <v/>
      </c>
      <c r="N1064" s="521"/>
      <c r="O1064" s="522" t="str">
        <f>IFERROR(VLOOKUP($L1064,[5]Insumos!$C$2:$F$517,3,FALSE),"")</f>
        <v/>
      </c>
      <c r="P1064" s="520" t="e">
        <f>+'Formulario PPGR3'!$O1064*'Formulario PPGR3'!$N1064</f>
        <v>#VALUE!</v>
      </c>
      <c r="Q1064" s="527" t="str">
        <f>IFERROR(VLOOKUP($L1064,[5]Insumos!$C$2:$F$517,4,FALSE),"")</f>
        <v/>
      </c>
      <c r="R1064" s="515"/>
    </row>
    <row r="1065" spans="2:18">
      <c r="B1065" s="505" t="str">
        <f>IF('Formulario PPGR3'!$G1065="","",CONCATENATE('Formulario PPGR3'!$C1065,".",'Formulario PPGR3'!$D1065,".",'Formulario PPGR3'!$E1065,".",'Formulario PPGR3'!$F1065))</f>
        <v/>
      </c>
      <c r="C1065" s="505" t="str">
        <f>IF('Formulario PPGR3'!$G1065="","",'[3]Formulario PPGR1'!#REF!)</f>
        <v/>
      </c>
      <c r="D1065" s="505" t="str">
        <f>IF('Formulario PPGR3'!$G1065="","",'[3]Formulario PPGR1'!#REF!)</f>
        <v/>
      </c>
      <c r="E1065" s="505" t="str">
        <f>IF('Formulario PPGR3'!$G1065="","",'[3]Formulario PPGR1'!#REF!)</f>
        <v/>
      </c>
      <c r="F1065" s="505" t="str">
        <f>IF('Formulario PPGR3'!$G1065="","",'[3]Formulario PPGR1'!#REF!)</f>
        <v/>
      </c>
      <c r="G1065" s="508"/>
      <c r="H1065" s="507" t="str">
        <f>IFERROR(VLOOKUP('Formulario PPGR3'!$G1065,'Formulario PPGR2'!$H$39:$I$10486,2,FALSE),"")</f>
        <v/>
      </c>
      <c r="I1065" s="514" t="str">
        <f>IFERROR(VLOOKUP('Formulario PPGR3'!$G1065,'Formulario PPGR2'!$H$9:$V$303,15,FALSE),"")</f>
        <v/>
      </c>
      <c r="J1065" s="515"/>
      <c r="K1065" s="505" t="str">
        <f>IFERROR(VLOOKUP($J1065,[4]LSIns!$B$5:$C$45,2,FALSE),"")</f>
        <v/>
      </c>
      <c r="L1065" s="516"/>
      <c r="M1065" s="505" t="str">
        <f>IFERROR(VLOOKUP($L1065,[5]Insumos!$C$2:$F$517,2,FALSE),"")</f>
        <v/>
      </c>
      <c r="N1065" s="521"/>
      <c r="O1065" s="522" t="str">
        <f>IFERROR(VLOOKUP($L1065,[5]Insumos!$C$2:$F$517,3,FALSE),"")</f>
        <v/>
      </c>
      <c r="P1065" s="520" t="e">
        <f>+'Formulario PPGR3'!$O1065*'Formulario PPGR3'!$N1065</f>
        <v>#VALUE!</v>
      </c>
      <c r="Q1065" s="527" t="str">
        <f>IFERROR(VLOOKUP($L1065,[5]Insumos!$C$2:$F$517,4,FALSE),"")</f>
        <v/>
      </c>
      <c r="R1065" s="515"/>
    </row>
    <row r="1066" spans="2:18">
      <c r="B1066" s="505" t="str">
        <f>IF('Formulario PPGR3'!$G1066="","",CONCATENATE('Formulario PPGR3'!$C1066,".",'Formulario PPGR3'!$D1066,".",'Formulario PPGR3'!$E1066,".",'Formulario PPGR3'!$F1066))</f>
        <v/>
      </c>
      <c r="C1066" s="505" t="str">
        <f>IF('Formulario PPGR3'!$G1066="","",'[3]Formulario PPGR1'!#REF!)</f>
        <v/>
      </c>
      <c r="D1066" s="505" t="str">
        <f>IF('Formulario PPGR3'!$G1066="","",'[3]Formulario PPGR1'!#REF!)</f>
        <v/>
      </c>
      <c r="E1066" s="505" t="str">
        <f>IF('Formulario PPGR3'!$G1066="","",'[3]Formulario PPGR1'!#REF!)</f>
        <v/>
      </c>
      <c r="F1066" s="505" t="str">
        <f>IF('Formulario PPGR3'!$G1066="","",'[3]Formulario PPGR1'!#REF!)</f>
        <v/>
      </c>
      <c r="G1066" s="508"/>
      <c r="H1066" s="507" t="str">
        <f>IFERROR(VLOOKUP('Formulario PPGR3'!$G1066,'Formulario PPGR2'!$H$39:$I$10486,2,FALSE),"")</f>
        <v/>
      </c>
      <c r="I1066" s="514" t="str">
        <f>IFERROR(VLOOKUP('Formulario PPGR3'!$G1066,'Formulario PPGR2'!$H$9:$V$303,15,FALSE),"")</f>
        <v/>
      </c>
      <c r="J1066" s="515"/>
      <c r="K1066" s="505" t="str">
        <f>IFERROR(VLOOKUP($J1066,[4]LSIns!$B$5:$C$45,2,FALSE),"")</f>
        <v/>
      </c>
      <c r="L1066" s="516"/>
      <c r="M1066" s="505" t="str">
        <f>IFERROR(VLOOKUP($L1066,[5]Insumos!$C$2:$F$517,2,FALSE),"")</f>
        <v/>
      </c>
      <c r="N1066" s="521"/>
      <c r="O1066" s="522" t="str">
        <f>IFERROR(VLOOKUP($L1066,[5]Insumos!$C$2:$F$517,3,FALSE),"")</f>
        <v/>
      </c>
      <c r="P1066" s="520" t="e">
        <f>+'Formulario PPGR3'!$O1066*'Formulario PPGR3'!$N1066</f>
        <v>#VALUE!</v>
      </c>
      <c r="Q1066" s="527" t="str">
        <f>IFERROR(VLOOKUP($L1066,[5]Insumos!$C$2:$F$517,4,FALSE),"")</f>
        <v/>
      </c>
      <c r="R1066" s="515"/>
    </row>
    <row r="1067" spans="2:18">
      <c r="B1067" s="505" t="str">
        <f>IF('Formulario PPGR3'!$G1067="","",CONCATENATE('Formulario PPGR3'!$C1067,".",'Formulario PPGR3'!$D1067,".",'Formulario PPGR3'!$E1067,".",'Formulario PPGR3'!$F1067))</f>
        <v/>
      </c>
      <c r="C1067" s="505" t="str">
        <f>IF('Formulario PPGR3'!$G1067="","",'[3]Formulario PPGR1'!#REF!)</f>
        <v/>
      </c>
      <c r="D1067" s="505" t="str">
        <f>IF('Formulario PPGR3'!$G1067="","",'[3]Formulario PPGR1'!#REF!)</f>
        <v/>
      </c>
      <c r="E1067" s="505" t="str">
        <f>IF('Formulario PPGR3'!$G1067="","",'[3]Formulario PPGR1'!#REF!)</f>
        <v/>
      </c>
      <c r="F1067" s="505" t="str">
        <f>IF('Formulario PPGR3'!$G1067="","",'[3]Formulario PPGR1'!#REF!)</f>
        <v/>
      </c>
      <c r="G1067" s="508"/>
      <c r="H1067" s="507" t="str">
        <f>IFERROR(VLOOKUP('Formulario PPGR3'!$G1067,'Formulario PPGR2'!$H$39:$I$10486,2,FALSE),"")</f>
        <v/>
      </c>
      <c r="I1067" s="514" t="str">
        <f>IFERROR(VLOOKUP('Formulario PPGR3'!$G1067,'Formulario PPGR2'!$H$9:$V$303,15,FALSE),"")</f>
        <v/>
      </c>
      <c r="J1067" s="515"/>
      <c r="K1067" s="505" t="str">
        <f>IFERROR(VLOOKUP($J1067,[4]LSIns!$B$5:$C$45,2,FALSE),"")</f>
        <v/>
      </c>
      <c r="L1067" s="516"/>
      <c r="M1067" s="505" t="str">
        <f>IFERROR(VLOOKUP($L1067,[5]Insumos!$C$2:$F$517,2,FALSE),"")</f>
        <v/>
      </c>
      <c r="N1067" s="521"/>
      <c r="O1067" s="522" t="str">
        <f>IFERROR(VLOOKUP($L1067,[5]Insumos!$C$2:$F$517,3,FALSE),"")</f>
        <v/>
      </c>
      <c r="P1067" s="520" t="e">
        <f>+'Formulario PPGR3'!$O1067*'Formulario PPGR3'!$N1067</f>
        <v>#VALUE!</v>
      </c>
      <c r="Q1067" s="527" t="str">
        <f>IFERROR(VLOOKUP($L1067,[5]Insumos!$C$2:$F$517,4,FALSE),"")</f>
        <v/>
      </c>
      <c r="R1067" s="515"/>
    </row>
    <row r="1068" spans="2:18">
      <c r="B1068" s="505" t="str">
        <f>IF('Formulario PPGR3'!$G1068="","",CONCATENATE('Formulario PPGR3'!$C1068,".",'Formulario PPGR3'!$D1068,".",'Formulario PPGR3'!$E1068,".",'Formulario PPGR3'!$F1068))</f>
        <v/>
      </c>
      <c r="C1068" s="505" t="str">
        <f>IF('Formulario PPGR3'!$G1068="","",'[3]Formulario PPGR1'!#REF!)</f>
        <v/>
      </c>
      <c r="D1068" s="505" t="str">
        <f>IF('Formulario PPGR3'!$G1068="","",'[3]Formulario PPGR1'!#REF!)</f>
        <v/>
      </c>
      <c r="E1068" s="505" t="str">
        <f>IF('Formulario PPGR3'!$G1068="","",'[3]Formulario PPGR1'!#REF!)</f>
        <v/>
      </c>
      <c r="F1068" s="505" t="str">
        <f>IF('Formulario PPGR3'!$G1068="","",'[3]Formulario PPGR1'!#REF!)</f>
        <v/>
      </c>
      <c r="G1068" s="508"/>
      <c r="H1068" s="507" t="str">
        <f>IFERROR(VLOOKUP('Formulario PPGR3'!$G1068,'Formulario PPGR2'!$H$39:$I$10486,2,FALSE),"")</f>
        <v/>
      </c>
      <c r="I1068" s="514" t="str">
        <f>IFERROR(VLOOKUP('Formulario PPGR3'!$G1068,'Formulario PPGR2'!$H$9:$V$303,15,FALSE),"")</f>
        <v/>
      </c>
      <c r="J1068" s="515"/>
      <c r="K1068" s="505" t="str">
        <f>IFERROR(VLOOKUP($J1068,[4]LSIns!$B$5:$C$45,2,FALSE),"")</f>
        <v/>
      </c>
      <c r="L1068" s="516"/>
      <c r="M1068" s="505" t="str">
        <f>IFERROR(VLOOKUP($L1068,[5]Insumos!$C$2:$F$517,2,FALSE),"")</f>
        <v/>
      </c>
      <c r="N1068" s="521"/>
      <c r="O1068" s="522" t="str">
        <f>IFERROR(VLOOKUP($L1068,[5]Insumos!$C$2:$F$517,3,FALSE),"")</f>
        <v/>
      </c>
      <c r="P1068" s="520" t="e">
        <f>+'Formulario PPGR3'!$O1068*'Formulario PPGR3'!$N1068</f>
        <v>#VALUE!</v>
      </c>
      <c r="Q1068" s="527" t="str">
        <f>IFERROR(VLOOKUP($L1068,[5]Insumos!$C$2:$F$517,4,FALSE),"")</f>
        <v/>
      </c>
      <c r="R1068" s="515"/>
    </row>
    <row r="1069" spans="2:18">
      <c r="B1069" s="505" t="str">
        <f>IF('Formulario PPGR3'!$G1069="","",CONCATENATE('Formulario PPGR3'!$C1069,".",'Formulario PPGR3'!$D1069,".",'Formulario PPGR3'!$E1069,".",'Formulario PPGR3'!$F1069))</f>
        <v/>
      </c>
      <c r="C1069" s="505" t="str">
        <f>IF('Formulario PPGR3'!$G1069="","",'[3]Formulario PPGR1'!#REF!)</f>
        <v/>
      </c>
      <c r="D1069" s="505" t="str">
        <f>IF('Formulario PPGR3'!$G1069="","",'[3]Formulario PPGR1'!#REF!)</f>
        <v/>
      </c>
      <c r="E1069" s="505" t="str">
        <f>IF('Formulario PPGR3'!$G1069="","",'[3]Formulario PPGR1'!#REF!)</f>
        <v/>
      </c>
      <c r="F1069" s="505" t="str">
        <f>IF('Formulario PPGR3'!$G1069="","",'[3]Formulario PPGR1'!#REF!)</f>
        <v/>
      </c>
      <c r="G1069" s="508"/>
      <c r="H1069" s="507" t="str">
        <f>IFERROR(VLOOKUP('Formulario PPGR3'!$G1069,'Formulario PPGR2'!$H$39:$I$10486,2,FALSE),"")</f>
        <v/>
      </c>
      <c r="I1069" s="514" t="str">
        <f>IFERROR(VLOOKUP('Formulario PPGR3'!$G1069,'Formulario PPGR2'!$H$9:$V$303,15,FALSE),"")</f>
        <v/>
      </c>
      <c r="J1069" s="515"/>
      <c r="K1069" s="505" t="str">
        <f>IFERROR(VLOOKUP($J1069,[4]LSIns!$B$5:$C$45,2,FALSE),"")</f>
        <v/>
      </c>
      <c r="L1069" s="516"/>
      <c r="M1069" s="505" t="str">
        <f>IFERROR(VLOOKUP($L1069,[5]Insumos!$C$2:$F$517,2,FALSE),"")</f>
        <v/>
      </c>
      <c r="N1069" s="521"/>
      <c r="O1069" s="522" t="str">
        <f>IFERROR(VLOOKUP($L1069,[5]Insumos!$C$2:$F$517,3,FALSE),"")</f>
        <v/>
      </c>
      <c r="P1069" s="520" t="e">
        <f>+'Formulario PPGR3'!$O1069*'Formulario PPGR3'!$N1069</f>
        <v>#VALUE!</v>
      </c>
      <c r="Q1069" s="527" t="str">
        <f>IFERROR(VLOOKUP($L1069,[5]Insumos!$C$2:$F$517,4,FALSE),"")</f>
        <v/>
      </c>
      <c r="R1069" s="515"/>
    </row>
    <row r="1070" spans="2:18">
      <c r="B1070" s="505" t="str">
        <f>IF('Formulario PPGR3'!$G1070="","",CONCATENATE('Formulario PPGR3'!$C1070,".",'Formulario PPGR3'!$D1070,".",'Formulario PPGR3'!$E1070,".",'Formulario PPGR3'!$F1070))</f>
        <v/>
      </c>
      <c r="C1070" s="505" t="str">
        <f>IF('Formulario PPGR3'!$G1070="","",'[3]Formulario PPGR1'!#REF!)</f>
        <v/>
      </c>
      <c r="D1070" s="505" t="str">
        <f>IF('Formulario PPGR3'!$G1070="","",'[3]Formulario PPGR1'!#REF!)</f>
        <v/>
      </c>
      <c r="E1070" s="505" t="str">
        <f>IF('Formulario PPGR3'!$G1070="","",'[3]Formulario PPGR1'!#REF!)</f>
        <v/>
      </c>
      <c r="F1070" s="505" t="str">
        <f>IF('Formulario PPGR3'!$G1070="","",'[3]Formulario PPGR1'!#REF!)</f>
        <v/>
      </c>
      <c r="G1070" s="508"/>
      <c r="H1070" s="507" t="str">
        <f>IFERROR(VLOOKUP('Formulario PPGR3'!$G1070,'Formulario PPGR2'!$H$39:$I$10486,2,FALSE),"")</f>
        <v/>
      </c>
      <c r="I1070" s="514" t="str">
        <f>IFERROR(VLOOKUP('Formulario PPGR3'!$G1070,'Formulario PPGR2'!$H$9:$V$303,15,FALSE),"")</f>
        <v/>
      </c>
      <c r="J1070" s="515"/>
      <c r="K1070" s="505" t="str">
        <f>IFERROR(VLOOKUP($J1070,[4]LSIns!$B$5:$C$45,2,FALSE),"")</f>
        <v/>
      </c>
      <c r="L1070" s="516"/>
      <c r="M1070" s="505" t="str">
        <f>IFERROR(VLOOKUP($L1070,[5]Insumos!$C$2:$F$517,2,FALSE),"")</f>
        <v/>
      </c>
      <c r="N1070" s="521"/>
      <c r="O1070" s="522" t="str">
        <f>IFERROR(VLOOKUP($L1070,[5]Insumos!$C$2:$F$517,3,FALSE),"")</f>
        <v/>
      </c>
      <c r="P1070" s="520" t="e">
        <f>+'Formulario PPGR3'!$O1070*'Formulario PPGR3'!$N1070</f>
        <v>#VALUE!</v>
      </c>
      <c r="Q1070" s="527" t="str">
        <f>IFERROR(VLOOKUP($L1070,[5]Insumos!$C$2:$F$517,4,FALSE),"")</f>
        <v/>
      </c>
      <c r="R1070" s="515"/>
    </row>
    <row r="1071" spans="2:18">
      <c r="B1071" s="505" t="str">
        <f>IF('Formulario PPGR3'!$G1071="","",CONCATENATE('Formulario PPGR3'!$C1071,".",'Formulario PPGR3'!$D1071,".",'Formulario PPGR3'!$E1071,".",'Formulario PPGR3'!$F1071))</f>
        <v/>
      </c>
      <c r="C1071" s="505" t="str">
        <f>IF('Formulario PPGR3'!$G1071="","",'[3]Formulario PPGR1'!#REF!)</f>
        <v/>
      </c>
      <c r="D1071" s="505" t="str">
        <f>IF('Formulario PPGR3'!$G1071="","",'[3]Formulario PPGR1'!#REF!)</f>
        <v/>
      </c>
      <c r="E1071" s="505" t="str">
        <f>IF('Formulario PPGR3'!$G1071="","",'[3]Formulario PPGR1'!#REF!)</f>
        <v/>
      </c>
      <c r="F1071" s="505" t="str">
        <f>IF('Formulario PPGR3'!$G1071="","",'[3]Formulario PPGR1'!#REF!)</f>
        <v/>
      </c>
      <c r="G1071" s="508"/>
      <c r="H1071" s="507" t="str">
        <f>IFERROR(VLOOKUP('Formulario PPGR3'!$G1071,'Formulario PPGR2'!$H$39:$I$10486,2,FALSE),"")</f>
        <v/>
      </c>
      <c r="I1071" s="514" t="str">
        <f>IFERROR(VLOOKUP('Formulario PPGR3'!$G1071,'Formulario PPGR2'!$H$9:$V$303,15,FALSE),"")</f>
        <v/>
      </c>
      <c r="J1071" s="515"/>
      <c r="K1071" s="505" t="str">
        <f>IFERROR(VLOOKUP($J1071,[4]LSIns!$B$5:$C$45,2,FALSE),"")</f>
        <v/>
      </c>
      <c r="L1071" s="516"/>
      <c r="M1071" s="505" t="str">
        <f>IFERROR(VLOOKUP($L1071,[5]Insumos!$C$2:$F$517,2,FALSE),"")</f>
        <v/>
      </c>
      <c r="N1071" s="521"/>
      <c r="O1071" s="522" t="str">
        <f>IFERROR(VLOOKUP($L1071,[5]Insumos!$C$2:$F$517,3,FALSE),"")</f>
        <v/>
      </c>
      <c r="P1071" s="520" t="e">
        <f>+'Formulario PPGR3'!$O1071*'Formulario PPGR3'!$N1071</f>
        <v>#VALUE!</v>
      </c>
      <c r="Q1071" s="527" t="str">
        <f>IFERROR(VLOOKUP($L1071,[5]Insumos!$C$2:$F$517,4,FALSE),"")</f>
        <v/>
      </c>
      <c r="R1071" s="515"/>
    </row>
    <row r="1072" spans="2:18">
      <c r="B1072" s="505" t="str">
        <f>IF('Formulario PPGR3'!$G1072="","",CONCATENATE('Formulario PPGR3'!$C1072,".",'Formulario PPGR3'!$D1072,".",'Formulario PPGR3'!$E1072,".",'Formulario PPGR3'!$F1072))</f>
        <v/>
      </c>
      <c r="C1072" s="505" t="str">
        <f>IF('Formulario PPGR3'!$G1072="","",'[3]Formulario PPGR1'!#REF!)</f>
        <v/>
      </c>
      <c r="D1072" s="505" t="str">
        <f>IF('Formulario PPGR3'!$G1072="","",'[3]Formulario PPGR1'!#REF!)</f>
        <v/>
      </c>
      <c r="E1072" s="505" t="str">
        <f>IF('Formulario PPGR3'!$G1072="","",'[3]Formulario PPGR1'!#REF!)</f>
        <v/>
      </c>
      <c r="F1072" s="505" t="str">
        <f>IF('Formulario PPGR3'!$G1072="","",'[3]Formulario PPGR1'!#REF!)</f>
        <v/>
      </c>
      <c r="G1072" s="508"/>
      <c r="H1072" s="507" t="str">
        <f>IFERROR(VLOOKUP('Formulario PPGR3'!$G1072,'Formulario PPGR2'!$H$39:$I$10486,2,FALSE),"")</f>
        <v/>
      </c>
      <c r="I1072" s="514" t="str">
        <f>IFERROR(VLOOKUP('Formulario PPGR3'!$G1072,'Formulario PPGR2'!$H$9:$V$303,15,FALSE),"")</f>
        <v/>
      </c>
      <c r="J1072" s="515"/>
      <c r="K1072" s="505" t="str">
        <f>IFERROR(VLOOKUP($J1072,[4]LSIns!$B$5:$C$45,2,FALSE),"")</f>
        <v/>
      </c>
      <c r="L1072" s="516"/>
      <c r="M1072" s="505" t="str">
        <f>IFERROR(VLOOKUP($L1072,[5]Insumos!$C$2:$F$517,2,FALSE),"")</f>
        <v/>
      </c>
      <c r="N1072" s="521"/>
      <c r="O1072" s="522" t="str">
        <f>IFERROR(VLOOKUP($L1072,[5]Insumos!$C$2:$F$517,3,FALSE),"")</f>
        <v/>
      </c>
      <c r="P1072" s="520" t="e">
        <f>+'Formulario PPGR3'!$O1072*'Formulario PPGR3'!$N1072</f>
        <v>#VALUE!</v>
      </c>
      <c r="Q1072" s="527" t="str">
        <f>IFERROR(VLOOKUP($L1072,[5]Insumos!$C$2:$F$517,4,FALSE),"")</f>
        <v/>
      </c>
      <c r="R1072" s="515"/>
    </row>
    <row r="1073" spans="2:18">
      <c r="B1073" s="505" t="str">
        <f>IF('Formulario PPGR3'!$G1073="","",CONCATENATE('Formulario PPGR3'!$C1073,".",'Formulario PPGR3'!$D1073,".",'Formulario PPGR3'!$E1073,".",'Formulario PPGR3'!$F1073))</f>
        <v/>
      </c>
      <c r="C1073" s="505" t="str">
        <f>IF('Formulario PPGR3'!$G1073="","",'[3]Formulario PPGR1'!#REF!)</f>
        <v/>
      </c>
      <c r="D1073" s="505" t="str">
        <f>IF('Formulario PPGR3'!$G1073="","",'[3]Formulario PPGR1'!#REF!)</f>
        <v/>
      </c>
      <c r="E1073" s="505" t="str">
        <f>IF('Formulario PPGR3'!$G1073="","",'[3]Formulario PPGR1'!#REF!)</f>
        <v/>
      </c>
      <c r="F1073" s="505" t="str">
        <f>IF('Formulario PPGR3'!$G1073="","",'[3]Formulario PPGR1'!#REF!)</f>
        <v/>
      </c>
      <c r="G1073" s="508"/>
      <c r="H1073" s="507" t="str">
        <f>IFERROR(VLOOKUP('Formulario PPGR3'!$G1073,'Formulario PPGR2'!$H$39:$I$10486,2,FALSE),"")</f>
        <v/>
      </c>
      <c r="I1073" s="514" t="str">
        <f>IFERROR(VLOOKUP('Formulario PPGR3'!$G1073,'Formulario PPGR2'!$H$9:$V$303,15,FALSE),"")</f>
        <v/>
      </c>
      <c r="J1073" s="515"/>
      <c r="K1073" s="505" t="str">
        <f>IFERROR(VLOOKUP($J1073,[4]LSIns!$B$5:$C$45,2,FALSE),"")</f>
        <v/>
      </c>
      <c r="L1073" s="516"/>
      <c r="M1073" s="505" t="str">
        <f>IFERROR(VLOOKUP($L1073,[5]Insumos!$C$2:$F$517,2,FALSE),"")</f>
        <v/>
      </c>
      <c r="N1073" s="521"/>
      <c r="O1073" s="522" t="str">
        <f>IFERROR(VLOOKUP($L1073,[5]Insumos!$C$2:$F$517,3,FALSE),"")</f>
        <v/>
      </c>
      <c r="P1073" s="520" t="e">
        <f>+'Formulario PPGR3'!$O1073*'Formulario PPGR3'!$N1073</f>
        <v>#VALUE!</v>
      </c>
      <c r="Q1073" s="527" t="str">
        <f>IFERROR(VLOOKUP($L1073,[5]Insumos!$C$2:$F$517,4,FALSE),"")</f>
        <v/>
      </c>
      <c r="R1073" s="515"/>
    </row>
    <row r="1074" spans="2:18">
      <c r="B1074" s="505" t="str">
        <f>IF('Formulario PPGR3'!$G1074="","",CONCATENATE('Formulario PPGR3'!$C1074,".",'Formulario PPGR3'!$D1074,".",'Formulario PPGR3'!$E1074,".",'Formulario PPGR3'!$F1074))</f>
        <v/>
      </c>
      <c r="C1074" s="505" t="str">
        <f>IF('Formulario PPGR3'!$G1074="","",'[3]Formulario PPGR1'!#REF!)</f>
        <v/>
      </c>
      <c r="D1074" s="505" t="str">
        <f>IF('Formulario PPGR3'!$G1074="","",'[3]Formulario PPGR1'!#REF!)</f>
        <v/>
      </c>
      <c r="E1074" s="505" t="str">
        <f>IF('Formulario PPGR3'!$G1074="","",'[3]Formulario PPGR1'!#REF!)</f>
        <v/>
      </c>
      <c r="F1074" s="505" t="str">
        <f>IF('Formulario PPGR3'!$G1074="","",'[3]Formulario PPGR1'!#REF!)</f>
        <v/>
      </c>
      <c r="G1074" s="508"/>
      <c r="H1074" s="507" t="str">
        <f>IFERROR(VLOOKUP('Formulario PPGR3'!$G1074,'Formulario PPGR2'!$H$39:$I$10486,2,FALSE),"")</f>
        <v/>
      </c>
      <c r="I1074" s="514" t="str">
        <f>IFERROR(VLOOKUP('Formulario PPGR3'!$G1074,'Formulario PPGR2'!$H$9:$V$303,15,FALSE),"")</f>
        <v/>
      </c>
      <c r="J1074" s="515"/>
      <c r="K1074" s="505" t="str">
        <f>IFERROR(VLOOKUP($J1074,[4]LSIns!$B$5:$C$45,2,FALSE),"")</f>
        <v/>
      </c>
      <c r="L1074" s="516"/>
      <c r="M1074" s="505" t="str">
        <f>IFERROR(VLOOKUP($L1074,[5]Insumos!$C$2:$F$517,2,FALSE),"")</f>
        <v/>
      </c>
      <c r="N1074" s="521"/>
      <c r="O1074" s="522" t="str">
        <f>IFERROR(VLOOKUP($L1074,[5]Insumos!$C$2:$F$517,3,FALSE),"")</f>
        <v/>
      </c>
      <c r="P1074" s="520" t="e">
        <f>+'Formulario PPGR3'!$O1074*'Formulario PPGR3'!$N1074</f>
        <v>#VALUE!</v>
      </c>
      <c r="Q1074" s="527" t="str">
        <f>IFERROR(VLOOKUP($L1074,[5]Insumos!$C$2:$F$517,4,FALSE),"")</f>
        <v/>
      </c>
      <c r="R1074" s="515"/>
    </row>
    <row r="1075" spans="2:18">
      <c r="B1075" s="505" t="str">
        <f>IF('Formulario PPGR3'!$G1075="","",CONCATENATE('Formulario PPGR3'!$C1075,".",'Formulario PPGR3'!$D1075,".",'Formulario PPGR3'!$E1075,".",'Formulario PPGR3'!$F1075))</f>
        <v/>
      </c>
      <c r="C1075" s="505" t="str">
        <f>IF('Formulario PPGR3'!$G1075="","",'[3]Formulario PPGR1'!#REF!)</f>
        <v/>
      </c>
      <c r="D1075" s="505" t="str">
        <f>IF('Formulario PPGR3'!$G1075="","",'[3]Formulario PPGR1'!#REF!)</f>
        <v/>
      </c>
      <c r="E1075" s="505" t="str">
        <f>IF('Formulario PPGR3'!$G1075="","",'[3]Formulario PPGR1'!#REF!)</f>
        <v/>
      </c>
      <c r="F1075" s="505" t="str">
        <f>IF('Formulario PPGR3'!$G1075="","",'[3]Formulario PPGR1'!#REF!)</f>
        <v/>
      </c>
      <c r="G1075" s="508"/>
      <c r="H1075" s="507" t="str">
        <f>IFERROR(VLOOKUP('Formulario PPGR3'!$G1075,'Formulario PPGR2'!$H$39:$I$10486,2,FALSE),"")</f>
        <v/>
      </c>
      <c r="I1075" s="514" t="str">
        <f>IFERROR(VLOOKUP('Formulario PPGR3'!$G1075,'Formulario PPGR2'!$H$9:$V$303,15,FALSE),"")</f>
        <v/>
      </c>
      <c r="J1075" s="515"/>
      <c r="K1075" s="505" t="str">
        <f>IFERROR(VLOOKUP($J1075,[4]LSIns!$B$5:$C$45,2,FALSE),"")</f>
        <v/>
      </c>
      <c r="L1075" s="516"/>
      <c r="M1075" s="505" t="str">
        <f>IFERROR(VLOOKUP($L1075,[5]Insumos!$C$2:$F$517,2,FALSE),"")</f>
        <v/>
      </c>
      <c r="N1075" s="521"/>
      <c r="O1075" s="522" t="str">
        <f>IFERROR(VLOOKUP($L1075,[5]Insumos!$C$2:$F$517,3,FALSE),"")</f>
        <v/>
      </c>
      <c r="P1075" s="520" t="e">
        <f>+'Formulario PPGR3'!$O1075*'Formulario PPGR3'!$N1075</f>
        <v>#VALUE!</v>
      </c>
      <c r="Q1075" s="527" t="str">
        <f>IFERROR(VLOOKUP($L1075,[5]Insumos!$C$2:$F$517,4,FALSE),"")</f>
        <v/>
      </c>
      <c r="R1075" s="515"/>
    </row>
    <row r="1076" spans="2:18">
      <c r="B1076" s="505" t="str">
        <f>IF('Formulario PPGR3'!$G1076="","",CONCATENATE('Formulario PPGR3'!$C1076,".",'Formulario PPGR3'!$D1076,".",'Formulario PPGR3'!$E1076,".",'Formulario PPGR3'!$F1076))</f>
        <v/>
      </c>
      <c r="C1076" s="505" t="str">
        <f>IF('Formulario PPGR3'!$G1076="","",'[3]Formulario PPGR1'!#REF!)</f>
        <v/>
      </c>
      <c r="D1076" s="505" t="str">
        <f>IF('Formulario PPGR3'!$G1076="","",'[3]Formulario PPGR1'!#REF!)</f>
        <v/>
      </c>
      <c r="E1076" s="505" t="str">
        <f>IF('Formulario PPGR3'!$G1076="","",'[3]Formulario PPGR1'!#REF!)</f>
        <v/>
      </c>
      <c r="F1076" s="505" t="str">
        <f>IF('Formulario PPGR3'!$G1076="","",'[3]Formulario PPGR1'!#REF!)</f>
        <v/>
      </c>
      <c r="G1076" s="508"/>
      <c r="H1076" s="507" t="str">
        <f>IFERROR(VLOOKUP('Formulario PPGR3'!$G1076,'Formulario PPGR2'!$H$39:$I$10486,2,FALSE),"")</f>
        <v/>
      </c>
      <c r="I1076" s="514" t="str">
        <f>IFERROR(VLOOKUP('Formulario PPGR3'!$G1076,'Formulario PPGR2'!$H$9:$V$303,15,FALSE),"")</f>
        <v/>
      </c>
      <c r="J1076" s="515"/>
      <c r="K1076" s="505" t="str">
        <f>IFERROR(VLOOKUP($J1076,[4]LSIns!$B$5:$C$45,2,FALSE),"")</f>
        <v/>
      </c>
      <c r="L1076" s="516"/>
      <c r="M1076" s="505" t="str">
        <f>IFERROR(VLOOKUP($L1076,[5]Insumos!$C$2:$F$517,2,FALSE),"")</f>
        <v/>
      </c>
      <c r="N1076" s="521"/>
      <c r="O1076" s="522" t="str">
        <f>IFERROR(VLOOKUP($L1076,[5]Insumos!$C$2:$F$517,3,FALSE),"")</f>
        <v/>
      </c>
      <c r="P1076" s="520" t="e">
        <f>+'Formulario PPGR3'!$O1076*'Formulario PPGR3'!$N1076</f>
        <v>#VALUE!</v>
      </c>
      <c r="Q1076" s="527" t="str">
        <f>IFERROR(VLOOKUP($L1076,[5]Insumos!$C$2:$F$517,4,FALSE),"")</f>
        <v/>
      </c>
      <c r="R1076" s="515"/>
    </row>
    <row r="1077" spans="2:18">
      <c r="B1077" s="505" t="str">
        <f>IF('Formulario PPGR3'!$G1077="","",CONCATENATE('Formulario PPGR3'!$C1077,".",'Formulario PPGR3'!$D1077,".",'Formulario PPGR3'!$E1077,".",'Formulario PPGR3'!$F1077))</f>
        <v/>
      </c>
      <c r="C1077" s="505" t="str">
        <f>IF('Formulario PPGR3'!$G1077="","",'[3]Formulario PPGR1'!#REF!)</f>
        <v/>
      </c>
      <c r="D1077" s="505" t="str">
        <f>IF('Formulario PPGR3'!$G1077="","",'[3]Formulario PPGR1'!#REF!)</f>
        <v/>
      </c>
      <c r="E1077" s="505" t="str">
        <f>IF('Formulario PPGR3'!$G1077="","",'[3]Formulario PPGR1'!#REF!)</f>
        <v/>
      </c>
      <c r="F1077" s="505" t="str">
        <f>IF('Formulario PPGR3'!$G1077="","",'[3]Formulario PPGR1'!#REF!)</f>
        <v/>
      </c>
      <c r="G1077" s="508"/>
      <c r="H1077" s="507" t="str">
        <f>IFERROR(VLOOKUP('Formulario PPGR3'!$G1077,'Formulario PPGR2'!$H$39:$I$10486,2,FALSE),"")</f>
        <v/>
      </c>
      <c r="I1077" s="514" t="str">
        <f>IFERROR(VLOOKUP('Formulario PPGR3'!$G1077,'Formulario PPGR2'!$H$9:$V$303,15,FALSE),"")</f>
        <v/>
      </c>
      <c r="J1077" s="515"/>
      <c r="K1077" s="505" t="str">
        <f>IFERROR(VLOOKUP($J1077,[4]LSIns!$B$5:$C$45,2,FALSE),"")</f>
        <v/>
      </c>
      <c r="L1077" s="516"/>
      <c r="M1077" s="505" t="str">
        <f>IFERROR(VLOOKUP($L1077,[5]Insumos!$C$2:$F$517,2,FALSE),"")</f>
        <v/>
      </c>
      <c r="N1077" s="521"/>
      <c r="O1077" s="522" t="str">
        <f>IFERROR(VLOOKUP($L1077,[5]Insumos!$C$2:$F$517,3,FALSE),"")</f>
        <v/>
      </c>
      <c r="P1077" s="520" t="e">
        <f>+'Formulario PPGR3'!$O1077*'Formulario PPGR3'!$N1077</f>
        <v>#VALUE!</v>
      </c>
      <c r="Q1077" s="527" t="str">
        <f>IFERROR(VLOOKUP($L1077,[5]Insumos!$C$2:$F$517,4,FALSE),"")</f>
        <v/>
      </c>
      <c r="R1077" s="515"/>
    </row>
    <row r="1078" spans="2:18">
      <c r="B1078" s="505" t="str">
        <f>IF('Formulario PPGR3'!$G1078="","",CONCATENATE('Formulario PPGR3'!$C1078,".",'Formulario PPGR3'!$D1078,".",'Formulario PPGR3'!$E1078,".",'Formulario PPGR3'!$F1078))</f>
        <v/>
      </c>
      <c r="C1078" s="505" t="str">
        <f>IF('Formulario PPGR3'!$G1078="","",'[3]Formulario PPGR1'!#REF!)</f>
        <v/>
      </c>
      <c r="D1078" s="505" t="str">
        <f>IF('Formulario PPGR3'!$G1078="","",'[3]Formulario PPGR1'!#REF!)</f>
        <v/>
      </c>
      <c r="E1078" s="505" t="str">
        <f>IF('Formulario PPGR3'!$G1078="","",'[3]Formulario PPGR1'!#REF!)</f>
        <v/>
      </c>
      <c r="F1078" s="505" t="str">
        <f>IF('Formulario PPGR3'!$G1078="","",'[3]Formulario PPGR1'!#REF!)</f>
        <v/>
      </c>
      <c r="G1078" s="508"/>
      <c r="H1078" s="507" t="str">
        <f>IFERROR(VLOOKUP('Formulario PPGR3'!$G1078,'Formulario PPGR2'!$H$39:$I$10486,2,FALSE),"")</f>
        <v/>
      </c>
      <c r="I1078" s="514" t="str">
        <f>IFERROR(VLOOKUP('Formulario PPGR3'!$G1078,'Formulario PPGR2'!$H$9:$V$303,15,FALSE),"")</f>
        <v/>
      </c>
      <c r="J1078" s="515"/>
      <c r="K1078" s="505" t="str">
        <f>IFERROR(VLOOKUP($J1078,[4]LSIns!$B$5:$C$45,2,FALSE),"")</f>
        <v/>
      </c>
      <c r="L1078" s="516"/>
      <c r="M1078" s="505" t="str">
        <f>IFERROR(VLOOKUP($L1078,[5]Insumos!$C$2:$F$517,2,FALSE),"")</f>
        <v/>
      </c>
      <c r="N1078" s="521"/>
      <c r="O1078" s="522" t="str">
        <f>IFERROR(VLOOKUP($L1078,[5]Insumos!$C$2:$F$517,3,FALSE),"")</f>
        <v/>
      </c>
      <c r="P1078" s="520" t="e">
        <f>+'Formulario PPGR3'!$O1078*'Formulario PPGR3'!$N1078</f>
        <v>#VALUE!</v>
      </c>
      <c r="Q1078" s="527" t="str">
        <f>IFERROR(VLOOKUP($L1078,[5]Insumos!$C$2:$F$517,4,FALSE),"")</f>
        <v/>
      </c>
      <c r="R1078" s="515"/>
    </row>
    <row r="1079" spans="2:18">
      <c r="B1079" s="505" t="str">
        <f>IF('Formulario PPGR3'!$G1079="","",CONCATENATE('Formulario PPGR3'!$C1079,".",'Formulario PPGR3'!$D1079,".",'Formulario PPGR3'!$E1079,".",'Formulario PPGR3'!$F1079))</f>
        <v/>
      </c>
      <c r="C1079" s="505" t="str">
        <f>IF('Formulario PPGR3'!$G1079="","",'[3]Formulario PPGR1'!#REF!)</f>
        <v/>
      </c>
      <c r="D1079" s="505" t="str">
        <f>IF('Formulario PPGR3'!$G1079="","",'[3]Formulario PPGR1'!#REF!)</f>
        <v/>
      </c>
      <c r="E1079" s="505" t="str">
        <f>IF('Formulario PPGR3'!$G1079="","",'[3]Formulario PPGR1'!#REF!)</f>
        <v/>
      </c>
      <c r="F1079" s="505" t="str">
        <f>IF('Formulario PPGR3'!$G1079="","",'[3]Formulario PPGR1'!#REF!)</f>
        <v/>
      </c>
      <c r="G1079" s="508"/>
      <c r="H1079" s="507" t="str">
        <f>IFERROR(VLOOKUP('Formulario PPGR3'!$G1079,'Formulario PPGR2'!$H$39:$I$10486,2,FALSE),"")</f>
        <v/>
      </c>
      <c r="I1079" s="514" t="str">
        <f>IFERROR(VLOOKUP('Formulario PPGR3'!$G1079,'Formulario PPGR2'!$H$9:$V$303,15,FALSE),"")</f>
        <v/>
      </c>
      <c r="J1079" s="515"/>
      <c r="K1079" s="505" t="str">
        <f>IFERROR(VLOOKUP($J1079,[4]LSIns!$B$5:$C$45,2,FALSE),"")</f>
        <v/>
      </c>
      <c r="L1079" s="516"/>
      <c r="M1079" s="505" t="str">
        <f>IFERROR(VLOOKUP($L1079,[5]Insumos!$C$2:$F$517,2,FALSE),"")</f>
        <v/>
      </c>
      <c r="N1079" s="521"/>
      <c r="O1079" s="522" t="str">
        <f>IFERROR(VLOOKUP($L1079,[5]Insumos!$C$2:$F$517,3,FALSE),"")</f>
        <v/>
      </c>
      <c r="P1079" s="520" t="e">
        <f>+'Formulario PPGR3'!$O1079*'Formulario PPGR3'!$N1079</f>
        <v>#VALUE!</v>
      </c>
      <c r="Q1079" s="527" t="str">
        <f>IFERROR(VLOOKUP($L1079,[5]Insumos!$C$2:$F$517,4,FALSE),"")</f>
        <v/>
      </c>
      <c r="R1079" s="515"/>
    </row>
    <row r="1080" spans="2:18">
      <c r="B1080" s="505" t="str">
        <f>IF('Formulario PPGR3'!$G1080="","",CONCATENATE('Formulario PPGR3'!$C1080,".",'Formulario PPGR3'!$D1080,".",'Formulario PPGR3'!$E1080,".",'Formulario PPGR3'!$F1080))</f>
        <v/>
      </c>
      <c r="C1080" s="505" t="str">
        <f>IF('Formulario PPGR3'!$G1080="","",'[3]Formulario PPGR1'!#REF!)</f>
        <v/>
      </c>
      <c r="D1080" s="505" t="str">
        <f>IF('Formulario PPGR3'!$G1080="","",'[3]Formulario PPGR1'!#REF!)</f>
        <v/>
      </c>
      <c r="E1080" s="505" t="str">
        <f>IF('Formulario PPGR3'!$G1080="","",'[3]Formulario PPGR1'!#REF!)</f>
        <v/>
      </c>
      <c r="F1080" s="505" t="str">
        <f>IF('Formulario PPGR3'!$G1080="","",'[3]Formulario PPGR1'!#REF!)</f>
        <v/>
      </c>
      <c r="G1080" s="508"/>
      <c r="H1080" s="507" t="str">
        <f>IFERROR(VLOOKUP('Formulario PPGR3'!$G1080,'Formulario PPGR2'!$H$39:$I$10486,2,FALSE),"")</f>
        <v/>
      </c>
      <c r="I1080" s="514" t="str">
        <f>IFERROR(VLOOKUP('Formulario PPGR3'!$G1080,'Formulario PPGR2'!$H$9:$V$303,15,FALSE),"")</f>
        <v/>
      </c>
      <c r="J1080" s="515"/>
      <c r="K1080" s="505" t="str">
        <f>IFERROR(VLOOKUP($J1080,[4]LSIns!$B$5:$C$45,2,FALSE),"")</f>
        <v/>
      </c>
      <c r="L1080" s="516"/>
      <c r="M1080" s="505" t="str">
        <f>IFERROR(VLOOKUP($L1080,[5]Insumos!$C$2:$F$517,2,FALSE),"")</f>
        <v/>
      </c>
      <c r="N1080" s="521"/>
      <c r="O1080" s="522" t="str">
        <f>IFERROR(VLOOKUP($L1080,[5]Insumos!$C$2:$F$517,3,FALSE),"")</f>
        <v/>
      </c>
      <c r="P1080" s="520" t="e">
        <f>+'Formulario PPGR3'!$O1080*'Formulario PPGR3'!$N1080</f>
        <v>#VALUE!</v>
      </c>
      <c r="Q1080" s="527" t="str">
        <f>IFERROR(VLOOKUP($L1080,[5]Insumos!$C$2:$F$517,4,FALSE),"")</f>
        <v/>
      </c>
      <c r="R1080" s="515"/>
    </row>
    <row r="1081" spans="2:18">
      <c r="B1081" s="505" t="str">
        <f>IF('Formulario PPGR3'!$G1081="","",CONCATENATE('Formulario PPGR3'!$C1081,".",'Formulario PPGR3'!$D1081,".",'Formulario PPGR3'!$E1081,".",'Formulario PPGR3'!$F1081))</f>
        <v/>
      </c>
      <c r="C1081" s="505" t="str">
        <f>IF('Formulario PPGR3'!$G1081="","",'[3]Formulario PPGR1'!#REF!)</f>
        <v/>
      </c>
      <c r="D1081" s="505" t="str">
        <f>IF('Formulario PPGR3'!$G1081="","",'[3]Formulario PPGR1'!#REF!)</f>
        <v/>
      </c>
      <c r="E1081" s="505" t="str">
        <f>IF('Formulario PPGR3'!$G1081="","",'[3]Formulario PPGR1'!#REF!)</f>
        <v/>
      </c>
      <c r="F1081" s="505" t="str">
        <f>IF('Formulario PPGR3'!$G1081="","",'[3]Formulario PPGR1'!#REF!)</f>
        <v/>
      </c>
      <c r="G1081" s="508"/>
      <c r="H1081" s="507" t="str">
        <f>IFERROR(VLOOKUP('Formulario PPGR3'!$G1081,'Formulario PPGR2'!$H$39:$I$10486,2,FALSE),"")</f>
        <v/>
      </c>
      <c r="I1081" s="514" t="str">
        <f>IFERROR(VLOOKUP('Formulario PPGR3'!$G1081,'Formulario PPGR2'!$H$9:$V$303,15,FALSE),"")</f>
        <v/>
      </c>
      <c r="J1081" s="515"/>
      <c r="K1081" s="505" t="str">
        <f>IFERROR(VLOOKUP($J1081,[4]LSIns!$B$5:$C$45,2,FALSE),"")</f>
        <v/>
      </c>
      <c r="L1081" s="516"/>
      <c r="M1081" s="505" t="str">
        <f>IFERROR(VLOOKUP($L1081,[5]Insumos!$C$2:$F$517,2,FALSE),"")</f>
        <v/>
      </c>
      <c r="N1081" s="521"/>
      <c r="O1081" s="522" t="str">
        <f>IFERROR(VLOOKUP($L1081,[5]Insumos!$C$2:$F$517,3,FALSE),"")</f>
        <v/>
      </c>
      <c r="P1081" s="520" t="e">
        <f>+'Formulario PPGR3'!$O1081*'Formulario PPGR3'!$N1081</f>
        <v>#VALUE!</v>
      </c>
      <c r="Q1081" s="527" t="str">
        <f>IFERROR(VLOOKUP($L1081,[5]Insumos!$C$2:$F$517,4,FALSE),"")</f>
        <v/>
      </c>
      <c r="R1081" s="515"/>
    </row>
    <row r="1082" spans="2:18">
      <c r="B1082" s="505" t="str">
        <f>IF('Formulario PPGR3'!$G1082="","",CONCATENATE('Formulario PPGR3'!$C1082,".",'Formulario PPGR3'!$D1082,".",'Formulario PPGR3'!$E1082,".",'Formulario PPGR3'!$F1082))</f>
        <v/>
      </c>
      <c r="C1082" s="505" t="str">
        <f>IF('Formulario PPGR3'!$G1082="","",'[3]Formulario PPGR1'!#REF!)</f>
        <v/>
      </c>
      <c r="D1082" s="505" t="str">
        <f>IF('Formulario PPGR3'!$G1082="","",'[3]Formulario PPGR1'!#REF!)</f>
        <v/>
      </c>
      <c r="E1082" s="505" t="str">
        <f>IF('Formulario PPGR3'!$G1082="","",'[3]Formulario PPGR1'!#REF!)</f>
        <v/>
      </c>
      <c r="F1082" s="505" t="str">
        <f>IF('Formulario PPGR3'!$G1082="","",'[3]Formulario PPGR1'!#REF!)</f>
        <v/>
      </c>
      <c r="G1082" s="508"/>
      <c r="H1082" s="507" t="str">
        <f>IFERROR(VLOOKUP('Formulario PPGR3'!$G1082,'Formulario PPGR2'!$H$39:$I$10486,2,FALSE),"")</f>
        <v/>
      </c>
      <c r="I1082" s="514" t="str">
        <f>IFERROR(VLOOKUP('Formulario PPGR3'!$G1082,'Formulario PPGR2'!$H$9:$V$303,15,FALSE),"")</f>
        <v/>
      </c>
      <c r="J1082" s="515"/>
      <c r="K1082" s="505" t="str">
        <f>IFERROR(VLOOKUP($J1082,[4]LSIns!$B$5:$C$45,2,FALSE),"")</f>
        <v/>
      </c>
      <c r="L1082" s="516"/>
      <c r="M1082" s="505" t="str">
        <f>IFERROR(VLOOKUP($L1082,[5]Insumos!$C$2:$F$517,2,FALSE),"")</f>
        <v/>
      </c>
      <c r="N1082" s="521"/>
      <c r="O1082" s="522" t="str">
        <f>IFERROR(VLOOKUP($L1082,[5]Insumos!$C$2:$F$517,3,FALSE),"")</f>
        <v/>
      </c>
      <c r="P1082" s="520" t="e">
        <f>+'Formulario PPGR3'!$O1082*'Formulario PPGR3'!$N1082</f>
        <v>#VALUE!</v>
      </c>
      <c r="Q1082" s="527" t="str">
        <f>IFERROR(VLOOKUP($L1082,[5]Insumos!$C$2:$F$517,4,FALSE),"")</f>
        <v/>
      </c>
      <c r="R1082" s="515"/>
    </row>
    <row r="1083" spans="2:18">
      <c r="B1083" s="505" t="str">
        <f>IF('Formulario PPGR3'!$G1083="","",CONCATENATE('Formulario PPGR3'!$C1083,".",'Formulario PPGR3'!$D1083,".",'Formulario PPGR3'!$E1083,".",'Formulario PPGR3'!$F1083))</f>
        <v/>
      </c>
      <c r="C1083" s="505" t="str">
        <f>IF('Formulario PPGR3'!$G1083="","",'[3]Formulario PPGR1'!#REF!)</f>
        <v/>
      </c>
      <c r="D1083" s="505" t="str">
        <f>IF('Formulario PPGR3'!$G1083="","",'[3]Formulario PPGR1'!#REF!)</f>
        <v/>
      </c>
      <c r="E1083" s="505" t="str">
        <f>IF('Formulario PPGR3'!$G1083="","",'[3]Formulario PPGR1'!#REF!)</f>
        <v/>
      </c>
      <c r="F1083" s="505" t="str">
        <f>IF('Formulario PPGR3'!$G1083="","",'[3]Formulario PPGR1'!#REF!)</f>
        <v/>
      </c>
      <c r="G1083" s="508"/>
      <c r="H1083" s="507" t="str">
        <f>IFERROR(VLOOKUP('Formulario PPGR3'!$G1083,'Formulario PPGR2'!$H$39:$I$10486,2,FALSE),"")</f>
        <v/>
      </c>
      <c r="I1083" s="514" t="str">
        <f>IFERROR(VLOOKUP('Formulario PPGR3'!$G1083,'Formulario PPGR2'!$H$9:$V$303,15,FALSE),"")</f>
        <v/>
      </c>
      <c r="J1083" s="515"/>
      <c r="K1083" s="505" t="str">
        <f>IFERROR(VLOOKUP($J1083,[4]LSIns!$B$5:$C$45,2,FALSE),"")</f>
        <v/>
      </c>
      <c r="L1083" s="516"/>
      <c r="M1083" s="505" t="str">
        <f>IFERROR(VLOOKUP($L1083,[5]Insumos!$C$2:$F$517,2,FALSE),"")</f>
        <v/>
      </c>
      <c r="N1083" s="521"/>
      <c r="O1083" s="522" t="str">
        <f>IFERROR(VLOOKUP($L1083,[5]Insumos!$C$2:$F$517,3,FALSE),"")</f>
        <v/>
      </c>
      <c r="P1083" s="520" t="e">
        <f>+'Formulario PPGR3'!$O1083*'Formulario PPGR3'!$N1083</f>
        <v>#VALUE!</v>
      </c>
      <c r="Q1083" s="527" t="str">
        <f>IFERROR(VLOOKUP($L1083,[5]Insumos!$C$2:$F$517,4,FALSE),"")</f>
        <v/>
      </c>
      <c r="R1083" s="515"/>
    </row>
    <row r="1084" spans="2:18">
      <c r="B1084" s="505" t="str">
        <f>IF('Formulario PPGR3'!$G1084="","",CONCATENATE('Formulario PPGR3'!$C1084,".",'Formulario PPGR3'!$D1084,".",'Formulario PPGR3'!$E1084,".",'Formulario PPGR3'!$F1084))</f>
        <v/>
      </c>
      <c r="C1084" s="505" t="str">
        <f>IF('Formulario PPGR3'!$G1084="","",'[3]Formulario PPGR1'!#REF!)</f>
        <v/>
      </c>
      <c r="D1084" s="505" t="str">
        <f>IF('Formulario PPGR3'!$G1084="","",'[3]Formulario PPGR1'!#REF!)</f>
        <v/>
      </c>
      <c r="E1084" s="505" t="str">
        <f>IF('Formulario PPGR3'!$G1084="","",'[3]Formulario PPGR1'!#REF!)</f>
        <v/>
      </c>
      <c r="F1084" s="505" t="str">
        <f>IF('Formulario PPGR3'!$G1084="","",'[3]Formulario PPGR1'!#REF!)</f>
        <v/>
      </c>
      <c r="G1084" s="508"/>
      <c r="H1084" s="507" t="str">
        <f>IFERROR(VLOOKUP('Formulario PPGR3'!$G1084,'Formulario PPGR2'!$H$39:$I$10486,2,FALSE),"")</f>
        <v/>
      </c>
      <c r="I1084" s="514" t="str">
        <f>IFERROR(VLOOKUP('Formulario PPGR3'!$G1084,'Formulario PPGR2'!$H$9:$V$303,15,FALSE),"")</f>
        <v/>
      </c>
      <c r="J1084" s="515"/>
      <c r="K1084" s="505" t="str">
        <f>IFERROR(VLOOKUP($J1084,[4]LSIns!$B$5:$C$45,2,FALSE),"")</f>
        <v/>
      </c>
      <c r="L1084" s="516"/>
      <c r="M1084" s="505" t="str">
        <f>IFERROR(VLOOKUP($L1084,[5]Insumos!$C$2:$F$517,2,FALSE),"")</f>
        <v/>
      </c>
      <c r="N1084" s="521"/>
      <c r="O1084" s="522" t="str">
        <f>IFERROR(VLOOKUP($L1084,[5]Insumos!$C$2:$F$517,3,FALSE),"")</f>
        <v/>
      </c>
      <c r="P1084" s="520" t="e">
        <f>+'Formulario PPGR3'!$O1084*'Formulario PPGR3'!$N1084</f>
        <v>#VALUE!</v>
      </c>
      <c r="Q1084" s="527" t="str">
        <f>IFERROR(VLOOKUP($L1084,[5]Insumos!$C$2:$F$517,4,FALSE),"")</f>
        <v/>
      </c>
      <c r="R1084" s="515"/>
    </row>
    <row r="1085" spans="2:18">
      <c r="B1085" s="505" t="str">
        <f>IF('Formulario PPGR3'!$G1085="","",CONCATENATE('Formulario PPGR3'!$C1085,".",'Formulario PPGR3'!$D1085,".",'Formulario PPGR3'!$E1085,".",'Formulario PPGR3'!$F1085))</f>
        <v/>
      </c>
      <c r="C1085" s="505" t="str">
        <f>IF('Formulario PPGR3'!$G1085="","",'[3]Formulario PPGR1'!#REF!)</f>
        <v/>
      </c>
      <c r="D1085" s="505" t="str">
        <f>IF('Formulario PPGR3'!$G1085="","",'[3]Formulario PPGR1'!#REF!)</f>
        <v/>
      </c>
      <c r="E1085" s="505" t="str">
        <f>IF('Formulario PPGR3'!$G1085="","",'[3]Formulario PPGR1'!#REF!)</f>
        <v/>
      </c>
      <c r="F1085" s="505" t="str">
        <f>IF('Formulario PPGR3'!$G1085="","",'[3]Formulario PPGR1'!#REF!)</f>
        <v/>
      </c>
      <c r="G1085" s="508"/>
      <c r="H1085" s="507" t="str">
        <f>IFERROR(VLOOKUP('Formulario PPGR3'!$G1085,'Formulario PPGR2'!$H$39:$I$10486,2,FALSE),"")</f>
        <v/>
      </c>
      <c r="I1085" s="514" t="str">
        <f>IFERROR(VLOOKUP('Formulario PPGR3'!$G1085,'Formulario PPGR2'!$H$9:$V$303,15,FALSE),"")</f>
        <v/>
      </c>
      <c r="J1085" s="515"/>
      <c r="K1085" s="505" t="str">
        <f>IFERROR(VLOOKUP($J1085,[4]LSIns!$B$5:$C$45,2,FALSE),"")</f>
        <v/>
      </c>
      <c r="L1085" s="516"/>
      <c r="M1085" s="505" t="str">
        <f>IFERROR(VLOOKUP($L1085,[5]Insumos!$C$2:$F$517,2,FALSE),"")</f>
        <v/>
      </c>
      <c r="N1085" s="521"/>
      <c r="O1085" s="522" t="str">
        <f>IFERROR(VLOOKUP($L1085,[5]Insumos!$C$2:$F$517,3,FALSE),"")</f>
        <v/>
      </c>
      <c r="P1085" s="520" t="e">
        <f>+'Formulario PPGR3'!$O1085*'Formulario PPGR3'!$N1085</f>
        <v>#VALUE!</v>
      </c>
      <c r="Q1085" s="527" t="str">
        <f>IFERROR(VLOOKUP($L1085,[5]Insumos!$C$2:$F$517,4,FALSE),"")</f>
        <v/>
      </c>
      <c r="R1085" s="515"/>
    </row>
    <row r="1086" spans="2:18">
      <c r="B1086" s="505" t="str">
        <f>IF('Formulario PPGR3'!$G1086="","",CONCATENATE('Formulario PPGR3'!$C1086,".",'Formulario PPGR3'!$D1086,".",'Formulario PPGR3'!$E1086,".",'Formulario PPGR3'!$F1086))</f>
        <v/>
      </c>
      <c r="C1086" s="505" t="str">
        <f>IF('Formulario PPGR3'!$G1086="","",'[3]Formulario PPGR1'!#REF!)</f>
        <v/>
      </c>
      <c r="D1086" s="505" t="str">
        <f>IF('Formulario PPGR3'!$G1086="","",'[3]Formulario PPGR1'!#REF!)</f>
        <v/>
      </c>
      <c r="E1086" s="505" t="str">
        <f>IF('Formulario PPGR3'!$G1086="","",'[3]Formulario PPGR1'!#REF!)</f>
        <v/>
      </c>
      <c r="F1086" s="505" t="str">
        <f>IF('Formulario PPGR3'!$G1086="","",'[3]Formulario PPGR1'!#REF!)</f>
        <v/>
      </c>
      <c r="G1086" s="508"/>
      <c r="H1086" s="507" t="str">
        <f>IFERROR(VLOOKUP('Formulario PPGR3'!$G1086,'Formulario PPGR2'!$H$39:$I$10486,2,FALSE),"")</f>
        <v/>
      </c>
      <c r="I1086" s="514" t="str">
        <f>IFERROR(VLOOKUP('Formulario PPGR3'!$G1086,'Formulario PPGR2'!$H$9:$V$303,15,FALSE),"")</f>
        <v/>
      </c>
      <c r="J1086" s="515"/>
      <c r="K1086" s="505" t="str">
        <f>IFERROR(VLOOKUP($J1086,[4]LSIns!$B$5:$C$45,2,FALSE),"")</f>
        <v/>
      </c>
      <c r="L1086" s="516"/>
      <c r="M1086" s="505" t="str">
        <f>IFERROR(VLOOKUP($L1086,[5]Insumos!$C$2:$F$517,2,FALSE),"")</f>
        <v/>
      </c>
      <c r="N1086" s="521"/>
      <c r="O1086" s="522" t="str">
        <f>IFERROR(VLOOKUP($L1086,[5]Insumos!$C$2:$F$517,3,FALSE),"")</f>
        <v/>
      </c>
      <c r="P1086" s="520" t="e">
        <f>+'Formulario PPGR3'!$O1086*'Formulario PPGR3'!$N1086</f>
        <v>#VALUE!</v>
      </c>
      <c r="Q1086" s="527" t="str">
        <f>IFERROR(VLOOKUP($L1086,[5]Insumos!$C$2:$F$517,4,FALSE),"")</f>
        <v/>
      </c>
      <c r="R1086" s="515"/>
    </row>
    <row r="1087" spans="2:18">
      <c r="B1087" s="505" t="str">
        <f>IF('Formulario PPGR3'!$G1087="","",CONCATENATE('Formulario PPGR3'!$C1087,".",'Formulario PPGR3'!$D1087,".",'Formulario PPGR3'!$E1087,".",'Formulario PPGR3'!$F1087))</f>
        <v/>
      </c>
      <c r="C1087" s="505" t="str">
        <f>IF('Formulario PPGR3'!$G1087="","",'[3]Formulario PPGR1'!#REF!)</f>
        <v/>
      </c>
      <c r="D1087" s="505" t="str">
        <f>IF('Formulario PPGR3'!$G1087="","",'[3]Formulario PPGR1'!#REF!)</f>
        <v/>
      </c>
      <c r="E1087" s="505" t="str">
        <f>IF('Formulario PPGR3'!$G1087="","",'[3]Formulario PPGR1'!#REF!)</f>
        <v/>
      </c>
      <c r="F1087" s="505" t="str">
        <f>IF('Formulario PPGR3'!$G1087="","",'[3]Formulario PPGR1'!#REF!)</f>
        <v/>
      </c>
      <c r="G1087" s="508"/>
      <c r="H1087" s="507" t="str">
        <f>IFERROR(VLOOKUP('Formulario PPGR3'!$G1087,'Formulario PPGR2'!$H$39:$I$10486,2,FALSE),"")</f>
        <v/>
      </c>
      <c r="I1087" s="514" t="str">
        <f>IFERROR(VLOOKUP('Formulario PPGR3'!$G1087,'Formulario PPGR2'!$H$9:$V$303,15,FALSE),"")</f>
        <v/>
      </c>
      <c r="J1087" s="515"/>
      <c r="K1087" s="505" t="str">
        <f>IFERROR(VLOOKUP($J1087,[4]LSIns!$B$5:$C$45,2,FALSE),"")</f>
        <v/>
      </c>
      <c r="L1087" s="516"/>
      <c r="M1087" s="505" t="str">
        <f>IFERROR(VLOOKUP($L1087,[5]Insumos!$C$2:$F$517,2,FALSE),"")</f>
        <v/>
      </c>
      <c r="N1087" s="521"/>
      <c r="O1087" s="522" t="str">
        <f>IFERROR(VLOOKUP($L1087,[5]Insumos!$C$2:$F$517,3,FALSE),"")</f>
        <v/>
      </c>
      <c r="P1087" s="520" t="e">
        <f>+'Formulario PPGR3'!$O1087*'Formulario PPGR3'!$N1087</f>
        <v>#VALUE!</v>
      </c>
      <c r="Q1087" s="527" t="str">
        <f>IFERROR(VLOOKUP($L1087,[5]Insumos!$C$2:$F$517,4,FALSE),"")</f>
        <v/>
      </c>
      <c r="R1087" s="515"/>
    </row>
    <row r="1088" spans="2:18">
      <c r="B1088" s="505" t="str">
        <f>IF('Formulario PPGR3'!$G1088="","",CONCATENATE('Formulario PPGR3'!$C1088,".",'Formulario PPGR3'!$D1088,".",'Formulario PPGR3'!$E1088,".",'Formulario PPGR3'!$F1088))</f>
        <v/>
      </c>
      <c r="C1088" s="505" t="str">
        <f>IF('Formulario PPGR3'!$G1088="","",'[3]Formulario PPGR1'!#REF!)</f>
        <v/>
      </c>
      <c r="D1088" s="505" t="str">
        <f>IF('Formulario PPGR3'!$G1088="","",'[3]Formulario PPGR1'!#REF!)</f>
        <v/>
      </c>
      <c r="E1088" s="505" t="str">
        <f>IF('Formulario PPGR3'!$G1088="","",'[3]Formulario PPGR1'!#REF!)</f>
        <v/>
      </c>
      <c r="F1088" s="505" t="str">
        <f>IF('Formulario PPGR3'!$G1088="","",'[3]Formulario PPGR1'!#REF!)</f>
        <v/>
      </c>
      <c r="G1088" s="508"/>
      <c r="H1088" s="507" t="str">
        <f>IFERROR(VLOOKUP('Formulario PPGR3'!$G1088,'Formulario PPGR2'!$H$39:$I$10486,2,FALSE),"")</f>
        <v/>
      </c>
      <c r="I1088" s="514" t="str">
        <f>IFERROR(VLOOKUP('Formulario PPGR3'!$G1088,'Formulario PPGR2'!$H$9:$V$303,15,FALSE),"")</f>
        <v/>
      </c>
      <c r="J1088" s="515"/>
      <c r="K1088" s="505" t="str">
        <f>IFERROR(VLOOKUP($J1088,[4]LSIns!$B$5:$C$45,2,FALSE),"")</f>
        <v/>
      </c>
      <c r="L1088" s="516"/>
      <c r="M1088" s="505" t="str">
        <f>IFERROR(VLOOKUP($L1088,[5]Insumos!$C$2:$F$517,2,FALSE),"")</f>
        <v/>
      </c>
      <c r="N1088" s="521"/>
      <c r="O1088" s="522" t="str">
        <f>IFERROR(VLOOKUP($L1088,[5]Insumos!$C$2:$F$517,3,FALSE),"")</f>
        <v/>
      </c>
      <c r="P1088" s="520" t="e">
        <f>+'Formulario PPGR3'!$O1088*'Formulario PPGR3'!$N1088</f>
        <v>#VALUE!</v>
      </c>
      <c r="Q1088" s="527" t="str">
        <f>IFERROR(VLOOKUP($L1088,[5]Insumos!$C$2:$F$517,4,FALSE),"")</f>
        <v/>
      </c>
      <c r="R1088" s="515"/>
    </row>
    <row r="1089" spans="2:18">
      <c r="B1089" s="505" t="str">
        <f>IF('Formulario PPGR3'!$G1089="","",CONCATENATE('Formulario PPGR3'!$C1089,".",'Formulario PPGR3'!$D1089,".",'Formulario PPGR3'!$E1089,".",'Formulario PPGR3'!$F1089))</f>
        <v/>
      </c>
      <c r="C1089" s="505" t="str">
        <f>IF('Formulario PPGR3'!$G1089="","",'[3]Formulario PPGR1'!#REF!)</f>
        <v/>
      </c>
      <c r="D1089" s="505" t="str">
        <f>IF('Formulario PPGR3'!$G1089="","",'[3]Formulario PPGR1'!#REF!)</f>
        <v/>
      </c>
      <c r="E1089" s="505" t="str">
        <f>IF('Formulario PPGR3'!$G1089="","",'[3]Formulario PPGR1'!#REF!)</f>
        <v/>
      </c>
      <c r="F1089" s="505" t="str">
        <f>IF('Formulario PPGR3'!$G1089="","",'[3]Formulario PPGR1'!#REF!)</f>
        <v/>
      </c>
      <c r="G1089" s="508"/>
      <c r="H1089" s="507" t="str">
        <f>IFERROR(VLOOKUP('Formulario PPGR3'!$G1089,'Formulario PPGR2'!$H$39:$I$10486,2,FALSE),"")</f>
        <v/>
      </c>
      <c r="I1089" s="514" t="str">
        <f>IFERROR(VLOOKUP('Formulario PPGR3'!$G1089,'Formulario PPGR2'!$H$9:$V$303,15,FALSE),"")</f>
        <v/>
      </c>
      <c r="J1089" s="515"/>
      <c r="K1089" s="505" t="str">
        <f>IFERROR(VLOOKUP($J1089,[4]LSIns!$B$5:$C$45,2,FALSE),"")</f>
        <v/>
      </c>
      <c r="L1089" s="516"/>
      <c r="M1089" s="505" t="str">
        <f>IFERROR(VLOOKUP($L1089,[5]Insumos!$C$2:$F$517,2,FALSE),"")</f>
        <v/>
      </c>
      <c r="N1089" s="521"/>
      <c r="O1089" s="522" t="str">
        <f>IFERROR(VLOOKUP($L1089,[5]Insumos!$C$2:$F$517,3,FALSE),"")</f>
        <v/>
      </c>
      <c r="P1089" s="520" t="e">
        <f>+'Formulario PPGR3'!$O1089*'Formulario PPGR3'!$N1089</f>
        <v>#VALUE!</v>
      </c>
      <c r="Q1089" s="527" t="str">
        <f>IFERROR(VLOOKUP($L1089,[5]Insumos!$C$2:$F$517,4,FALSE),"")</f>
        <v/>
      </c>
      <c r="R1089" s="515"/>
    </row>
    <row r="1090" spans="2:18">
      <c r="B1090" s="505" t="str">
        <f>IF('Formulario PPGR3'!$G1090="","",CONCATENATE('Formulario PPGR3'!$C1090,".",'Formulario PPGR3'!$D1090,".",'Formulario PPGR3'!$E1090,".",'Formulario PPGR3'!$F1090))</f>
        <v/>
      </c>
      <c r="C1090" s="505" t="str">
        <f>IF('Formulario PPGR3'!$G1090="","",'[3]Formulario PPGR1'!#REF!)</f>
        <v/>
      </c>
      <c r="D1090" s="505" t="str">
        <f>IF('Formulario PPGR3'!$G1090="","",'[3]Formulario PPGR1'!#REF!)</f>
        <v/>
      </c>
      <c r="E1090" s="505" t="str">
        <f>IF('Formulario PPGR3'!$G1090="","",'[3]Formulario PPGR1'!#REF!)</f>
        <v/>
      </c>
      <c r="F1090" s="505" t="str">
        <f>IF('Formulario PPGR3'!$G1090="","",'[3]Formulario PPGR1'!#REF!)</f>
        <v/>
      </c>
      <c r="G1090" s="508"/>
      <c r="H1090" s="507" t="str">
        <f>IFERROR(VLOOKUP('Formulario PPGR3'!$G1090,'Formulario PPGR2'!$H$39:$I$10486,2,FALSE),"")</f>
        <v/>
      </c>
      <c r="I1090" s="514" t="str">
        <f>IFERROR(VLOOKUP('Formulario PPGR3'!$G1090,'Formulario PPGR2'!$H$9:$V$303,15,FALSE),"")</f>
        <v/>
      </c>
      <c r="J1090" s="515"/>
      <c r="K1090" s="505" t="str">
        <f>IFERROR(VLOOKUP($J1090,[4]LSIns!$B$5:$C$45,2,FALSE),"")</f>
        <v/>
      </c>
      <c r="L1090" s="516"/>
      <c r="M1090" s="505" t="str">
        <f>IFERROR(VLOOKUP($L1090,[5]Insumos!$C$2:$F$517,2,FALSE),"")</f>
        <v/>
      </c>
      <c r="N1090" s="521"/>
      <c r="O1090" s="522" t="str">
        <f>IFERROR(VLOOKUP($L1090,[5]Insumos!$C$2:$F$517,3,FALSE),"")</f>
        <v/>
      </c>
      <c r="P1090" s="520" t="e">
        <f>+'Formulario PPGR3'!$O1090*'Formulario PPGR3'!$N1090</f>
        <v>#VALUE!</v>
      </c>
      <c r="Q1090" s="527" t="str">
        <f>IFERROR(VLOOKUP($L1090,[5]Insumos!$C$2:$F$517,4,FALSE),"")</f>
        <v/>
      </c>
      <c r="R1090" s="515"/>
    </row>
    <row r="1091" spans="2:18">
      <c r="B1091" s="505" t="str">
        <f>IF('Formulario PPGR3'!$G1091="","",CONCATENATE('Formulario PPGR3'!$C1091,".",'Formulario PPGR3'!$D1091,".",'Formulario PPGR3'!$E1091,".",'Formulario PPGR3'!$F1091))</f>
        <v/>
      </c>
      <c r="C1091" s="505" t="str">
        <f>IF('Formulario PPGR3'!$G1091="","",'[3]Formulario PPGR1'!#REF!)</f>
        <v/>
      </c>
      <c r="D1091" s="505" t="str">
        <f>IF('Formulario PPGR3'!$G1091="","",'[3]Formulario PPGR1'!#REF!)</f>
        <v/>
      </c>
      <c r="E1091" s="505" t="str">
        <f>IF('Formulario PPGR3'!$G1091="","",'[3]Formulario PPGR1'!#REF!)</f>
        <v/>
      </c>
      <c r="F1091" s="505" t="str">
        <f>IF('Formulario PPGR3'!$G1091="","",'[3]Formulario PPGR1'!#REF!)</f>
        <v/>
      </c>
      <c r="G1091" s="508"/>
      <c r="H1091" s="507" t="str">
        <f>IFERROR(VLOOKUP('Formulario PPGR3'!$G1091,'Formulario PPGR2'!$H$39:$I$10486,2,FALSE),"")</f>
        <v/>
      </c>
      <c r="I1091" s="514" t="str">
        <f>IFERROR(VLOOKUP('Formulario PPGR3'!$G1091,'Formulario PPGR2'!$H$9:$V$303,15,FALSE),"")</f>
        <v/>
      </c>
      <c r="J1091" s="515"/>
      <c r="K1091" s="505" t="str">
        <f>IFERROR(VLOOKUP($J1091,[4]LSIns!$B$5:$C$45,2,FALSE),"")</f>
        <v/>
      </c>
      <c r="L1091" s="516"/>
      <c r="M1091" s="505" t="str">
        <f>IFERROR(VLOOKUP($L1091,[5]Insumos!$C$2:$F$517,2,FALSE),"")</f>
        <v/>
      </c>
      <c r="N1091" s="521"/>
      <c r="O1091" s="522" t="str">
        <f>IFERROR(VLOOKUP($L1091,[5]Insumos!$C$2:$F$517,3,FALSE),"")</f>
        <v/>
      </c>
      <c r="P1091" s="520" t="e">
        <f>+'Formulario PPGR3'!$O1091*'Formulario PPGR3'!$N1091</f>
        <v>#VALUE!</v>
      </c>
      <c r="Q1091" s="527" t="str">
        <f>IFERROR(VLOOKUP($L1091,[5]Insumos!$C$2:$F$517,4,FALSE),"")</f>
        <v/>
      </c>
      <c r="R1091" s="515"/>
    </row>
    <row r="1092" spans="2:18">
      <c r="B1092" s="505" t="str">
        <f>IF('Formulario PPGR3'!$G1092="","",CONCATENATE('Formulario PPGR3'!$C1092,".",'Formulario PPGR3'!$D1092,".",'Formulario PPGR3'!$E1092,".",'Formulario PPGR3'!$F1092))</f>
        <v/>
      </c>
      <c r="C1092" s="505" t="str">
        <f>IF('Formulario PPGR3'!$G1092="","",'[3]Formulario PPGR1'!#REF!)</f>
        <v/>
      </c>
      <c r="D1092" s="505" t="str">
        <f>IF('Formulario PPGR3'!$G1092="","",'[3]Formulario PPGR1'!#REF!)</f>
        <v/>
      </c>
      <c r="E1092" s="505" t="str">
        <f>IF('Formulario PPGR3'!$G1092="","",'[3]Formulario PPGR1'!#REF!)</f>
        <v/>
      </c>
      <c r="F1092" s="505" t="str">
        <f>IF('Formulario PPGR3'!$G1092="","",'[3]Formulario PPGR1'!#REF!)</f>
        <v/>
      </c>
      <c r="G1092" s="508"/>
      <c r="H1092" s="507" t="str">
        <f>IFERROR(VLOOKUP('Formulario PPGR3'!$G1092,'Formulario PPGR2'!$H$39:$I$10486,2,FALSE),"")</f>
        <v/>
      </c>
      <c r="I1092" s="514" t="str">
        <f>IFERROR(VLOOKUP('Formulario PPGR3'!$G1092,'Formulario PPGR2'!$H$9:$V$303,15,FALSE),"")</f>
        <v/>
      </c>
      <c r="J1092" s="515"/>
      <c r="K1092" s="505" t="str">
        <f>IFERROR(VLOOKUP($J1092,[4]LSIns!$B$5:$C$45,2,FALSE),"")</f>
        <v/>
      </c>
      <c r="L1092" s="516"/>
      <c r="M1092" s="505" t="str">
        <f>IFERROR(VLOOKUP($L1092,[5]Insumos!$C$2:$F$517,2,FALSE),"")</f>
        <v/>
      </c>
      <c r="N1092" s="521"/>
      <c r="O1092" s="522" t="str">
        <f>IFERROR(VLOOKUP($L1092,[5]Insumos!$C$2:$F$517,3,FALSE),"")</f>
        <v/>
      </c>
      <c r="P1092" s="520" t="e">
        <f>+'Formulario PPGR3'!$O1092*'Formulario PPGR3'!$N1092</f>
        <v>#VALUE!</v>
      </c>
      <c r="Q1092" s="527" t="str">
        <f>IFERROR(VLOOKUP($L1092,[5]Insumos!$C$2:$F$517,4,FALSE),"")</f>
        <v/>
      </c>
      <c r="R1092" s="515"/>
    </row>
    <row r="1093" spans="2:18">
      <c r="B1093" s="505" t="str">
        <f>IF('Formulario PPGR3'!$G1093="","",CONCATENATE('Formulario PPGR3'!$C1093,".",'Formulario PPGR3'!$D1093,".",'Formulario PPGR3'!$E1093,".",'Formulario PPGR3'!$F1093))</f>
        <v/>
      </c>
      <c r="C1093" s="505" t="str">
        <f>IF('Formulario PPGR3'!$G1093="","",'[3]Formulario PPGR1'!#REF!)</f>
        <v/>
      </c>
      <c r="D1093" s="505" t="str">
        <f>IF('Formulario PPGR3'!$G1093="","",'[3]Formulario PPGR1'!#REF!)</f>
        <v/>
      </c>
      <c r="E1093" s="505" t="str">
        <f>IF('Formulario PPGR3'!$G1093="","",'[3]Formulario PPGR1'!#REF!)</f>
        <v/>
      </c>
      <c r="F1093" s="505" t="str">
        <f>IF('Formulario PPGR3'!$G1093="","",'[3]Formulario PPGR1'!#REF!)</f>
        <v/>
      </c>
      <c r="G1093" s="508"/>
      <c r="H1093" s="507" t="str">
        <f>IFERROR(VLOOKUP('Formulario PPGR3'!$G1093,'Formulario PPGR2'!$H$39:$I$10486,2,FALSE),"")</f>
        <v/>
      </c>
      <c r="I1093" s="514" t="str">
        <f>IFERROR(VLOOKUP('Formulario PPGR3'!$G1093,'Formulario PPGR2'!$H$9:$V$303,15,FALSE),"")</f>
        <v/>
      </c>
      <c r="J1093" s="515"/>
      <c r="K1093" s="505" t="str">
        <f>IFERROR(VLOOKUP($J1093,[4]LSIns!$B$5:$C$45,2,FALSE),"")</f>
        <v/>
      </c>
      <c r="L1093" s="516"/>
      <c r="M1093" s="505" t="str">
        <f>IFERROR(VLOOKUP($L1093,[5]Insumos!$C$2:$F$517,2,FALSE),"")</f>
        <v/>
      </c>
      <c r="N1093" s="521"/>
      <c r="O1093" s="522" t="str">
        <f>IFERROR(VLOOKUP($L1093,[5]Insumos!$C$2:$F$517,3,FALSE),"")</f>
        <v/>
      </c>
      <c r="P1093" s="520" t="e">
        <f>+'Formulario PPGR3'!$O1093*'Formulario PPGR3'!$N1093</f>
        <v>#VALUE!</v>
      </c>
      <c r="Q1093" s="527" t="str">
        <f>IFERROR(VLOOKUP($L1093,[5]Insumos!$C$2:$F$517,4,FALSE),"")</f>
        <v/>
      </c>
      <c r="R1093" s="515"/>
    </row>
    <row r="1094" spans="2:18">
      <c r="B1094" s="505" t="str">
        <f>IF('Formulario PPGR3'!$G1094="","",CONCATENATE('Formulario PPGR3'!$C1094,".",'Formulario PPGR3'!$D1094,".",'Formulario PPGR3'!$E1094,".",'Formulario PPGR3'!$F1094))</f>
        <v/>
      </c>
      <c r="C1094" s="505" t="str">
        <f>IF('Formulario PPGR3'!$G1094="","",'[3]Formulario PPGR1'!#REF!)</f>
        <v/>
      </c>
      <c r="D1094" s="505" t="str">
        <f>IF('Formulario PPGR3'!$G1094="","",'[3]Formulario PPGR1'!#REF!)</f>
        <v/>
      </c>
      <c r="E1094" s="505" t="str">
        <f>IF('Formulario PPGR3'!$G1094="","",'[3]Formulario PPGR1'!#REF!)</f>
        <v/>
      </c>
      <c r="F1094" s="505" t="str">
        <f>IF('Formulario PPGR3'!$G1094="","",'[3]Formulario PPGR1'!#REF!)</f>
        <v/>
      </c>
      <c r="G1094" s="508"/>
      <c r="H1094" s="507" t="str">
        <f>IFERROR(VLOOKUP('Formulario PPGR3'!$G1094,'Formulario PPGR2'!$H$39:$I$10486,2,FALSE),"")</f>
        <v/>
      </c>
      <c r="I1094" s="514" t="str">
        <f>IFERROR(VLOOKUP('Formulario PPGR3'!$G1094,'Formulario PPGR2'!$H$9:$V$303,15,FALSE),"")</f>
        <v/>
      </c>
      <c r="J1094" s="515"/>
      <c r="K1094" s="505" t="str">
        <f>IFERROR(VLOOKUP($J1094,[4]LSIns!$B$5:$C$45,2,FALSE),"")</f>
        <v/>
      </c>
      <c r="L1094" s="516"/>
      <c r="M1094" s="505" t="str">
        <f>IFERROR(VLOOKUP($L1094,[5]Insumos!$C$2:$F$517,2,FALSE),"")</f>
        <v/>
      </c>
      <c r="N1094" s="521"/>
      <c r="O1094" s="522" t="str">
        <f>IFERROR(VLOOKUP($L1094,[5]Insumos!$C$2:$F$517,3,FALSE),"")</f>
        <v/>
      </c>
      <c r="P1094" s="520" t="e">
        <f>+'Formulario PPGR3'!$O1094*'Formulario PPGR3'!$N1094</f>
        <v>#VALUE!</v>
      </c>
      <c r="Q1094" s="527" t="str">
        <f>IFERROR(VLOOKUP($L1094,[5]Insumos!$C$2:$F$517,4,FALSE),"")</f>
        <v/>
      </c>
      <c r="R1094" s="515"/>
    </row>
    <row r="1095" spans="2:18">
      <c r="B1095" s="505" t="str">
        <f>IF('Formulario PPGR3'!$G1095="","",CONCATENATE('Formulario PPGR3'!$C1095,".",'Formulario PPGR3'!$D1095,".",'Formulario PPGR3'!$E1095,".",'Formulario PPGR3'!$F1095))</f>
        <v/>
      </c>
      <c r="C1095" s="505" t="str">
        <f>IF('Formulario PPGR3'!$G1095="","",'[3]Formulario PPGR1'!#REF!)</f>
        <v/>
      </c>
      <c r="D1095" s="505" t="str">
        <f>IF('Formulario PPGR3'!$G1095="","",'[3]Formulario PPGR1'!#REF!)</f>
        <v/>
      </c>
      <c r="E1095" s="505" t="str">
        <f>IF('Formulario PPGR3'!$G1095="","",'[3]Formulario PPGR1'!#REF!)</f>
        <v/>
      </c>
      <c r="F1095" s="505" t="str">
        <f>IF('Formulario PPGR3'!$G1095="","",'[3]Formulario PPGR1'!#REF!)</f>
        <v/>
      </c>
      <c r="G1095" s="508"/>
      <c r="H1095" s="507" t="str">
        <f>IFERROR(VLOOKUP('Formulario PPGR3'!$G1095,'Formulario PPGR2'!$H$39:$I$10486,2,FALSE),"")</f>
        <v/>
      </c>
      <c r="I1095" s="514" t="str">
        <f>IFERROR(VLOOKUP('Formulario PPGR3'!$G1095,'Formulario PPGR2'!$H$9:$V$303,15,FALSE),"")</f>
        <v/>
      </c>
      <c r="J1095" s="515"/>
      <c r="K1095" s="505" t="str">
        <f>IFERROR(VLOOKUP($J1095,[4]LSIns!$B$5:$C$45,2,FALSE),"")</f>
        <v/>
      </c>
      <c r="L1095" s="516"/>
      <c r="M1095" s="505" t="str">
        <f>IFERROR(VLOOKUP($L1095,[5]Insumos!$C$2:$F$517,2,FALSE),"")</f>
        <v/>
      </c>
      <c r="N1095" s="521"/>
      <c r="O1095" s="522" t="str">
        <f>IFERROR(VLOOKUP($L1095,[5]Insumos!$C$2:$F$517,3,FALSE),"")</f>
        <v/>
      </c>
      <c r="P1095" s="520" t="e">
        <f>+'Formulario PPGR3'!$O1095*'Formulario PPGR3'!$N1095</f>
        <v>#VALUE!</v>
      </c>
      <c r="Q1095" s="527" t="str">
        <f>IFERROR(VLOOKUP($L1095,[5]Insumos!$C$2:$F$517,4,FALSE),"")</f>
        <v/>
      </c>
      <c r="R1095" s="515"/>
    </row>
    <row r="1096" spans="2:18">
      <c r="B1096" s="505" t="str">
        <f>IF('Formulario PPGR3'!$G1096="","",CONCATENATE('Formulario PPGR3'!$C1096,".",'Formulario PPGR3'!$D1096,".",'Formulario PPGR3'!$E1096,".",'Formulario PPGR3'!$F1096))</f>
        <v/>
      </c>
      <c r="C1096" s="505" t="str">
        <f>IF('Formulario PPGR3'!$G1096="","",'[3]Formulario PPGR1'!#REF!)</f>
        <v/>
      </c>
      <c r="D1096" s="505" t="str">
        <f>IF('Formulario PPGR3'!$G1096="","",'[3]Formulario PPGR1'!#REF!)</f>
        <v/>
      </c>
      <c r="E1096" s="505" t="str">
        <f>IF('Formulario PPGR3'!$G1096="","",'[3]Formulario PPGR1'!#REF!)</f>
        <v/>
      </c>
      <c r="F1096" s="505" t="str">
        <f>IF('Formulario PPGR3'!$G1096="","",'[3]Formulario PPGR1'!#REF!)</f>
        <v/>
      </c>
      <c r="G1096" s="508"/>
      <c r="H1096" s="507" t="str">
        <f>IFERROR(VLOOKUP('Formulario PPGR3'!$G1096,'Formulario PPGR2'!$H$39:$I$10486,2,FALSE),"")</f>
        <v/>
      </c>
      <c r="I1096" s="514" t="str">
        <f>IFERROR(VLOOKUP('Formulario PPGR3'!$G1096,'Formulario PPGR2'!$H$9:$V$303,15,FALSE),"")</f>
        <v/>
      </c>
      <c r="J1096" s="515"/>
      <c r="K1096" s="505" t="str">
        <f>IFERROR(VLOOKUP($J1096,[4]LSIns!$B$5:$C$45,2,FALSE),"")</f>
        <v/>
      </c>
      <c r="L1096" s="516"/>
      <c r="M1096" s="505" t="str">
        <f>IFERROR(VLOOKUP($L1096,[5]Insumos!$C$2:$F$517,2,FALSE),"")</f>
        <v/>
      </c>
      <c r="N1096" s="521"/>
      <c r="O1096" s="522" t="str">
        <f>IFERROR(VLOOKUP($L1096,[5]Insumos!$C$2:$F$517,3,FALSE),"")</f>
        <v/>
      </c>
      <c r="P1096" s="520" t="e">
        <f>+'Formulario PPGR3'!$O1096*'Formulario PPGR3'!$N1096</f>
        <v>#VALUE!</v>
      </c>
      <c r="Q1096" s="527" t="str">
        <f>IFERROR(VLOOKUP($L1096,[5]Insumos!$C$2:$F$517,4,FALSE),"")</f>
        <v/>
      </c>
      <c r="R1096" s="515"/>
    </row>
    <row r="1097" spans="2:18">
      <c r="B1097" s="505" t="str">
        <f>IF('Formulario PPGR3'!$G1097="","",CONCATENATE('Formulario PPGR3'!$C1097,".",'Formulario PPGR3'!$D1097,".",'Formulario PPGR3'!$E1097,".",'Formulario PPGR3'!$F1097))</f>
        <v/>
      </c>
      <c r="C1097" s="505" t="str">
        <f>IF('Formulario PPGR3'!$G1097="","",'[3]Formulario PPGR1'!#REF!)</f>
        <v/>
      </c>
      <c r="D1097" s="505" t="str">
        <f>IF('Formulario PPGR3'!$G1097="","",'[3]Formulario PPGR1'!#REF!)</f>
        <v/>
      </c>
      <c r="E1097" s="505" t="str">
        <f>IF('Formulario PPGR3'!$G1097="","",'[3]Formulario PPGR1'!#REF!)</f>
        <v/>
      </c>
      <c r="F1097" s="505" t="str">
        <f>IF('Formulario PPGR3'!$G1097="","",'[3]Formulario PPGR1'!#REF!)</f>
        <v/>
      </c>
      <c r="G1097" s="508"/>
      <c r="H1097" s="507" t="str">
        <f>IFERROR(VLOOKUP('Formulario PPGR3'!$G1097,'Formulario PPGR2'!$H$39:$I$10486,2,FALSE),"")</f>
        <v/>
      </c>
      <c r="I1097" s="514" t="str">
        <f>IFERROR(VLOOKUP('Formulario PPGR3'!$G1097,'Formulario PPGR2'!$H$9:$V$303,15,FALSE),"")</f>
        <v/>
      </c>
      <c r="J1097" s="515"/>
      <c r="K1097" s="505" t="str">
        <f>IFERROR(VLOOKUP($J1097,[4]LSIns!$B$5:$C$45,2,FALSE),"")</f>
        <v/>
      </c>
      <c r="L1097" s="516"/>
      <c r="M1097" s="505" t="str">
        <f>IFERROR(VLOOKUP($L1097,[5]Insumos!$C$2:$F$517,2,FALSE),"")</f>
        <v/>
      </c>
      <c r="N1097" s="521"/>
      <c r="O1097" s="522" t="str">
        <f>IFERROR(VLOOKUP($L1097,[5]Insumos!$C$2:$F$517,3,FALSE),"")</f>
        <v/>
      </c>
      <c r="P1097" s="520" t="e">
        <f>+'Formulario PPGR3'!$O1097*'Formulario PPGR3'!$N1097</f>
        <v>#VALUE!</v>
      </c>
      <c r="Q1097" s="527" t="str">
        <f>IFERROR(VLOOKUP($L1097,[5]Insumos!$C$2:$F$517,4,FALSE),"")</f>
        <v/>
      </c>
      <c r="R1097" s="515"/>
    </row>
    <row r="1098" spans="2:18">
      <c r="B1098" s="505" t="str">
        <f>IF('Formulario PPGR3'!$G1098="","",CONCATENATE('Formulario PPGR3'!$C1098,".",'Formulario PPGR3'!$D1098,".",'Formulario PPGR3'!$E1098,".",'Formulario PPGR3'!$F1098))</f>
        <v/>
      </c>
      <c r="C1098" s="505" t="str">
        <f>IF('Formulario PPGR3'!$G1098="","",'[3]Formulario PPGR1'!#REF!)</f>
        <v/>
      </c>
      <c r="D1098" s="505" t="str">
        <f>IF('Formulario PPGR3'!$G1098="","",'[3]Formulario PPGR1'!#REF!)</f>
        <v/>
      </c>
      <c r="E1098" s="505" t="str">
        <f>IF('Formulario PPGR3'!$G1098="","",'[3]Formulario PPGR1'!#REF!)</f>
        <v/>
      </c>
      <c r="F1098" s="505" t="str">
        <f>IF('Formulario PPGR3'!$G1098="","",'[3]Formulario PPGR1'!#REF!)</f>
        <v/>
      </c>
      <c r="G1098" s="508"/>
      <c r="H1098" s="507" t="str">
        <f>IFERROR(VLOOKUP('Formulario PPGR3'!$G1098,'Formulario PPGR2'!$H$39:$I$10486,2,FALSE),"")</f>
        <v/>
      </c>
      <c r="I1098" s="514" t="str">
        <f>IFERROR(VLOOKUP('Formulario PPGR3'!$G1098,'Formulario PPGR2'!$H$9:$V$303,15,FALSE),"")</f>
        <v/>
      </c>
      <c r="J1098" s="515"/>
      <c r="K1098" s="505" t="str">
        <f>IFERROR(VLOOKUP($J1098,[4]LSIns!$B$5:$C$45,2,FALSE),"")</f>
        <v/>
      </c>
      <c r="L1098" s="516"/>
      <c r="M1098" s="505" t="str">
        <f>IFERROR(VLOOKUP($L1098,[5]Insumos!$C$2:$F$517,2,FALSE),"")</f>
        <v/>
      </c>
      <c r="N1098" s="521"/>
      <c r="O1098" s="522" t="str">
        <f>IFERROR(VLOOKUP($L1098,[5]Insumos!$C$2:$F$517,3,FALSE),"")</f>
        <v/>
      </c>
      <c r="P1098" s="520" t="e">
        <f>+'Formulario PPGR3'!$O1098*'Formulario PPGR3'!$N1098</f>
        <v>#VALUE!</v>
      </c>
      <c r="Q1098" s="527" t="str">
        <f>IFERROR(VLOOKUP($L1098,[5]Insumos!$C$2:$F$517,4,FALSE),"")</f>
        <v/>
      </c>
      <c r="R1098" s="515"/>
    </row>
    <row r="1099" spans="2:18">
      <c r="B1099" s="505" t="str">
        <f>IF('Formulario PPGR3'!$G1099="","",CONCATENATE('Formulario PPGR3'!$C1099,".",'Formulario PPGR3'!$D1099,".",'Formulario PPGR3'!$E1099,".",'Formulario PPGR3'!$F1099))</f>
        <v/>
      </c>
      <c r="C1099" s="505" t="str">
        <f>IF('Formulario PPGR3'!$G1099="","",'[3]Formulario PPGR1'!#REF!)</f>
        <v/>
      </c>
      <c r="D1099" s="505" t="str">
        <f>IF('Formulario PPGR3'!$G1099="","",'[3]Formulario PPGR1'!#REF!)</f>
        <v/>
      </c>
      <c r="E1099" s="505" t="str">
        <f>IF('Formulario PPGR3'!$G1099="","",'[3]Formulario PPGR1'!#REF!)</f>
        <v/>
      </c>
      <c r="F1099" s="505" t="str">
        <f>IF('Formulario PPGR3'!$G1099="","",'[3]Formulario PPGR1'!#REF!)</f>
        <v/>
      </c>
      <c r="G1099" s="508"/>
      <c r="H1099" s="507" t="str">
        <f>IFERROR(VLOOKUP('Formulario PPGR3'!$G1099,'Formulario PPGR2'!$H$39:$I$10486,2,FALSE),"")</f>
        <v/>
      </c>
      <c r="I1099" s="514" t="str">
        <f>IFERROR(VLOOKUP('Formulario PPGR3'!$G1099,'Formulario PPGR2'!$H$9:$V$303,15,FALSE),"")</f>
        <v/>
      </c>
      <c r="J1099" s="515"/>
      <c r="K1099" s="505" t="str">
        <f>IFERROR(VLOOKUP($J1099,[4]LSIns!$B$5:$C$45,2,FALSE),"")</f>
        <v/>
      </c>
      <c r="L1099" s="516"/>
      <c r="M1099" s="505" t="str">
        <f>IFERROR(VLOOKUP($L1099,[5]Insumos!$C$2:$F$517,2,FALSE),"")</f>
        <v/>
      </c>
      <c r="N1099" s="521"/>
      <c r="O1099" s="522" t="str">
        <f>IFERROR(VLOOKUP($L1099,[5]Insumos!$C$2:$F$517,3,FALSE),"")</f>
        <v/>
      </c>
      <c r="P1099" s="520" t="e">
        <f>+'Formulario PPGR3'!$O1099*'Formulario PPGR3'!$N1099</f>
        <v>#VALUE!</v>
      </c>
      <c r="Q1099" s="527" t="str">
        <f>IFERROR(VLOOKUP($L1099,[5]Insumos!$C$2:$F$517,4,FALSE),"")</f>
        <v/>
      </c>
      <c r="R1099" s="515"/>
    </row>
    <row r="1100" spans="2:18">
      <c r="B1100" s="505" t="str">
        <f>IF('Formulario PPGR3'!$G1100="","",CONCATENATE('Formulario PPGR3'!$C1100,".",'Formulario PPGR3'!$D1100,".",'Formulario PPGR3'!$E1100,".",'Formulario PPGR3'!$F1100))</f>
        <v/>
      </c>
      <c r="C1100" s="505" t="str">
        <f>IF('Formulario PPGR3'!$G1100="","",'[3]Formulario PPGR1'!#REF!)</f>
        <v/>
      </c>
      <c r="D1100" s="505" t="str">
        <f>IF('Formulario PPGR3'!$G1100="","",'[3]Formulario PPGR1'!#REF!)</f>
        <v/>
      </c>
      <c r="E1100" s="505" t="str">
        <f>IF('Formulario PPGR3'!$G1100="","",'[3]Formulario PPGR1'!#REF!)</f>
        <v/>
      </c>
      <c r="F1100" s="505" t="str">
        <f>IF('Formulario PPGR3'!$G1100="","",'[3]Formulario PPGR1'!#REF!)</f>
        <v/>
      </c>
      <c r="G1100" s="508"/>
      <c r="H1100" s="507" t="str">
        <f>IFERROR(VLOOKUP('Formulario PPGR3'!$G1100,'Formulario PPGR2'!$H$39:$I$10486,2,FALSE),"")</f>
        <v/>
      </c>
      <c r="I1100" s="514" t="str">
        <f>IFERROR(VLOOKUP('Formulario PPGR3'!$G1100,'Formulario PPGR2'!$H$9:$V$303,15,FALSE),"")</f>
        <v/>
      </c>
      <c r="J1100" s="515"/>
      <c r="K1100" s="505" t="str">
        <f>IFERROR(VLOOKUP($J1100,[4]LSIns!$B$5:$C$45,2,FALSE),"")</f>
        <v/>
      </c>
      <c r="L1100" s="516"/>
      <c r="M1100" s="505" t="str">
        <f>IFERROR(VLOOKUP($L1100,[5]Insumos!$C$2:$F$517,2,FALSE),"")</f>
        <v/>
      </c>
      <c r="N1100" s="521"/>
      <c r="O1100" s="522" t="str">
        <f>IFERROR(VLOOKUP($L1100,[5]Insumos!$C$2:$F$517,3,FALSE),"")</f>
        <v/>
      </c>
      <c r="P1100" s="520" t="e">
        <f>+'Formulario PPGR3'!$O1100*'Formulario PPGR3'!$N1100</f>
        <v>#VALUE!</v>
      </c>
      <c r="Q1100" s="527" t="str">
        <f>IFERROR(VLOOKUP($L1100,[5]Insumos!$C$2:$F$517,4,FALSE),"")</f>
        <v/>
      </c>
      <c r="R1100" s="515"/>
    </row>
    <row r="1101" spans="2:18">
      <c r="B1101" s="505" t="str">
        <f>IF('Formulario PPGR3'!$G1101="","",CONCATENATE('Formulario PPGR3'!$C1101,".",'Formulario PPGR3'!$D1101,".",'Formulario PPGR3'!$E1101,".",'Formulario PPGR3'!$F1101))</f>
        <v/>
      </c>
      <c r="C1101" s="505" t="str">
        <f>IF('Formulario PPGR3'!$G1101="","",'[3]Formulario PPGR1'!#REF!)</f>
        <v/>
      </c>
      <c r="D1101" s="505" t="str">
        <f>IF('Formulario PPGR3'!$G1101="","",'[3]Formulario PPGR1'!#REF!)</f>
        <v/>
      </c>
      <c r="E1101" s="505" t="str">
        <f>IF('Formulario PPGR3'!$G1101="","",'[3]Formulario PPGR1'!#REF!)</f>
        <v/>
      </c>
      <c r="F1101" s="505" t="str">
        <f>IF('Formulario PPGR3'!$G1101="","",'[3]Formulario PPGR1'!#REF!)</f>
        <v/>
      </c>
      <c r="G1101" s="508"/>
      <c r="H1101" s="507" t="str">
        <f>IFERROR(VLOOKUP('Formulario PPGR3'!$G1101,'Formulario PPGR2'!$H$39:$I$10486,2,FALSE),"")</f>
        <v/>
      </c>
      <c r="I1101" s="514" t="str">
        <f>IFERROR(VLOOKUP('Formulario PPGR3'!$G1101,'Formulario PPGR2'!$H$9:$V$303,15,FALSE),"")</f>
        <v/>
      </c>
      <c r="J1101" s="515"/>
      <c r="K1101" s="505" t="str">
        <f>IFERROR(VLOOKUP($J1101,[4]LSIns!$B$5:$C$45,2,FALSE),"")</f>
        <v/>
      </c>
      <c r="L1101" s="516"/>
      <c r="M1101" s="505" t="str">
        <f>IFERROR(VLOOKUP($L1101,[5]Insumos!$C$2:$F$517,2,FALSE),"")</f>
        <v/>
      </c>
      <c r="N1101" s="521"/>
      <c r="O1101" s="522" t="str">
        <f>IFERROR(VLOOKUP($L1101,[5]Insumos!$C$2:$F$517,3,FALSE),"")</f>
        <v/>
      </c>
      <c r="P1101" s="520" t="e">
        <f>+'Formulario PPGR3'!$O1101*'Formulario PPGR3'!$N1101</f>
        <v>#VALUE!</v>
      </c>
      <c r="Q1101" s="527" t="str">
        <f>IFERROR(VLOOKUP($L1101,[5]Insumos!$C$2:$F$517,4,FALSE),"")</f>
        <v/>
      </c>
      <c r="R1101" s="515"/>
    </row>
    <row r="1102" spans="2:18">
      <c r="B1102" s="505" t="str">
        <f>IF('Formulario PPGR3'!$G1102="","",CONCATENATE('Formulario PPGR3'!$C1102,".",'Formulario PPGR3'!$D1102,".",'Formulario PPGR3'!$E1102,".",'Formulario PPGR3'!$F1102))</f>
        <v/>
      </c>
      <c r="C1102" s="505" t="str">
        <f>IF('Formulario PPGR3'!$G1102="","",'[3]Formulario PPGR1'!#REF!)</f>
        <v/>
      </c>
      <c r="D1102" s="505" t="str">
        <f>IF('Formulario PPGR3'!$G1102="","",'[3]Formulario PPGR1'!#REF!)</f>
        <v/>
      </c>
      <c r="E1102" s="505" t="str">
        <f>IF('Formulario PPGR3'!$G1102="","",'[3]Formulario PPGR1'!#REF!)</f>
        <v/>
      </c>
      <c r="F1102" s="505" t="str">
        <f>IF('Formulario PPGR3'!$G1102="","",'[3]Formulario PPGR1'!#REF!)</f>
        <v/>
      </c>
      <c r="G1102" s="508"/>
      <c r="H1102" s="507" t="str">
        <f>IFERROR(VLOOKUP('Formulario PPGR3'!$G1102,'Formulario PPGR2'!$H$39:$I$10486,2,FALSE),"")</f>
        <v/>
      </c>
      <c r="I1102" s="514" t="str">
        <f>IFERROR(VLOOKUP('Formulario PPGR3'!$G1102,'Formulario PPGR2'!$H$9:$V$303,15,FALSE),"")</f>
        <v/>
      </c>
      <c r="J1102" s="515"/>
      <c r="K1102" s="505" t="str">
        <f>IFERROR(VLOOKUP($J1102,[4]LSIns!$B$5:$C$45,2,FALSE),"")</f>
        <v/>
      </c>
      <c r="L1102" s="516"/>
      <c r="M1102" s="505" t="str">
        <f>IFERROR(VLOOKUP($L1102,[5]Insumos!$C$2:$F$517,2,FALSE),"")</f>
        <v/>
      </c>
      <c r="N1102" s="521"/>
      <c r="O1102" s="522" t="str">
        <f>IFERROR(VLOOKUP($L1102,[5]Insumos!$C$2:$F$517,3,FALSE),"")</f>
        <v/>
      </c>
      <c r="P1102" s="520" t="e">
        <f>+'Formulario PPGR3'!$O1102*'Formulario PPGR3'!$N1102</f>
        <v>#VALUE!</v>
      </c>
      <c r="Q1102" s="527" t="str">
        <f>IFERROR(VLOOKUP($L1102,[5]Insumos!$C$2:$F$517,4,FALSE),"")</f>
        <v/>
      </c>
      <c r="R1102" s="515"/>
    </row>
    <row r="1103" spans="2:18">
      <c r="B1103" s="505" t="str">
        <f>IF('Formulario PPGR3'!$G1103="","",CONCATENATE('Formulario PPGR3'!$C1103,".",'Formulario PPGR3'!$D1103,".",'Formulario PPGR3'!$E1103,".",'Formulario PPGR3'!$F1103))</f>
        <v/>
      </c>
      <c r="C1103" s="505" t="str">
        <f>IF('Formulario PPGR3'!$G1103="","",'[3]Formulario PPGR1'!#REF!)</f>
        <v/>
      </c>
      <c r="D1103" s="505" t="str">
        <f>IF('Formulario PPGR3'!$G1103="","",'[3]Formulario PPGR1'!#REF!)</f>
        <v/>
      </c>
      <c r="E1103" s="505" t="str">
        <f>IF('Formulario PPGR3'!$G1103="","",'[3]Formulario PPGR1'!#REF!)</f>
        <v/>
      </c>
      <c r="F1103" s="505" t="str">
        <f>IF('Formulario PPGR3'!$G1103="","",'[3]Formulario PPGR1'!#REF!)</f>
        <v/>
      </c>
      <c r="G1103" s="508"/>
      <c r="H1103" s="507" t="str">
        <f>IFERROR(VLOOKUP('Formulario PPGR3'!$G1103,'Formulario PPGR2'!$H$39:$I$10486,2,FALSE),"")</f>
        <v/>
      </c>
      <c r="I1103" s="514" t="str">
        <f>IFERROR(VLOOKUP('Formulario PPGR3'!$G1103,'Formulario PPGR2'!$H$9:$V$303,15,FALSE),"")</f>
        <v/>
      </c>
      <c r="J1103" s="515"/>
      <c r="K1103" s="505" t="str">
        <f>IFERROR(VLOOKUP($J1103,[4]LSIns!$B$5:$C$45,2,FALSE),"")</f>
        <v/>
      </c>
      <c r="L1103" s="516"/>
      <c r="M1103" s="505" t="str">
        <f>IFERROR(VLOOKUP($L1103,[5]Insumos!$C$2:$F$517,2,FALSE),"")</f>
        <v/>
      </c>
      <c r="N1103" s="521"/>
      <c r="O1103" s="522" t="str">
        <f>IFERROR(VLOOKUP($L1103,[5]Insumos!$C$2:$F$517,3,FALSE),"")</f>
        <v/>
      </c>
      <c r="P1103" s="520" t="e">
        <f>+'Formulario PPGR3'!$O1103*'Formulario PPGR3'!$N1103</f>
        <v>#VALUE!</v>
      </c>
      <c r="Q1103" s="527" t="str">
        <f>IFERROR(VLOOKUP($L1103,[5]Insumos!$C$2:$F$517,4,FALSE),"")</f>
        <v/>
      </c>
      <c r="R1103" s="515"/>
    </row>
    <row r="1104" spans="2:18">
      <c r="B1104" s="505" t="str">
        <f>IF('Formulario PPGR3'!$G1104="","",CONCATENATE('Formulario PPGR3'!$C1104,".",'Formulario PPGR3'!$D1104,".",'Formulario PPGR3'!$E1104,".",'Formulario PPGR3'!$F1104))</f>
        <v/>
      </c>
      <c r="C1104" s="505" t="str">
        <f>IF('Formulario PPGR3'!$G1104="","",'[3]Formulario PPGR1'!#REF!)</f>
        <v/>
      </c>
      <c r="D1104" s="505" t="str">
        <f>IF('Formulario PPGR3'!$G1104="","",'[3]Formulario PPGR1'!#REF!)</f>
        <v/>
      </c>
      <c r="E1104" s="505" t="str">
        <f>IF('Formulario PPGR3'!$G1104="","",'[3]Formulario PPGR1'!#REF!)</f>
        <v/>
      </c>
      <c r="F1104" s="505" t="str">
        <f>IF('Formulario PPGR3'!$G1104="","",'[3]Formulario PPGR1'!#REF!)</f>
        <v/>
      </c>
      <c r="G1104" s="508"/>
      <c r="H1104" s="507" t="str">
        <f>IFERROR(VLOOKUP('Formulario PPGR3'!$G1104,'Formulario PPGR2'!$H$39:$I$10486,2,FALSE),"")</f>
        <v/>
      </c>
      <c r="I1104" s="514" t="str">
        <f>IFERROR(VLOOKUP('Formulario PPGR3'!$G1104,'Formulario PPGR2'!$H$9:$V$303,15,FALSE),"")</f>
        <v/>
      </c>
      <c r="J1104" s="515"/>
      <c r="K1104" s="505" t="str">
        <f>IFERROR(VLOOKUP($J1104,[4]LSIns!$B$5:$C$45,2,FALSE),"")</f>
        <v/>
      </c>
      <c r="L1104" s="516"/>
      <c r="M1104" s="505" t="str">
        <f>IFERROR(VLOOKUP($L1104,[5]Insumos!$C$2:$F$517,2,FALSE),"")</f>
        <v/>
      </c>
      <c r="N1104" s="521"/>
      <c r="O1104" s="522" t="str">
        <f>IFERROR(VLOOKUP($L1104,[5]Insumos!$C$2:$F$517,3,FALSE),"")</f>
        <v/>
      </c>
      <c r="P1104" s="520" t="e">
        <f>+'Formulario PPGR3'!$O1104*'Formulario PPGR3'!$N1104</f>
        <v>#VALUE!</v>
      </c>
      <c r="Q1104" s="527" t="str">
        <f>IFERROR(VLOOKUP($L1104,[5]Insumos!$C$2:$F$517,4,FALSE),"")</f>
        <v/>
      </c>
      <c r="R1104" s="515"/>
    </row>
    <row r="1105" spans="2:18">
      <c r="B1105" s="505" t="str">
        <f>IF('Formulario PPGR3'!$G1105="","",CONCATENATE('Formulario PPGR3'!$C1105,".",'Formulario PPGR3'!$D1105,".",'Formulario PPGR3'!$E1105,".",'Formulario PPGR3'!$F1105))</f>
        <v/>
      </c>
      <c r="C1105" s="505" t="str">
        <f>IF('Formulario PPGR3'!$G1105="","",'[3]Formulario PPGR1'!#REF!)</f>
        <v/>
      </c>
      <c r="D1105" s="505" t="str">
        <f>IF('Formulario PPGR3'!$G1105="","",'[3]Formulario PPGR1'!#REF!)</f>
        <v/>
      </c>
      <c r="E1105" s="505" t="str">
        <f>IF('Formulario PPGR3'!$G1105="","",'[3]Formulario PPGR1'!#REF!)</f>
        <v/>
      </c>
      <c r="F1105" s="505" t="str">
        <f>IF('Formulario PPGR3'!$G1105="","",'[3]Formulario PPGR1'!#REF!)</f>
        <v/>
      </c>
      <c r="G1105" s="508"/>
      <c r="H1105" s="507" t="str">
        <f>IFERROR(VLOOKUP('Formulario PPGR3'!$G1105,'Formulario PPGR2'!$H$39:$I$10486,2,FALSE),"")</f>
        <v/>
      </c>
      <c r="I1105" s="514" t="str">
        <f>IFERROR(VLOOKUP('Formulario PPGR3'!$G1105,'Formulario PPGR2'!$H$9:$V$303,15,FALSE),"")</f>
        <v/>
      </c>
      <c r="J1105" s="515"/>
      <c r="K1105" s="505" t="str">
        <f>IFERROR(VLOOKUP($J1105,[4]LSIns!$B$5:$C$45,2,FALSE),"")</f>
        <v/>
      </c>
      <c r="L1105" s="516"/>
      <c r="M1105" s="505" t="str">
        <f>IFERROR(VLOOKUP($L1105,[5]Insumos!$C$2:$F$517,2,FALSE),"")</f>
        <v/>
      </c>
      <c r="N1105" s="521"/>
      <c r="O1105" s="522" t="str">
        <f>IFERROR(VLOOKUP($L1105,[5]Insumos!$C$2:$F$517,3,FALSE),"")</f>
        <v/>
      </c>
      <c r="P1105" s="520" t="e">
        <f>+'Formulario PPGR3'!$O1105*'Formulario PPGR3'!$N1105</f>
        <v>#VALUE!</v>
      </c>
      <c r="Q1105" s="527" t="str">
        <f>IFERROR(VLOOKUP($L1105,[5]Insumos!$C$2:$F$517,4,FALSE),"")</f>
        <v/>
      </c>
      <c r="R1105" s="515"/>
    </row>
    <row r="1106" spans="2:18">
      <c r="B1106" s="505" t="str">
        <f>IF('Formulario PPGR3'!$G1106="","",CONCATENATE('Formulario PPGR3'!$C1106,".",'Formulario PPGR3'!$D1106,".",'Formulario PPGR3'!$E1106,".",'Formulario PPGR3'!$F1106))</f>
        <v/>
      </c>
      <c r="C1106" s="505" t="str">
        <f>IF('Formulario PPGR3'!$G1106="","",'[3]Formulario PPGR1'!#REF!)</f>
        <v/>
      </c>
      <c r="D1106" s="505" t="str">
        <f>IF('Formulario PPGR3'!$G1106="","",'[3]Formulario PPGR1'!#REF!)</f>
        <v/>
      </c>
      <c r="E1106" s="505" t="str">
        <f>IF('Formulario PPGR3'!$G1106="","",'[3]Formulario PPGR1'!#REF!)</f>
        <v/>
      </c>
      <c r="F1106" s="505" t="str">
        <f>IF('Formulario PPGR3'!$G1106="","",'[3]Formulario PPGR1'!#REF!)</f>
        <v/>
      </c>
      <c r="G1106" s="508"/>
      <c r="H1106" s="507" t="str">
        <f>IFERROR(VLOOKUP('Formulario PPGR3'!$G1106,'Formulario PPGR2'!$H$39:$I$10486,2,FALSE),"")</f>
        <v/>
      </c>
      <c r="I1106" s="514" t="str">
        <f>IFERROR(VLOOKUP('Formulario PPGR3'!$G1106,'Formulario PPGR2'!$H$9:$V$303,15,FALSE),"")</f>
        <v/>
      </c>
      <c r="J1106" s="515"/>
      <c r="K1106" s="505" t="str">
        <f>IFERROR(VLOOKUP($J1106,[4]LSIns!$B$5:$C$45,2,FALSE),"")</f>
        <v/>
      </c>
      <c r="L1106" s="516"/>
      <c r="M1106" s="505" t="str">
        <f>IFERROR(VLOOKUP($L1106,[5]Insumos!$C$2:$F$517,2,FALSE),"")</f>
        <v/>
      </c>
      <c r="N1106" s="521"/>
      <c r="O1106" s="522" t="str">
        <f>IFERROR(VLOOKUP($L1106,[5]Insumos!$C$2:$F$517,3,FALSE),"")</f>
        <v/>
      </c>
      <c r="P1106" s="520" t="e">
        <f>+'Formulario PPGR3'!$O1106*'Formulario PPGR3'!$N1106</f>
        <v>#VALUE!</v>
      </c>
      <c r="Q1106" s="527" t="str">
        <f>IFERROR(VLOOKUP($L1106,[5]Insumos!$C$2:$F$517,4,FALSE),"")</f>
        <v/>
      </c>
      <c r="R1106" s="515"/>
    </row>
    <row r="1107" spans="2:18">
      <c r="B1107" s="505" t="str">
        <f>IF('Formulario PPGR3'!$G1107="","",CONCATENATE('Formulario PPGR3'!$C1107,".",'Formulario PPGR3'!$D1107,".",'Formulario PPGR3'!$E1107,".",'Formulario PPGR3'!$F1107))</f>
        <v/>
      </c>
      <c r="C1107" s="505" t="str">
        <f>IF('Formulario PPGR3'!$G1107="","",'[3]Formulario PPGR1'!#REF!)</f>
        <v/>
      </c>
      <c r="D1107" s="505" t="str">
        <f>IF('Formulario PPGR3'!$G1107="","",'[3]Formulario PPGR1'!#REF!)</f>
        <v/>
      </c>
      <c r="E1107" s="505" t="str">
        <f>IF('Formulario PPGR3'!$G1107="","",'[3]Formulario PPGR1'!#REF!)</f>
        <v/>
      </c>
      <c r="F1107" s="505" t="str">
        <f>IF('Formulario PPGR3'!$G1107="","",'[3]Formulario PPGR1'!#REF!)</f>
        <v/>
      </c>
      <c r="G1107" s="508"/>
      <c r="H1107" s="507" t="str">
        <f>IFERROR(VLOOKUP('Formulario PPGR3'!$G1107,'Formulario PPGR2'!$H$39:$I$10486,2,FALSE),"")</f>
        <v/>
      </c>
      <c r="I1107" s="514" t="str">
        <f>IFERROR(VLOOKUP('Formulario PPGR3'!$G1107,'Formulario PPGR2'!$H$9:$V$303,15,FALSE),"")</f>
        <v/>
      </c>
      <c r="J1107" s="515"/>
      <c r="K1107" s="505" t="str">
        <f>IFERROR(VLOOKUP($J1107,[4]LSIns!$B$5:$C$45,2,FALSE),"")</f>
        <v/>
      </c>
      <c r="L1107" s="516"/>
      <c r="M1107" s="505" t="str">
        <f>IFERROR(VLOOKUP($L1107,[5]Insumos!$C$2:$F$517,2,FALSE),"")</f>
        <v/>
      </c>
      <c r="N1107" s="521"/>
      <c r="O1107" s="522" t="str">
        <f>IFERROR(VLOOKUP($L1107,[5]Insumos!$C$2:$F$517,3,FALSE),"")</f>
        <v/>
      </c>
      <c r="P1107" s="520" t="e">
        <f>+'Formulario PPGR3'!$O1107*'Formulario PPGR3'!$N1107</f>
        <v>#VALUE!</v>
      </c>
      <c r="Q1107" s="527" t="str">
        <f>IFERROR(VLOOKUP($L1107,[5]Insumos!$C$2:$F$517,4,FALSE),"")</f>
        <v/>
      </c>
      <c r="R1107" s="515"/>
    </row>
    <row r="1108" spans="2:18">
      <c r="B1108" s="505" t="str">
        <f>IF('Formulario PPGR3'!$G1108="","",CONCATENATE('Formulario PPGR3'!$C1108,".",'Formulario PPGR3'!$D1108,".",'Formulario PPGR3'!$E1108,".",'Formulario PPGR3'!$F1108))</f>
        <v/>
      </c>
      <c r="C1108" s="505" t="str">
        <f>IF('Formulario PPGR3'!$G1108="","",'[3]Formulario PPGR1'!#REF!)</f>
        <v/>
      </c>
      <c r="D1108" s="505" t="str">
        <f>IF('Formulario PPGR3'!$G1108="","",'[3]Formulario PPGR1'!#REF!)</f>
        <v/>
      </c>
      <c r="E1108" s="505" t="str">
        <f>IF('Formulario PPGR3'!$G1108="","",'[3]Formulario PPGR1'!#REF!)</f>
        <v/>
      </c>
      <c r="F1108" s="505" t="str">
        <f>IF('Formulario PPGR3'!$G1108="","",'[3]Formulario PPGR1'!#REF!)</f>
        <v/>
      </c>
      <c r="G1108" s="508"/>
      <c r="H1108" s="507" t="str">
        <f>IFERROR(VLOOKUP('Formulario PPGR3'!$G1108,'Formulario PPGR2'!$H$39:$I$10486,2,FALSE),"")</f>
        <v/>
      </c>
      <c r="I1108" s="514" t="str">
        <f>IFERROR(VLOOKUP('Formulario PPGR3'!$G1108,'Formulario PPGR2'!$H$9:$V$303,15,FALSE),"")</f>
        <v/>
      </c>
      <c r="J1108" s="515"/>
      <c r="K1108" s="505" t="str">
        <f>IFERROR(VLOOKUP($J1108,[4]LSIns!$B$5:$C$45,2,FALSE),"")</f>
        <v/>
      </c>
      <c r="L1108" s="516"/>
      <c r="M1108" s="505" t="str">
        <f>IFERROR(VLOOKUP($L1108,[5]Insumos!$C$2:$F$517,2,FALSE),"")</f>
        <v/>
      </c>
      <c r="N1108" s="521"/>
      <c r="O1108" s="522" t="str">
        <f>IFERROR(VLOOKUP($L1108,[5]Insumos!$C$2:$F$517,3,FALSE),"")</f>
        <v/>
      </c>
      <c r="P1108" s="520" t="e">
        <f>+'Formulario PPGR3'!$O1108*'Formulario PPGR3'!$N1108</f>
        <v>#VALUE!</v>
      </c>
      <c r="Q1108" s="527" t="str">
        <f>IFERROR(VLOOKUP($L1108,[5]Insumos!$C$2:$F$517,4,FALSE),"")</f>
        <v/>
      </c>
      <c r="R1108" s="515"/>
    </row>
    <row r="1109" spans="2:18">
      <c r="B1109" s="505" t="str">
        <f>IF('Formulario PPGR3'!$G1109="","",CONCATENATE('Formulario PPGR3'!$C1109,".",'Formulario PPGR3'!$D1109,".",'Formulario PPGR3'!$E1109,".",'Formulario PPGR3'!$F1109))</f>
        <v/>
      </c>
      <c r="C1109" s="505" t="str">
        <f>IF('Formulario PPGR3'!$G1109="","",'[3]Formulario PPGR1'!#REF!)</f>
        <v/>
      </c>
      <c r="D1109" s="505" t="str">
        <f>IF('Formulario PPGR3'!$G1109="","",'[3]Formulario PPGR1'!#REF!)</f>
        <v/>
      </c>
      <c r="E1109" s="505" t="str">
        <f>IF('Formulario PPGR3'!$G1109="","",'[3]Formulario PPGR1'!#REF!)</f>
        <v/>
      </c>
      <c r="F1109" s="505" t="str">
        <f>IF('Formulario PPGR3'!$G1109="","",'[3]Formulario PPGR1'!#REF!)</f>
        <v/>
      </c>
      <c r="G1109" s="508"/>
      <c r="H1109" s="507" t="str">
        <f>IFERROR(VLOOKUP('Formulario PPGR3'!$G1109,'Formulario PPGR2'!$H$39:$I$10486,2,FALSE),"")</f>
        <v/>
      </c>
      <c r="I1109" s="514" t="str">
        <f>IFERROR(VLOOKUP('Formulario PPGR3'!$G1109,'Formulario PPGR2'!$H$9:$V$303,15,FALSE),"")</f>
        <v/>
      </c>
      <c r="J1109" s="515"/>
      <c r="K1109" s="505" t="str">
        <f>IFERROR(VLOOKUP($J1109,[4]LSIns!$B$5:$C$45,2,FALSE),"")</f>
        <v/>
      </c>
      <c r="L1109" s="516"/>
      <c r="M1109" s="505" t="str">
        <f>IFERROR(VLOOKUP($L1109,[5]Insumos!$C$2:$F$517,2,FALSE),"")</f>
        <v/>
      </c>
      <c r="N1109" s="521"/>
      <c r="O1109" s="522" t="str">
        <f>IFERROR(VLOOKUP($L1109,[5]Insumos!$C$2:$F$517,3,FALSE),"")</f>
        <v/>
      </c>
      <c r="P1109" s="520" t="e">
        <f>+'Formulario PPGR3'!$O1109*'Formulario PPGR3'!$N1109</f>
        <v>#VALUE!</v>
      </c>
      <c r="Q1109" s="527" t="str">
        <f>IFERROR(VLOOKUP($L1109,[5]Insumos!$C$2:$F$517,4,FALSE),"")</f>
        <v/>
      </c>
      <c r="R1109" s="515"/>
    </row>
    <row r="1110" spans="2:18">
      <c r="B1110" s="505" t="str">
        <f>IF('Formulario PPGR3'!$G1110="","",CONCATENATE('Formulario PPGR3'!$C1110,".",'Formulario PPGR3'!$D1110,".",'Formulario PPGR3'!$E1110,".",'Formulario PPGR3'!$F1110))</f>
        <v/>
      </c>
      <c r="C1110" s="505" t="str">
        <f>IF('Formulario PPGR3'!$G1110="","",'[3]Formulario PPGR1'!#REF!)</f>
        <v/>
      </c>
      <c r="D1110" s="505" t="str">
        <f>IF('Formulario PPGR3'!$G1110="","",'[3]Formulario PPGR1'!#REF!)</f>
        <v/>
      </c>
      <c r="E1110" s="505" t="str">
        <f>IF('Formulario PPGR3'!$G1110="","",'[3]Formulario PPGR1'!#REF!)</f>
        <v/>
      </c>
      <c r="F1110" s="505" t="str">
        <f>IF('Formulario PPGR3'!$G1110="","",'[3]Formulario PPGR1'!#REF!)</f>
        <v/>
      </c>
      <c r="G1110" s="508"/>
      <c r="H1110" s="507" t="str">
        <f>IFERROR(VLOOKUP('Formulario PPGR3'!$G1110,'Formulario PPGR2'!$H$39:$I$10486,2,FALSE),"")</f>
        <v/>
      </c>
      <c r="I1110" s="514" t="str">
        <f>IFERROR(VLOOKUP('Formulario PPGR3'!$G1110,'Formulario PPGR2'!$H$9:$V$303,15,FALSE),"")</f>
        <v/>
      </c>
      <c r="J1110" s="515"/>
      <c r="K1110" s="505" t="str">
        <f>IFERROR(VLOOKUP($J1110,[4]LSIns!$B$5:$C$45,2,FALSE),"")</f>
        <v/>
      </c>
      <c r="L1110" s="516"/>
      <c r="M1110" s="505" t="str">
        <f>IFERROR(VLOOKUP($L1110,[5]Insumos!$C$2:$F$517,2,FALSE),"")</f>
        <v/>
      </c>
      <c r="N1110" s="521"/>
      <c r="O1110" s="522" t="str">
        <f>IFERROR(VLOOKUP($L1110,[5]Insumos!$C$2:$F$517,3,FALSE),"")</f>
        <v/>
      </c>
      <c r="P1110" s="520" t="e">
        <f>+'Formulario PPGR3'!$O1110*'Formulario PPGR3'!$N1110</f>
        <v>#VALUE!</v>
      </c>
      <c r="Q1110" s="527" t="str">
        <f>IFERROR(VLOOKUP($L1110,[5]Insumos!$C$2:$F$517,4,FALSE),"")</f>
        <v/>
      </c>
      <c r="R1110" s="515"/>
    </row>
    <row r="1111" spans="2:18">
      <c r="B1111" s="505" t="str">
        <f>IF('Formulario PPGR3'!$G1111="","",CONCATENATE('Formulario PPGR3'!$C1111,".",'Formulario PPGR3'!$D1111,".",'Formulario PPGR3'!$E1111,".",'Formulario PPGR3'!$F1111))</f>
        <v/>
      </c>
      <c r="C1111" s="505" t="str">
        <f>IF('Formulario PPGR3'!$G1111="","",'[3]Formulario PPGR1'!#REF!)</f>
        <v/>
      </c>
      <c r="D1111" s="505" t="str">
        <f>IF('Formulario PPGR3'!$G1111="","",'[3]Formulario PPGR1'!#REF!)</f>
        <v/>
      </c>
      <c r="E1111" s="505" t="str">
        <f>IF('Formulario PPGR3'!$G1111="","",'[3]Formulario PPGR1'!#REF!)</f>
        <v/>
      </c>
      <c r="F1111" s="505" t="str">
        <f>IF('Formulario PPGR3'!$G1111="","",'[3]Formulario PPGR1'!#REF!)</f>
        <v/>
      </c>
      <c r="G1111" s="508"/>
      <c r="H1111" s="507" t="str">
        <f>IFERROR(VLOOKUP('Formulario PPGR3'!$G1111,'Formulario PPGR2'!$H$39:$I$10486,2,FALSE),"")</f>
        <v/>
      </c>
      <c r="I1111" s="514" t="str">
        <f>IFERROR(VLOOKUP('Formulario PPGR3'!$G1111,'Formulario PPGR2'!$H$9:$V$303,15,FALSE),"")</f>
        <v/>
      </c>
      <c r="J1111" s="515"/>
      <c r="K1111" s="505" t="str">
        <f>IFERROR(VLOOKUP($J1111,[4]LSIns!$B$5:$C$45,2,FALSE),"")</f>
        <v/>
      </c>
      <c r="L1111" s="516"/>
      <c r="M1111" s="505" t="str">
        <f>IFERROR(VLOOKUP($L1111,[5]Insumos!$C$2:$F$517,2,FALSE),"")</f>
        <v/>
      </c>
      <c r="N1111" s="521"/>
      <c r="O1111" s="522" t="str">
        <f>IFERROR(VLOOKUP($L1111,[5]Insumos!$C$2:$F$517,3,FALSE),"")</f>
        <v/>
      </c>
      <c r="P1111" s="520" t="e">
        <f>+'Formulario PPGR3'!$O1111*'Formulario PPGR3'!$N1111</f>
        <v>#VALUE!</v>
      </c>
      <c r="Q1111" s="527" t="str">
        <f>IFERROR(VLOOKUP($L1111,[5]Insumos!$C$2:$F$517,4,FALSE),"")</f>
        <v/>
      </c>
      <c r="R1111" s="515"/>
    </row>
    <row r="1112" spans="2:18">
      <c r="B1112" s="505" t="str">
        <f>IF('Formulario PPGR3'!$G1112="","",CONCATENATE('Formulario PPGR3'!$C1112,".",'Formulario PPGR3'!$D1112,".",'Formulario PPGR3'!$E1112,".",'Formulario PPGR3'!$F1112))</f>
        <v/>
      </c>
      <c r="C1112" s="505" t="str">
        <f>IF('Formulario PPGR3'!$G1112="","",'[3]Formulario PPGR1'!#REF!)</f>
        <v/>
      </c>
      <c r="D1112" s="505" t="str">
        <f>IF('Formulario PPGR3'!$G1112="","",'[3]Formulario PPGR1'!#REF!)</f>
        <v/>
      </c>
      <c r="E1112" s="505" t="str">
        <f>IF('Formulario PPGR3'!$G1112="","",'[3]Formulario PPGR1'!#REF!)</f>
        <v/>
      </c>
      <c r="F1112" s="505" t="str">
        <f>IF('Formulario PPGR3'!$G1112="","",'[3]Formulario PPGR1'!#REF!)</f>
        <v/>
      </c>
      <c r="G1112" s="508"/>
      <c r="H1112" s="507" t="str">
        <f>IFERROR(VLOOKUP('Formulario PPGR3'!$G1112,'Formulario PPGR2'!$H$39:$I$10486,2,FALSE),"")</f>
        <v/>
      </c>
      <c r="I1112" s="514" t="str">
        <f>IFERROR(VLOOKUP('Formulario PPGR3'!$G1112,'Formulario PPGR2'!$H$9:$V$303,15,FALSE),"")</f>
        <v/>
      </c>
      <c r="J1112" s="515"/>
      <c r="K1112" s="505" t="str">
        <f>IFERROR(VLOOKUP($J1112,[4]LSIns!$B$5:$C$45,2,FALSE),"")</f>
        <v/>
      </c>
      <c r="L1112" s="516"/>
      <c r="M1112" s="505" t="str">
        <f>IFERROR(VLOOKUP($L1112,[5]Insumos!$C$2:$F$517,2,FALSE),"")</f>
        <v/>
      </c>
      <c r="N1112" s="521"/>
      <c r="O1112" s="522" t="str">
        <f>IFERROR(VLOOKUP($L1112,[5]Insumos!$C$2:$F$517,3,FALSE),"")</f>
        <v/>
      </c>
      <c r="P1112" s="520" t="e">
        <f>+'Formulario PPGR3'!$O1112*'Formulario PPGR3'!$N1112</f>
        <v>#VALUE!</v>
      </c>
      <c r="Q1112" s="527" t="str">
        <f>IFERROR(VLOOKUP($L1112,[5]Insumos!$C$2:$F$517,4,FALSE),"")</f>
        <v/>
      </c>
      <c r="R1112" s="515"/>
    </row>
    <row r="1113" spans="2:18">
      <c r="B1113" s="505" t="str">
        <f>IF('Formulario PPGR3'!$G1113="","",CONCATENATE('Formulario PPGR3'!$C1113,".",'Formulario PPGR3'!$D1113,".",'Formulario PPGR3'!$E1113,".",'Formulario PPGR3'!$F1113))</f>
        <v/>
      </c>
      <c r="C1113" s="505" t="str">
        <f>IF('Formulario PPGR3'!$G1113="","",'[3]Formulario PPGR1'!#REF!)</f>
        <v/>
      </c>
      <c r="D1113" s="505" t="str">
        <f>IF('Formulario PPGR3'!$G1113="","",'[3]Formulario PPGR1'!#REF!)</f>
        <v/>
      </c>
      <c r="E1113" s="505" t="str">
        <f>IF('Formulario PPGR3'!$G1113="","",'[3]Formulario PPGR1'!#REF!)</f>
        <v/>
      </c>
      <c r="F1113" s="505" t="str">
        <f>IF('Formulario PPGR3'!$G1113="","",'[3]Formulario PPGR1'!#REF!)</f>
        <v/>
      </c>
      <c r="G1113" s="508"/>
      <c r="H1113" s="507" t="str">
        <f>IFERROR(VLOOKUP('Formulario PPGR3'!$G1113,'Formulario PPGR2'!$H$39:$I$10486,2,FALSE),"")</f>
        <v/>
      </c>
      <c r="I1113" s="514" t="str">
        <f>IFERROR(VLOOKUP('Formulario PPGR3'!$G1113,'Formulario PPGR2'!$H$9:$V$303,15,FALSE),"")</f>
        <v/>
      </c>
      <c r="J1113" s="515"/>
      <c r="K1113" s="505" t="str">
        <f>IFERROR(VLOOKUP($J1113,[4]LSIns!$B$5:$C$45,2,FALSE),"")</f>
        <v/>
      </c>
      <c r="L1113" s="516"/>
      <c r="M1113" s="505" t="str">
        <f>IFERROR(VLOOKUP($L1113,[5]Insumos!$C$2:$F$517,2,FALSE),"")</f>
        <v/>
      </c>
      <c r="N1113" s="521"/>
      <c r="O1113" s="522" t="str">
        <f>IFERROR(VLOOKUP($L1113,[5]Insumos!$C$2:$F$517,3,FALSE),"")</f>
        <v/>
      </c>
      <c r="P1113" s="520" t="e">
        <f>+'Formulario PPGR3'!$O1113*'Formulario PPGR3'!$N1113</f>
        <v>#VALUE!</v>
      </c>
      <c r="Q1113" s="527" t="str">
        <f>IFERROR(VLOOKUP($L1113,[5]Insumos!$C$2:$F$517,4,FALSE),"")</f>
        <v/>
      </c>
      <c r="R1113" s="515"/>
    </row>
    <row r="1114" spans="2:18">
      <c r="B1114" s="505" t="str">
        <f>IF('Formulario PPGR3'!$G1114="","",CONCATENATE('Formulario PPGR3'!$C1114,".",'Formulario PPGR3'!$D1114,".",'Formulario PPGR3'!$E1114,".",'Formulario PPGR3'!$F1114))</f>
        <v/>
      </c>
      <c r="C1114" s="505" t="str">
        <f>IF('Formulario PPGR3'!$G1114="","",'[3]Formulario PPGR1'!#REF!)</f>
        <v/>
      </c>
      <c r="D1114" s="505" t="str">
        <f>IF('Formulario PPGR3'!$G1114="","",'[3]Formulario PPGR1'!#REF!)</f>
        <v/>
      </c>
      <c r="E1114" s="505" t="str">
        <f>IF('Formulario PPGR3'!$G1114="","",'[3]Formulario PPGR1'!#REF!)</f>
        <v/>
      </c>
      <c r="F1114" s="505" t="str">
        <f>IF('Formulario PPGR3'!$G1114="","",'[3]Formulario PPGR1'!#REF!)</f>
        <v/>
      </c>
      <c r="G1114" s="508"/>
      <c r="H1114" s="507" t="str">
        <f>IFERROR(VLOOKUP('Formulario PPGR3'!$G1114,'Formulario PPGR2'!$H$39:$I$10486,2,FALSE),"")</f>
        <v/>
      </c>
      <c r="I1114" s="514" t="str">
        <f>IFERROR(VLOOKUP('Formulario PPGR3'!$G1114,'Formulario PPGR2'!$H$9:$V$303,15,FALSE),"")</f>
        <v/>
      </c>
      <c r="J1114" s="515"/>
      <c r="K1114" s="505" t="str">
        <f>IFERROR(VLOOKUP($J1114,[4]LSIns!$B$5:$C$45,2,FALSE),"")</f>
        <v/>
      </c>
      <c r="L1114" s="516"/>
      <c r="M1114" s="505" t="str">
        <f>IFERROR(VLOOKUP($L1114,[5]Insumos!$C$2:$F$517,2,FALSE),"")</f>
        <v/>
      </c>
      <c r="N1114" s="521"/>
      <c r="O1114" s="522" t="str">
        <f>IFERROR(VLOOKUP($L1114,[5]Insumos!$C$2:$F$517,3,FALSE),"")</f>
        <v/>
      </c>
      <c r="P1114" s="520" t="e">
        <f>+'Formulario PPGR3'!$O1114*'Formulario PPGR3'!$N1114</f>
        <v>#VALUE!</v>
      </c>
      <c r="Q1114" s="527" t="str">
        <f>IFERROR(VLOOKUP($L1114,[5]Insumos!$C$2:$F$517,4,FALSE),"")</f>
        <v/>
      </c>
      <c r="R1114" s="515"/>
    </row>
    <row r="1115" spans="2:18">
      <c r="B1115" s="505" t="str">
        <f>IF('Formulario PPGR3'!$G1115="","",CONCATENATE('Formulario PPGR3'!$C1115,".",'Formulario PPGR3'!$D1115,".",'Formulario PPGR3'!$E1115,".",'Formulario PPGR3'!$F1115))</f>
        <v/>
      </c>
      <c r="C1115" s="505" t="str">
        <f>IF('Formulario PPGR3'!$G1115="","",'[3]Formulario PPGR1'!#REF!)</f>
        <v/>
      </c>
      <c r="D1115" s="505" t="str">
        <f>IF('Formulario PPGR3'!$G1115="","",'[3]Formulario PPGR1'!#REF!)</f>
        <v/>
      </c>
      <c r="E1115" s="505" t="str">
        <f>IF('Formulario PPGR3'!$G1115="","",'[3]Formulario PPGR1'!#REF!)</f>
        <v/>
      </c>
      <c r="F1115" s="505" t="str">
        <f>IF('Formulario PPGR3'!$G1115="","",'[3]Formulario PPGR1'!#REF!)</f>
        <v/>
      </c>
      <c r="G1115" s="508"/>
      <c r="H1115" s="507" t="str">
        <f>IFERROR(VLOOKUP('Formulario PPGR3'!$G1115,'Formulario PPGR2'!$H$39:$I$10486,2,FALSE),"")</f>
        <v/>
      </c>
      <c r="I1115" s="514" t="str">
        <f>IFERROR(VLOOKUP('Formulario PPGR3'!$G1115,'Formulario PPGR2'!$H$9:$V$303,15,FALSE),"")</f>
        <v/>
      </c>
      <c r="J1115" s="515"/>
      <c r="K1115" s="505" t="str">
        <f>IFERROR(VLOOKUP($J1115,[4]LSIns!$B$5:$C$45,2,FALSE),"")</f>
        <v/>
      </c>
      <c r="L1115" s="516"/>
      <c r="M1115" s="505" t="str">
        <f>IFERROR(VLOOKUP($L1115,[5]Insumos!$C$2:$F$517,2,FALSE),"")</f>
        <v/>
      </c>
      <c r="N1115" s="521"/>
      <c r="O1115" s="522" t="str">
        <f>IFERROR(VLOOKUP($L1115,[5]Insumos!$C$2:$F$517,3,FALSE),"")</f>
        <v/>
      </c>
      <c r="P1115" s="520" t="e">
        <f>+'Formulario PPGR3'!$O1115*'Formulario PPGR3'!$N1115</f>
        <v>#VALUE!</v>
      </c>
      <c r="Q1115" s="527" t="str">
        <f>IFERROR(VLOOKUP($L1115,[5]Insumos!$C$2:$F$517,4,FALSE),"")</f>
        <v/>
      </c>
      <c r="R1115" s="515"/>
    </row>
    <row r="1116" spans="2:18">
      <c r="B1116" s="505" t="str">
        <f>IF('Formulario PPGR3'!$G1116="","",CONCATENATE('Formulario PPGR3'!$C1116,".",'Formulario PPGR3'!$D1116,".",'Formulario PPGR3'!$E1116,".",'Formulario PPGR3'!$F1116))</f>
        <v/>
      </c>
      <c r="C1116" s="505" t="str">
        <f>IF('Formulario PPGR3'!$G1116="","",'[3]Formulario PPGR1'!#REF!)</f>
        <v/>
      </c>
      <c r="D1116" s="505" t="str">
        <f>IF('Formulario PPGR3'!$G1116="","",'[3]Formulario PPGR1'!#REF!)</f>
        <v/>
      </c>
      <c r="E1116" s="505" t="str">
        <f>IF('Formulario PPGR3'!$G1116="","",'[3]Formulario PPGR1'!#REF!)</f>
        <v/>
      </c>
      <c r="F1116" s="505" t="str">
        <f>IF('Formulario PPGR3'!$G1116="","",'[3]Formulario PPGR1'!#REF!)</f>
        <v/>
      </c>
      <c r="G1116" s="508"/>
      <c r="H1116" s="507" t="str">
        <f>IFERROR(VLOOKUP('Formulario PPGR3'!$G1116,'Formulario PPGR2'!$H$39:$I$10486,2,FALSE),"")</f>
        <v/>
      </c>
      <c r="I1116" s="514" t="str">
        <f>IFERROR(VLOOKUP('Formulario PPGR3'!$G1116,'Formulario PPGR2'!$H$9:$V$303,15,FALSE),"")</f>
        <v/>
      </c>
      <c r="J1116" s="515"/>
      <c r="K1116" s="505" t="str">
        <f>IFERROR(VLOOKUP($J1116,[4]LSIns!$B$5:$C$45,2,FALSE),"")</f>
        <v/>
      </c>
      <c r="L1116" s="516"/>
      <c r="M1116" s="505" t="str">
        <f>IFERROR(VLOOKUP($L1116,[5]Insumos!$C$2:$F$517,2,FALSE),"")</f>
        <v/>
      </c>
      <c r="N1116" s="521"/>
      <c r="O1116" s="522" t="str">
        <f>IFERROR(VLOOKUP($L1116,[5]Insumos!$C$2:$F$517,3,FALSE),"")</f>
        <v/>
      </c>
      <c r="P1116" s="520" t="e">
        <f>+'Formulario PPGR3'!$O1116*'Formulario PPGR3'!$N1116</f>
        <v>#VALUE!</v>
      </c>
      <c r="Q1116" s="527" t="str">
        <f>IFERROR(VLOOKUP($L1116,[5]Insumos!$C$2:$F$517,4,FALSE),"")</f>
        <v/>
      </c>
      <c r="R1116" s="515"/>
    </row>
    <row r="1117" spans="2:18">
      <c r="B1117" s="505" t="str">
        <f>IF('Formulario PPGR3'!$G1117="","",CONCATENATE('Formulario PPGR3'!$C1117,".",'Formulario PPGR3'!$D1117,".",'Formulario PPGR3'!$E1117,".",'Formulario PPGR3'!$F1117))</f>
        <v/>
      </c>
      <c r="C1117" s="505" t="str">
        <f>IF('Formulario PPGR3'!$G1117="","",'[3]Formulario PPGR1'!#REF!)</f>
        <v/>
      </c>
      <c r="D1117" s="505" t="str">
        <f>IF('Formulario PPGR3'!$G1117="","",'[3]Formulario PPGR1'!#REF!)</f>
        <v/>
      </c>
      <c r="E1117" s="505" t="str">
        <f>IF('Formulario PPGR3'!$G1117="","",'[3]Formulario PPGR1'!#REF!)</f>
        <v/>
      </c>
      <c r="F1117" s="505" t="str">
        <f>IF('Formulario PPGR3'!$G1117="","",'[3]Formulario PPGR1'!#REF!)</f>
        <v/>
      </c>
      <c r="G1117" s="508"/>
      <c r="H1117" s="507" t="str">
        <f>IFERROR(VLOOKUP('Formulario PPGR3'!$G1117,'Formulario PPGR2'!$H$39:$I$10486,2,FALSE),"")</f>
        <v/>
      </c>
      <c r="I1117" s="514" t="str">
        <f>IFERROR(VLOOKUP('Formulario PPGR3'!$G1117,'Formulario PPGR2'!$H$9:$V$303,15,FALSE),"")</f>
        <v/>
      </c>
      <c r="J1117" s="515"/>
      <c r="K1117" s="505" t="str">
        <f>IFERROR(VLOOKUP($J1117,[4]LSIns!$B$5:$C$45,2,FALSE),"")</f>
        <v/>
      </c>
      <c r="L1117" s="516"/>
      <c r="M1117" s="505" t="str">
        <f>IFERROR(VLOOKUP($L1117,[5]Insumos!$C$2:$F$517,2,FALSE),"")</f>
        <v/>
      </c>
      <c r="N1117" s="521"/>
      <c r="O1117" s="522" t="str">
        <f>IFERROR(VLOOKUP($L1117,[5]Insumos!$C$2:$F$517,3,FALSE),"")</f>
        <v/>
      </c>
      <c r="P1117" s="520" t="e">
        <f>+'Formulario PPGR3'!$O1117*'Formulario PPGR3'!$N1117</f>
        <v>#VALUE!</v>
      </c>
      <c r="Q1117" s="527" t="str">
        <f>IFERROR(VLOOKUP($L1117,[5]Insumos!$C$2:$F$517,4,FALSE),"")</f>
        <v/>
      </c>
      <c r="R1117" s="515"/>
    </row>
    <row r="1118" spans="2:18">
      <c r="B1118" s="505" t="str">
        <f>IF('Formulario PPGR3'!$G1118="","",CONCATENATE('Formulario PPGR3'!$C1118,".",'Formulario PPGR3'!$D1118,".",'Formulario PPGR3'!$E1118,".",'Formulario PPGR3'!$F1118))</f>
        <v/>
      </c>
      <c r="C1118" s="505" t="str">
        <f>IF('Formulario PPGR3'!$G1118="","",'[3]Formulario PPGR1'!#REF!)</f>
        <v/>
      </c>
      <c r="D1118" s="505" t="str">
        <f>IF('Formulario PPGR3'!$G1118="","",'[3]Formulario PPGR1'!#REF!)</f>
        <v/>
      </c>
      <c r="E1118" s="505" t="str">
        <f>IF('Formulario PPGR3'!$G1118="","",'[3]Formulario PPGR1'!#REF!)</f>
        <v/>
      </c>
      <c r="F1118" s="505" t="str">
        <f>IF('Formulario PPGR3'!$G1118="","",'[3]Formulario PPGR1'!#REF!)</f>
        <v/>
      </c>
      <c r="G1118" s="508"/>
      <c r="H1118" s="507" t="str">
        <f>IFERROR(VLOOKUP('Formulario PPGR3'!$G1118,'Formulario PPGR2'!$H$39:$I$10486,2,FALSE),"")</f>
        <v/>
      </c>
      <c r="I1118" s="514" t="str">
        <f>IFERROR(VLOOKUP('Formulario PPGR3'!$G1118,'Formulario PPGR2'!$H$9:$V$303,15,FALSE),"")</f>
        <v/>
      </c>
      <c r="J1118" s="515"/>
      <c r="K1118" s="505" t="str">
        <f>IFERROR(VLOOKUP($J1118,[4]LSIns!$B$5:$C$45,2,FALSE),"")</f>
        <v/>
      </c>
      <c r="L1118" s="516"/>
      <c r="M1118" s="505" t="str">
        <f>IFERROR(VLOOKUP($L1118,[5]Insumos!$C$2:$F$517,2,FALSE),"")</f>
        <v/>
      </c>
      <c r="N1118" s="521"/>
      <c r="O1118" s="522" t="str">
        <f>IFERROR(VLOOKUP($L1118,[5]Insumos!$C$2:$F$517,3,FALSE),"")</f>
        <v/>
      </c>
      <c r="P1118" s="520" t="e">
        <f>+'Formulario PPGR3'!$O1118*'Formulario PPGR3'!$N1118</f>
        <v>#VALUE!</v>
      </c>
      <c r="Q1118" s="527" t="str">
        <f>IFERROR(VLOOKUP($L1118,[5]Insumos!$C$2:$F$517,4,FALSE),"")</f>
        <v/>
      </c>
      <c r="R1118" s="515"/>
    </row>
    <row r="1119" spans="2:18">
      <c r="B1119" s="505" t="str">
        <f>IF('Formulario PPGR3'!$G1119="","",CONCATENATE('Formulario PPGR3'!$C1119,".",'Formulario PPGR3'!$D1119,".",'Formulario PPGR3'!$E1119,".",'Formulario PPGR3'!$F1119))</f>
        <v/>
      </c>
      <c r="C1119" s="505" t="str">
        <f>IF('Formulario PPGR3'!$G1119="","",'[3]Formulario PPGR1'!#REF!)</f>
        <v/>
      </c>
      <c r="D1119" s="505" t="str">
        <f>IF('Formulario PPGR3'!$G1119="","",'[3]Formulario PPGR1'!#REF!)</f>
        <v/>
      </c>
      <c r="E1119" s="505" t="str">
        <f>IF('Formulario PPGR3'!$G1119="","",'[3]Formulario PPGR1'!#REF!)</f>
        <v/>
      </c>
      <c r="F1119" s="505" t="str">
        <f>IF('Formulario PPGR3'!$G1119="","",'[3]Formulario PPGR1'!#REF!)</f>
        <v/>
      </c>
      <c r="G1119" s="508"/>
      <c r="H1119" s="507" t="str">
        <f>IFERROR(VLOOKUP('Formulario PPGR3'!$G1119,'Formulario PPGR2'!$H$39:$I$10486,2,FALSE),"")</f>
        <v/>
      </c>
      <c r="I1119" s="514" t="str">
        <f>IFERROR(VLOOKUP('Formulario PPGR3'!$G1119,'Formulario PPGR2'!$H$9:$V$303,15,FALSE),"")</f>
        <v/>
      </c>
      <c r="J1119" s="515"/>
      <c r="K1119" s="505" t="str">
        <f>IFERROR(VLOOKUP($J1119,[4]LSIns!$B$5:$C$45,2,FALSE),"")</f>
        <v/>
      </c>
      <c r="L1119" s="516"/>
      <c r="M1119" s="505" t="str">
        <f>IFERROR(VLOOKUP($L1119,[5]Insumos!$C$2:$F$517,2,FALSE),"")</f>
        <v/>
      </c>
      <c r="N1119" s="521"/>
      <c r="O1119" s="522" t="str">
        <f>IFERROR(VLOOKUP($L1119,[5]Insumos!$C$2:$F$517,3,FALSE),"")</f>
        <v/>
      </c>
      <c r="P1119" s="520" t="e">
        <f>+'Formulario PPGR3'!$O1119*'Formulario PPGR3'!$N1119</f>
        <v>#VALUE!</v>
      </c>
      <c r="Q1119" s="527" t="str">
        <f>IFERROR(VLOOKUP($L1119,[5]Insumos!$C$2:$F$517,4,FALSE),"")</f>
        <v/>
      </c>
      <c r="R1119" s="515"/>
    </row>
    <row r="1120" spans="2:18">
      <c r="B1120" s="505" t="str">
        <f>IF('Formulario PPGR3'!$G1120="","",CONCATENATE('Formulario PPGR3'!$C1120,".",'Formulario PPGR3'!$D1120,".",'Formulario PPGR3'!$E1120,".",'Formulario PPGR3'!$F1120))</f>
        <v/>
      </c>
      <c r="C1120" s="505" t="str">
        <f>IF('Formulario PPGR3'!$G1120="","",'[3]Formulario PPGR1'!#REF!)</f>
        <v/>
      </c>
      <c r="D1120" s="505" t="str">
        <f>IF('Formulario PPGR3'!$G1120="","",'[3]Formulario PPGR1'!#REF!)</f>
        <v/>
      </c>
      <c r="E1120" s="505" t="str">
        <f>IF('Formulario PPGR3'!$G1120="","",'[3]Formulario PPGR1'!#REF!)</f>
        <v/>
      </c>
      <c r="F1120" s="505" t="str">
        <f>IF('Formulario PPGR3'!$G1120="","",'[3]Formulario PPGR1'!#REF!)</f>
        <v/>
      </c>
      <c r="G1120" s="508"/>
      <c r="H1120" s="507" t="str">
        <f>IFERROR(VLOOKUP('Formulario PPGR3'!$G1120,'Formulario PPGR2'!$H$39:$I$10486,2,FALSE),"")</f>
        <v/>
      </c>
      <c r="I1120" s="514" t="str">
        <f>IFERROR(VLOOKUP('Formulario PPGR3'!$G1120,'Formulario PPGR2'!$H$9:$V$303,15,FALSE),"")</f>
        <v/>
      </c>
      <c r="J1120" s="515"/>
      <c r="K1120" s="505" t="str">
        <f>IFERROR(VLOOKUP($J1120,[4]LSIns!$B$5:$C$45,2,FALSE),"")</f>
        <v/>
      </c>
      <c r="L1120" s="516"/>
      <c r="M1120" s="505" t="str">
        <f>IFERROR(VLOOKUP($L1120,[5]Insumos!$C$2:$F$517,2,FALSE),"")</f>
        <v/>
      </c>
      <c r="N1120" s="521"/>
      <c r="O1120" s="522" t="str">
        <f>IFERROR(VLOOKUP($L1120,[5]Insumos!$C$2:$F$517,3,FALSE),"")</f>
        <v/>
      </c>
      <c r="P1120" s="520" t="e">
        <f>+'Formulario PPGR3'!$O1120*'Formulario PPGR3'!$N1120</f>
        <v>#VALUE!</v>
      </c>
      <c r="Q1120" s="527" t="str">
        <f>IFERROR(VLOOKUP($L1120,[5]Insumos!$C$2:$F$517,4,FALSE),"")</f>
        <v/>
      </c>
      <c r="R1120" s="515"/>
    </row>
    <row r="1121" spans="2:18">
      <c r="B1121" s="505" t="str">
        <f>IF('Formulario PPGR3'!$G1121="","",CONCATENATE('Formulario PPGR3'!$C1121,".",'Formulario PPGR3'!$D1121,".",'Formulario PPGR3'!$E1121,".",'Formulario PPGR3'!$F1121))</f>
        <v/>
      </c>
      <c r="C1121" s="505" t="str">
        <f>IF('Formulario PPGR3'!$G1121="","",'[3]Formulario PPGR1'!#REF!)</f>
        <v/>
      </c>
      <c r="D1121" s="505" t="str">
        <f>IF('Formulario PPGR3'!$G1121="","",'[3]Formulario PPGR1'!#REF!)</f>
        <v/>
      </c>
      <c r="E1121" s="505" t="str">
        <f>IF('Formulario PPGR3'!$G1121="","",'[3]Formulario PPGR1'!#REF!)</f>
        <v/>
      </c>
      <c r="F1121" s="505" t="str">
        <f>IF('Formulario PPGR3'!$G1121="","",'[3]Formulario PPGR1'!#REF!)</f>
        <v/>
      </c>
      <c r="G1121" s="508"/>
      <c r="H1121" s="507" t="str">
        <f>IFERROR(VLOOKUP('Formulario PPGR3'!$G1121,'Formulario PPGR2'!$H$39:$I$10486,2,FALSE),"")</f>
        <v/>
      </c>
      <c r="I1121" s="514" t="str">
        <f>IFERROR(VLOOKUP('Formulario PPGR3'!$G1121,'Formulario PPGR2'!$H$9:$V$303,15,FALSE),"")</f>
        <v/>
      </c>
      <c r="J1121" s="515"/>
      <c r="K1121" s="505" t="str">
        <f>IFERROR(VLOOKUP($J1121,[4]LSIns!$B$5:$C$45,2,FALSE),"")</f>
        <v/>
      </c>
      <c r="L1121" s="516"/>
      <c r="M1121" s="505" t="str">
        <f>IFERROR(VLOOKUP($L1121,[5]Insumos!$C$2:$F$517,2,FALSE),"")</f>
        <v/>
      </c>
      <c r="N1121" s="521"/>
      <c r="O1121" s="522" t="str">
        <f>IFERROR(VLOOKUP($L1121,[5]Insumos!$C$2:$F$517,3,FALSE),"")</f>
        <v/>
      </c>
      <c r="P1121" s="520" t="e">
        <f>+'Formulario PPGR3'!$O1121*'Formulario PPGR3'!$N1121</f>
        <v>#VALUE!</v>
      </c>
      <c r="Q1121" s="527" t="str">
        <f>IFERROR(VLOOKUP($L1121,[5]Insumos!$C$2:$F$517,4,FALSE),"")</f>
        <v/>
      </c>
      <c r="R1121" s="515"/>
    </row>
    <row r="1122" spans="2:18">
      <c r="B1122" s="505" t="str">
        <f>IF('Formulario PPGR3'!$G1122="","",CONCATENATE('Formulario PPGR3'!$C1122,".",'Formulario PPGR3'!$D1122,".",'Formulario PPGR3'!$E1122,".",'Formulario PPGR3'!$F1122))</f>
        <v/>
      </c>
      <c r="C1122" s="505" t="str">
        <f>IF('Formulario PPGR3'!$G1122="","",'[3]Formulario PPGR1'!#REF!)</f>
        <v/>
      </c>
      <c r="D1122" s="505" t="str">
        <f>IF('Formulario PPGR3'!$G1122="","",'[3]Formulario PPGR1'!#REF!)</f>
        <v/>
      </c>
      <c r="E1122" s="505" t="str">
        <f>IF('Formulario PPGR3'!$G1122="","",'[3]Formulario PPGR1'!#REF!)</f>
        <v/>
      </c>
      <c r="F1122" s="505" t="str">
        <f>IF('Formulario PPGR3'!$G1122="","",'[3]Formulario PPGR1'!#REF!)</f>
        <v/>
      </c>
      <c r="G1122" s="508"/>
      <c r="H1122" s="507" t="str">
        <f>IFERROR(VLOOKUP('Formulario PPGR3'!$G1122,'Formulario PPGR2'!$H$39:$I$10486,2,FALSE),"")</f>
        <v/>
      </c>
      <c r="I1122" s="514" t="str">
        <f>IFERROR(VLOOKUP('Formulario PPGR3'!$G1122,'Formulario PPGR2'!$H$9:$V$303,15,FALSE),"")</f>
        <v/>
      </c>
      <c r="J1122" s="515"/>
      <c r="K1122" s="505" t="str">
        <f>IFERROR(VLOOKUP($J1122,[4]LSIns!$B$5:$C$45,2,FALSE),"")</f>
        <v/>
      </c>
      <c r="L1122" s="516"/>
      <c r="M1122" s="505" t="str">
        <f>IFERROR(VLOOKUP($L1122,[5]Insumos!$C$2:$F$517,2,FALSE),"")</f>
        <v/>
      </c>
      <c r="N1122" s="521"/>
      <c r="O1122" s="522" t="str">
        <f>IFERROR(VLOOKUP($L1122,[5]Insumos!$C$2:$F$517,3,FALSE),"")</f>
        <v/>
      </c>
      <c r="P1122" s="520" t="e">
        <f>+'Formulario PPGR3'!$O1122*'Formulario PPGR3'!$N1122</f>
        <v>#VALUE!</v>
      </c>
      <c r="Q1122" s="527" t="str">
        <f>IFERROR(VLOOKUP($L1122,[5]Insumos!$C$2:$F$517,4,FALSE),"")</f>
        <v/>
      </c>
      <c r="R1122" s="515"/>
    </row>
    <row r="1123" spans="2:18">
      <c r="B1123" s="505" t="str">
        <f>IF('Formulario PPGR3'!$G1123="","",CONCATENATE('Formulario PPGR3'!$C1123,".",'Formulario PPGR3'!$D1123,".",'Formulario PPGR3'!$E1123,".",'Formulario PPGR3'!$F1123))</f>
        <v/>
      </c>
      <c r="C1123" s="505" t="str">
        <f>IF('Formulario PPGR3'!$G1123="","",'[3]Formulario PPGR1'!#REF!)</f>
        <v/>
      </c>
      <c r="D1123" s="505" t="str">
        <f>IF('Formulario PPGR3'!$G1123="","",'[3]Formulario PPGR1'!#REF!)</f>
        <v/>
      </c>
      <c r="E1123" s="505" t="str">
        <f>IF('Formulario PPGR3'!$G1123="","",'[3]Formulario PPGR1'!#REF!)</f>
        <v/>
      </c>
      <c r="F1123" s="505" t="str">
        <f>IF('Formulario PPGR3'!$G1123="","",'[3]Formulario PPGR1'!#REF!)</f>
        <v/>
      </c>
      <c r="G1123" s="508"/>
      <c r="H1123" s="507" t="str">
        <f>IFERROR(VLOOKUP('Formulario PPGR3'!$G1123,'Formulario PPGR2'!$H$39:$I$10486,2,FALSE),"")</f>
        <v/>
      </c>
      <c r="I1123" s="514" t="str">
        <f>IFERROR(VLOOKUP('Formulario PPGR3'!$G1123,'Formulario PPGR2'!$H$9:$V$303,15,FALSE),"")</f>
        <v/>
      </c>
      <c r="J1123" s="515"/>
      <c r="K1123" s="505" t="str">
        <f>IFERROR(VLOOKUP($J1123,[4]LSIns!$B$5:$C$45,2,FALSE),"")</f>
        <v/>
      </c>
      <c r="L1123" s="516"/>
      <c r="M1123" s="505" t="str">
        <f>IFERROR(VLOOKUP($L1123,[5]Insumos!$C$2:$F$517,2,FALSE),"")</f>
        <v/>
      </c>
      <c r="N1123" s="521"/>
      <c r="O1123" s="522" t="str">
        <f>IFERROR(VLOOKUP($L1123,[5]Insumos!$C$2:$F$517,3,FALSE),"")</f>
        <v/>
      </c>
      <c r="P1123" s="520" t="e">
        <f>+'Formulario PPGR3'!$O1123*'Formulario PPGR3'!$N1123</f>
        <v>#VALUE!</v>
      </c>
      <c r="Q1123" s="527" t="str">
        <f>IFERROR(VLOOKUP($L1123,[5]Insumos!$C$2:$F$517,4,FALSE),"")</f>
        <v/>
      </c>
      <c r="R1123" s="515"/>
    </row>
    <row r="1124" spans="2:18">
      <c r="B1124" s="505" t="str">
        <f>IF('Formulario PPGR3'!$G1124="","",CONCATENATE('Formulario PPGR3'!$C1124,".",'Formulario PPGR3'!$D1124,".",'Formulario PPGR3'!$E1124,".",'Formulario PPGR3'!$F1124))</f>
        <v/>
      </c>
      <c r="C1124" s="505" t="str">
        <f>IF('Formulario PPGR3'!$G1124="","",'[3]Formulario PPGR1'!#REF!)</f>
        <v/>
      </c>
      <c r="D1124" s="505" t="str">
        <f>IF('Formulario PPGR3'!$G1124="","",'[3]Formulario PPGR1'!#REF!)</f>
        <v/>
      </c>
      <c r="E1124" s="505" t="str">
        <f>IF('Formulario PPGR3'!$G1124="","",'[3]Formulario PPGR1'!#REF!)</f>
        <v/>
      </c>
      <c r="F1124" s="505" t="str">
        <f>IF('Formulario PPGR3'!$G1124="","",'[3]Formulario PPGR1'!#REF!)</f>
        <v/>
      </c>
      <c r="G1124" s="508"/>
      <c r="H1124" s="507" t="str">
        <f>IFERROR(VLOOKUP('Formulario PPGR3'!$G1124,'Formulario PPGR2'!$H$39:$I$10486,2,FALSE),"")</f>
        <v/>
      </c>
      <c r="I1124" s="514" t="str">
        <f>IFERROR(VLOOKUP('Formulario PPGR3'!$G1124,'Formulario PPGR2'!$H$9:$V$303,15,FALSE),"")</f>
        <v/>
      </c>
      <c r="J1124" s="515"/>
      <c r="K1124" s="505" t="str">
        <f>IFERROR(VLOOKUP($J1124,[4]LSIns!$B$5:$C$45,2,FALSE),"")</f>
        <v/>
      </c>
      <c r="L1124" s="516"/>
      <c r="M1124" s="505" t="str">
        <f>IFERROR(VLOOKUP($L1124,[5]Insumos!$C$2:$F$517,2,FALSE),"")</f>
        <v/>
      </c>
      <c r="N1124" s="521"/>
      <c r="O1124" s="522" t="str">
        <f>IFERROR(VLOOKUP($L1124,[5]Insumos!$C$2:$F$517,3,FALSE),"")</f>
        <v/>
      </c>
      <c r="P1124" s="520" t="e">
        <f>+'Formulario PPGR3'!$O1124*'Formulario PPGR3'!$N1124</f>
        <v>#VALUE!</v>
      </c>
      <c r="Q1124" s="527" t="str">
        <f>IFERROR(VLOOKUP($L1124,[5]Insumos!$C$2:$F$517,4,FALSE),"")</f>
        <v/>
      </c>
      <c r="R1124" s="515"/>
    </row>
    <row r="1125" spans="2:18">
      <c r="B1125" s="505" t="str">
        <f>IF('Formulario PPGR3'!$G1125="","",CONCATENATE('Formulario PPGR3'!$C1125,".",'Formulario PPGR3'!$D1125,".",'Formulario PPGR3'!$E1125,".",'Formulario PPGR3'!$F1125))</f>
        <v/>
      </c>
      <c r="C1125" s="505" t="str">
        <f>IF('Formulario PPGR3'!$G1125="","",'[3]Formulario PPGR1'!#REF!)</f>
        <v/>
      </c>
      <c r="D1125" s="505" t="str">
        <f>IF('Formulario PPGR3'!$G1125="","",'[3]Formulario PPGR1'!#REF!)</f>
        <v/>
      </c>
      <c r="E1125" s="505" t="str">
        <f>IF('Formulario PPGR3'!$G1125="","",'[3]Formulario PPGR1'!#REF!)</f>
        <v/>
      </c>
      <c r="F1125" s="505" t="str">
        <f>IF('Formulario PPGR3'!$G1125="","",'[3]Formulario PPGR1'!#REF!)</f>
        <v/>
      </c>
      <c r="G1125" s="508"/>
      <c r="H1125" s="507" t="str">
        <f>IFERROR(VLOOKUP('Formulario PPGR3'!$G1125,'Formulario PPGR2'!$H$39:$I$10486,2,FALSE),"")</f>
        <v/>
      </c>
      <c r="I1125" s="514" t="str">
        <f>IFERROR(VLOOKUP('Formulario PPGR3'!$G1125,'Formulario PPGR2'!$H$9:$V$303,15,FALSE),"")</f>
        <v/>
      </c>
      <c r="J1125" s="515"/>
      <c r="K1125" s="505" t="str">
        <f>IFERROR(VLOOKUP($J1125,[4]LSIns!$B$5:$C$45,2,FALSE),"")</f>
        <v/>
      </c>
      <c r="L1125" s="516"/>
      <c r="M1125" s="505" t="str">
        <f>IFERROR(VLOOKUP($L1125,[5]Insumos!$C$2:$F$517,2,FALSE),"")</f>
        <v/>
      </c>
      <c r="N1125" s="521"/>
      <c r="O1125" s="522" t="str">
        <f>IFERROR(VLOOKUP($L1125,[5]Insumos!$C$2:$F$517,3,FALSE),"")</f>
        <v/>
      </c>
      <c r="P1125" s="520" t="e">
        <f>+'Formulario PPGR3'!$O1125*'Formulario PPGR3'!$N1125</f>
        <v>#VALUE!</v>
      </c>
      <c r="Q1125" s="527" t="str">
        <f>IFERROR(VLOOKUP($L1125,[5]Insumos!$C$2:$F$517,4,FALSE),"")</f>
        <v/>
      </c>
      <c r="R1125" s="515"/>
    </row>
    <row r="1126" spans="2:18">
      <c r="B1126" s="505" t="str">
        <f>IF('Formulario PPGR3'!$G1126="","",CONCATENATE('Formulario PPGR3'!$C1126,".",'Formulario PPGR3'!$D1126,".",'Formulario PPGR3'!$E1126,".",'Formulario PPGR3'!$F1126))</f>
        <v/>
      </c>
      <c r="C1126" s="505" t="str">
        <f>IF('Formulario PPGR3'!$G1126="","",'[3]Formulario PPGR1'!#REF!)</f>
        <v/>
      </c>
      <c r="D1126" s="505" t="str">
        <f>IF('Formulario PPGR3'!$G1126="","",'[3]Formulario PPGR1'!#REF!)</f>
        <v/>
      </c>
      <c r="E1126" s="505" t="str">
        <f>IF('Formulario PPGR3'!$G1126="","",'[3]Formulario PPGR1'!#REF!)</f>
        <v/>
      </c>
      <c r="F1126" s="505" t="str">
        <f>IF('Formulario PPGR3'!$G1126="","",'[3]Formulario PPGR1'!#REF!)</f>
        <v/>
      </c>
      <c r="G1126" s="508"/>
      <c r="H1126" s="507" t="str">
        <f>IFERROR(VLOOKUP('Formulario PPGR3'!$G1126,'Formulario PPGR2'!$H$39:$I$10486,2,FALSE),"")</f>
        <v/>
      </c>
      <c r="I1126" s="514" t="str">
        <f>IFERROR(VLOOKUP('Formulario PPGR3'!$G1126,'Formulario PPGR2'!$H$9:$V$303,15,FALSE),"")</f>
        <v/>
      </c>
      <c r="J1126" s="515"/>
      <c r="K1126" s="505" t="str">
        <f>IFERROR(VLOOKUP($J1126,[4]LSIns!$B$5:$C$45,2,FALSE),"")</f>
        <v/>
      </c>
      <c r="L1126" s="516"/>
      <c r="M1126" s="505" t="str">
        <f>IFERROR(VLOOKUP($L1126,[5]Insumos!$C$2:$F$517,2,FALSE),"")</f>
        <v/>
      </c>
      <c r="N1126" s="521"/>
      <c r="O1126" s="522" t="str">
        <f>IFERROR(VLOOKUP($L1126,[5]Insumos!$C$2:$F$517,3,FALSE),"")</f>
        <v/>
      </c>
      <c r="P1126" s="520" t="e">
        <f>+'Formulario PPGR3'!$O1126*'Formulario PPGR3'!$N1126</f>
        <v>#VALUE!</v>
      </c>
      <c r="Q1126" s="527" t="str">
        <f>IFERROR(VLOOKUP($L1126,[5]Insumos!$C$2:$F$517,4,FALSE),"")</f>
        <v/>
      </c>
      <c r="R1126" s="515"/>
    </row>
    <row r="1127" spans="2:18">
      <c r="B1127" s="505" t="str">
        <f>IF('Formulario PPGR3'!$G1127="","",CONCATENATE('Formulario PPGR3'!$C1127,".",'Formulario PPGR3'!$D1127,".",'Formulario PPGR3'!$E1127,".",'Formulario PPGR3'!$F1127))</f>
        <v/>
      </c>
      <c r="C1127" s="505" t="str">
        <f>IF('Formulario PPGR3'!$G1127="","",'[3]Formulario PPGR1'!#REF!)</f>
        <v/>
      </c>
      <c r="D1127" s="505" t="str">
        <f>IF('Formulario PPGR3'!$G1127="","",'[3]Formulario PPGR1'!#REF!)</f>
        <v/>
      </c>
      <c r="E1127" s="505" t="str">
        <f>IF('Formulario PPGR3'!$G1127="","",'[3]Formulario PPGR1'!#REF!)</f>
        <v/>
      </c>
      <c r="F1127" s="505" t="str">
        <f>IF('Formulario PPGR3'!$G1127="","",'[3]Formulario PPGR1'!#REF!)</f>
        <v/>
      </c>
      <c r="G1127" s="508"/>
      <c r="H1127" s="507" t="str">
        <f>IFERROR(VLOOKUP('Formulario PPGR3'!$G1127,'Formulario PPGR2'!$H$39:$I$10486,2,FALSE),"")</f>
        <v/>
      </c>
      <c r="I1127" s="514" t="str">
        <f>IFERROR(VLOOKUP('Formulario PPGR3'!$G1127,'Formulario PPGR2'!$H$9:$V$303,15,FALSE),"")</f>
        <v/>
      </c>
      <c r="J1127" s="515"/>
      <c r="K1127" s="505" t="str">
        <f>IFERROR(VLOOKUP($J1127,[4]LSIns!$B$5:$C$45,2,FALSE),"")</f>
        <v/>
      </c>
      <c r="L1127" s="516"/>
      <c r="M1127" s="505" t="str">
        <f>IFERROR(VLOOKUP($L1127,[5]Insumos!$C$2:$F$517,2,FALSE),"")</f>
        <v/>
      </c>
      <c r="N1127" s="521"/>
      <c r="O1127" s="522" t="str">
        <f>IFERROR(VLOOKUP($L1127,[5]Insumos!$C$2:$F$517,3,FALSE),"")</f>
        <v/>
      </c>
      <c r="P1127" s="520" t="e">
        <f>+'Formulario PPGR3'!$O1127*'Formulario PPGR3'!$N1127</f>
        <v>#VALUE!</v>
      </c>
      <c r="Q1127" s="527" t="str">
        <f>IFERROR(VLOOKUP($L1127,[5]Insumos!$C$2:$F$517,4,FALSE),"")</f>
        <v/>
      </c>
      <c r="R1127" s="515"/>
    </row>
    <row r="1128" spans="2:18">
      <c r="B1128" s="505" t="str">
        <f>IF('Formulario PPGR3'!$G1128="","",CONCATENATE('Formulario PPGR3'!$C1128,".",'Formulario PPGR3'!$D1128,".",'Formulario PPGR3'!$E1128,".",'Formulario PPGR3'!$F1128))</f>
        <v/>
      </c>
      <c r="C1128" s="505" t="str">
        <f>IF('Formulario PPGR3'!$G1128="","",'[3]Formulario PPGR1'!#REF!)</f>
        <v/>
      </c>
      <c r="D1128" s="505" t="str">
        <f>IF('Formulario PPGR3'!$G1128="","",'[3]Formulario PPGR1'!#REF!)</f>
        <v/>
      </c>
      <c r="E1128" s="505" t="str">
        <f>IF('Formulario PPGR3'!$G1128="","",'[3]Formulario PPGR1'!#REF!)</f>
        <v/>
      </c>
      <c r="F1128" s="505" t="str">
        <f>IF('Formulario PPGR3'!$G1128="","",'[3]Formulario PPGR1'!#REF!)</f>
        <v/>
      </c>
      <c r="G1128" s="508"/>
      <c r="H1128" s="507" t="str">
        <f>IFERROR(VLOOKUP('Formulario PPGR3'!$G1128,'Formulario PPGR2'!$H$39:$I$10486,2,FALSE),"")</f>
        <v/>
      </c>
      <c r="I1128" s="514" t="str">
        <f>IFERROR(VLOOKUP('Formulario PPGR3'!$G1128,'Formulario PPGR2'!$H$9:$V$303,15,FALSE),"")</f>
        <v/>
      </c>
      <c r="J1128" s="515"/>
      <c r="K1128" s="505" t="str">
        <f>IFERROR(VLOOKUP($J1128,[4]LSIns!$B$5:$C$45,2,FALSE),"")</f>
        <v/>
      </c>
      <c r="L1128" s="516"/>
      <c r="M1128" s="505" t="str">
        <f>IFERROR(VLOOKUP($L1128,[5]Insumos!$C$2:$F$517,2,FALSE),"")</f>
        <v/>
      </c>
      <c r="N1128" s="521"/>
      <c r="O1128" s="522" t="str">
        <f>IFERROR(VLOOKUP($L1128,[5]Insumos!$C$2:$F$517,3,FALSE),"")</f>
        <v/>
      </c>
      <c r="P1128" s="520" t="e">
        <f>+'Formulario PPGR3'!$O1128*'Formulario PPGR3'!$N1128</f>
        <v>#VALUE!</v>
      </c>
      <c r="Q1128" s="527" t="str">
        <f>IFERROR(VLOOKUP($L1128,[5]Insumos!$C$2:$F$517,4,FALSE),"")</f>
        <v/>
      </c>
      <c r="R1128" s="515"/>
    </row>
    <row r="1129" spans="2:18">
      <c r="B1129" s="505" t="str">
        <f>IF('Formulario PPGR3'!$G1129="","",CONCATENATE('Formulario PPGR3'!$C1129,".",'Formulario PPGR3'!$D1129,".",'Formulario PPGR3'!$E1129,".",'Formulario PPGR3'!$F1129))</f>
        <v/>
      </c>
      <c r="C1129" s="505" t="str">
        <f>IF('Formulario PPGR3'!$G1129="","",'[3]Formulario PPGR1'!#REF!)</f>
        <v/>
      </c>
      <c r="D1129" s="505" t="str">
        <f>IF('Formulario PPGR3'!$G1129="","",'[3]Formulario PPGR1'!#REF!)</f>
        <v/>
      </c>
      <c r="E1129" s="505" t="str">
        <f>IF('Formulario PPGR3'!$G1129="","",'[3]Formulario PPGR1'!#REF!)</f>
        <v/>
      </c>
      <c r="F1129" s="505" t="str">
        <f>IF('Formulario PPGR3'!$G1129="","",'[3]Formulario PPGR1'!#REF!)</f>
        <v/>
      </c>
      <c r="G1129" s="508"/>
      <c r="H1129" s="507" t="str">
        <f>IFERROR(VLOOKUP('Formulario PPGR3'!$G1129,'Formulario PPGR2'!$H$39:$I$10486,2,FALSE),"")</f>
        <v/>
      </c>
      <c r="I1129" s="514" t="str">
        <f>IFERROR(VLOOKUP('Formulario PPGR3'!$G1129,'Formulario PPGR2'!$H$9:$V$303,15,FALSE),"")</f>
        <v/>
      </c>
      <c r="J1129" s="515"/>
      <c r="K1129" s="505" t="str">
        <f>IFERROR(VLOOKUP($J1129,[4]LSIns!$B$5:$C$45,2,FALSE),"")</f>
        <v/>
      </c>
      <c r="L1129" s="516"/>
      <c r="M1129" s="505" t="str">
        <f>IFERROR(VLOOKUP($L1129,[5]Insumos!$C$2:$F$517,2,FALSE),"")</f>
        <v/>
      </c>
      <c r="N1129" s="521"/>
      <c r="O1129" s="522" t="str">
        <f>IFERROR(VLOOKUP($L1129,[5]Insumos!$C$2:$F$517,3,FALSE),"")</f>
        <v/>
      </c>
      <c r="P1129" s="520" t="e">
        <f>+'Formulario PPGR3'!$O1129*'Formulario PPGR3'!$N1129</f>
        <v>#VALUE!</v>
      </c>
      <c r="Q1129" s="527" t="str">
        <f>IFERROR(VLOOKUP($L1129,[5]Insumos!$C$2:$F$517,4,FALSE),"")</f>
        <v/>
      </c>
      <c r="R1129" s="515"/>
    </row>
    <row r="1130" spans="2:18">
      <c r="B1130" s="505" t="str">
        <f>IF('Formulario PPGR3'!$G1130="","",CONCATENATE('Formulario PPGR3'!$C1130,".",'Formulario PPGR3'!$D1130,".",'Formulario PPGR3'!$E1130,".",'Formulario PPGR3'!$F1130))</f>
        <v/>
      </c>
      <c r="C1130" s="505" t="str">
        <f>IF('Formulario PPGR3'!$G1130="","",'[3]Formulario PPGR1'!#REF!)</f>
        <v/>
      </c>
      <c r="D1130" s="505" t="str">
        <f>IF('Formulario PPGR3'!$G1130="","",'[3]Formulario PPGR1'!#REF!)</f>
        <v/>
      </c>
      <c r="E1130" s="505" t="str">
        <f>IF('Formulario PPGR3'!$G1130="","",'[3]Formulario PPGR1'!#REF!)</f>
        <v/>
      </c>
      <c r="F1130" s="505" t="str">
        <f>IF('Formulario PPGR3'!$G1130="","",'[3]Formulario PPGR1'!#REF!)</f>
        <v/>
      </c>
      <c r="G1130" s="508"/>
      <c r="H1130" s="507" t="str">
        <f>IFERROR(VLOOKUP('Formulario PPGR3'!$G1130,'Formulario PPGR2'!$H$39:$I$10486,2,FALSE),"")</f>
        <v/>
      </c>
      <c r="I1130" s="514" t="str">
        <f>IFERROR(VLOOKUP('Formulario PPGR3'!$G1130,'Formulario PPGR2'!$H$9:$V$303,15,FALSE),"")</f>
        <v/>
      </c>
      <c r="J1130" s="515"/>
      <c r="K1130" s="505" t="str">
        <f>IFERROR(VLOOKUP($J1130,[4]LSIns!$B$5:$C$45,2,FALSE),"")</f>
        <v/>
      </c>
      <c r="L1130" s="516"/>
      <c r="M1130" s="505" t="str">
        <f>IFERROR(VLOOKUP($L1130,[5]Insumos!$C$2:$F$517,2,FALSE),"")</f>
        <v/>
      </c>
      <c r="N1130" s="521"/>
      <c r="O1130" s="522" t="str">
        <f>IFERROR(VLOOKUP($L1130,[5]Insumos!$C$2:$F$517,3,FALSE),"")</f>
        <v/>
      </c>
      <c r="P1130" s="520" t="e">
        <f>+'Formulario PPGR3'!$O1130*'Formulario PPGR3'!$N1130</f>
        <v>#VALUE!</v>
      </c>
      <c r="Q1130" s="527" t="str">
        <f>IFERROR(VLOOKUP($L1130,[5]Insumos!$C$2:$F$517,4,FALSE),"")</f>
        <v/>
      </c>
      <c r="R1130" s="515"/>
    </row>
    <row r="1131" spans="2:18">
      <c r="B1131" s="505" t="str">
        <f>IF('Formulario PPGR3'!$G1131="","",CONCATENATE('Formulario PPGR3'!$C1131,".",'Formulario PPGR3'!$D1131,".",'Formulario PPGR3'!$E1131,".",'Formulario PPGR3'!$F1131))</f>
        <v/>
      </c>
      <c r="C1131" s="505" t="str">
        <f>IF('Formulario PPGR3'!$G1131="","",'[3]Formulario PPGR1'!#REF!)</f>
        <v/>
      </c>
      <c r="D1131" s="505" t="str">
        <f>IF('Formulario PPGR3'!$G1131="","",'[3]Formulario PPGR1'!#REF!)</f>
        <v/>
      </c>
      <c r="E1131" s="505" t="str">
        <f>IF('Formulario PPGR3'!$G1131="","",'[3]Formulario PPGR1'!#REF!)</f>
        <v/>
      </c>
      <c r="F1131" s="505" t="str">
        <f>IF('Formulario PPGR3'!$G1131="","",'[3]Formulario PPGR1'!#REF!)</f>
        <v/>
      </c>
      <c r="G1131" s="508"/>
      <c r="H1131" s="507" t="str">
        <f>IFERROR(VLOOKUP('Formulario PPGR3'!$G1131,'Formulario PPGR2'!$H$39:$I$10486,2,FALSE),"")</f>
        <v/>
      </c>
      <c r="I1131" s="514" t="str">
        <f>IFERROR(VLOOKUP('Formulario PPGR3'!$G1131,'Formulario PPGR2'!$H$9:$V$303,15,FALSE),"")</f>
        <v/>
      </c>
      <c r="J1131" s="515"/>
      <c r="K1131" s="505" t="str">
        <f>IFERROR(VLOOKUP($J1131,[4]LSIns!$B$5:$C$45,2,FALSE),"")</f>
        <v/>
      </c>
      <c r="L1131" s="516"/>
      <c r="M1131" s="505" t="str">
        <f>IFERROR(VLOOKUP($L1131,[5]Insumos!$C$2:$F$517,2,FALSE),"")</f>
        <v/>
      </c>
      <c r="N1131" s="521"/>
      <c r="O1131" s="522" t="str">
        <f>IFERROR(VLOOKUP($L1131,[5]Insumos!$C$2:$F$517,3,FALSE),"")</f>
        <v/>
      </c>
      <c r="P1131" s="520" t="e">
        <f>+'Formulario PPGR3'!$O1131*'Formulario PPGR3'!$N1131</f>
        <v>#VALUE!</v>
      </c>
      <c r="Q1131" s="527" t="str">
        <f>IFERROR(VLOOKUP($L1131,[5]Insumos!$C$2:$F$517,4,FALSE),"")</f>
        <v/>
      </c>
      <c r="R1131" s="515"/>
    </row>
    <row r="1132" spans="2:18">
      <c r="B1132" s="505" t="str">
        <f>IF('Formulario PPGR3'!$G1132="","",CONCATENATE('Formulario PPGR3'!$C1132,".",'Formulario PPGR3'!$D1132,".",'Formulario PPGR3'!$E1132,".",'Formulario PPGR3'!$F1132))</f>
        <v/>
      </c>
      <c r="C1132" s="505" t="str">
        <f>IF('Formulario PPGR3'!$G1132="","",'[3]Formulario PPGR1'!#REF!)</f>
        <v/>
      </c>
      <c r="D1132" s="505" t="str">
        <f>IF('Formulario PPGR3'!$G1132="","",'[3]Formulario PPGR1'!#REF!)</f>
        <v/>
      </c>
      <c r="E1132" s="505" t="str">
        <f>IF('Formulario PPGR3'!$G1132="","",'[3]Formulario PPGR1'!#REF!)</f>
        <v/>
      </c>
      <c r="F1132" s="505" t="str">
        <f>IF('Formulario PPGR3'!$G1132="","",'[3]Formulario PPGR1'!#REF!)</f>
        <v/>
      </c>
      <c r="G1132" s="508"/>
      <c r="H1132" s="507" t="str">
        <f>IFERROR(VLOOKUP('Formulario PPGR3'!$G1132,'Formulario PPGR2'!$H$39:$I$10486,2,FALSE),"")</f>
        <v/>
      </c>
      <c r="I1132" s="514" t="str">
        <f>IFERROR(VLOOKUP('Formulario PPGR3'!$G1132,'Formulario PPGR2'!$H$9:$V$303,15,FALSE),"")</f>
        <v/>
      </c>
      <c r="J1132" s="515"/>
      <c r="K1132" s="505" t="str">
        <f>IFERROR(VLOOKUP($J1132,[4]LSIns!$B$5:$C$45,2,FALSE),"")</f>
        <v/>
      </c>
      <c r="L1132" s="516"/>
      <c r="M1132" s="505" t="str">
        <f>IFERROR(VLOOKUP($L1132,[5]Insumos!$C$2:$F$517,2,FALSE),"")</f>
        <v/>
      </c>
      <c r="N1132" s="521"/>
      <c r="O1132" s="522" t="str">
        <f>IFERROR(VLOOKUP($L1132,[5]Insumos!$C$2:$F$517,3,FALSE),"")</f>
        <v/>
      </c>
      <c r="P1132" s="520" t="e">
        <f>+'Formulario PPGR3'!$O1132*'Formulario PPGR3'!$N1132</f>
        <v>#VALUE!</v>
      </c>
      <c r="Q1132" s="527" t="str">
        <f>IFERROR(VLOOKUP($L1132,[5]Insumos!$C$2:$F$517,4,FALSE),"")</f>
        <v/>
      </c>
      <c r="R1132" s="515"/>
    </row>
    <row r="1133" spans="2:18">
      <c r="B1133" s="505" t="str">
        <f>IF('Formulario PPGR3'!$G1133="","",CONCATENATE('Formulario PPGR3'!$C1133,".",'Formulario PPGR3'!$D1133,".",'Formulario PPGR3'!$E1133,".",'Formulario PPGR3'!$F1133))</f>
        <v/>
      </c>
      <c r="C1133" s="505" t="str">
        <f>IF('Formulario PPGR3'!$G1133="","",'[3]Formulario PPGR1'!#REF!)</f>
        <v/>
      </c>
      <c r="D1133" s="505" t="str">
        <f>IF('Formulario PPGR3'!$G1133="","",'[3]Formulario PPGR1'!#REF!)</f>
        <v/>
      </c>
      <c r="E1133" s="505" t="str">
        <f>IF('Formulario PPGR3'!$G1133="","",'[3]Formulario PPGR1'!#REF!)</f>
        <v/>
      </c>
      <c r="F1133" s="505" t="str">
        <f>IF('Formulario PPGR3'!$G1133="","",'[3]Formulario PPGR1'!#REF!)</f>
        <v/>
      </c>
      <c r="G1133" s="508"/>
      <c r="H1133" s="507" t="str">
        <f>IFERROR(VLOOKUP('Formulario PPGR3'!$G1133,'Formulario PPGR2'!$H$39:$I$10486,2,FALSE),"")</f>
        <v/>
      </c>
      <c r="I1133" s="514" t="str">
        <f>IFERROR(VLOOKUP('Formulario PPGR3'!$G1133,'Formulario PPGR2'!$H$9:$V$303,15,FALSE),"")</f>
        <v/>
      </c>
      <c r="J1133" s="515"/>
      <c r="K1133" s="505" t="str">
        <f>IFERROR(VLOOKUP($J1133,[4]LSIns!$B$5:$C$45,2,FALSE),"")</f>
        <v/>
      </c>
      <c r="L1133" s="516"/>
      <c r="M1133" s="505" t="str">
        <f>IFERROR(VLOOKUP($L1133,[5]Insumos!$C$2:$F$517,2,FALSE),"")</f>
        <v/>
      </c>
      <c r="N1133" s="521"/>
      <c r="O1133" s="522" t="str">
        <f>IFERROR(VLOOKUP($L1133,[5]Insumos!$C$2:$F$517,3,FALSE),"")</f>
        <v/>
      </c>
      <c r="P1133" s="520" t="e">
        <f>+'Formulario PPGR3'!$O1133*'Formulario PPGR3'!$N1133</f>
        <v>#VALUE!</v>
      </c>
      <c r="Q1133" s="527" t="str">
        <f>IFERROR(VLOOKUP($L1133,[5]Insumos!$C$2:$F$517,4,FALSE),"")</f>
        <v/>
      </c>
      <c r="R1133" s="515"/>
    </row>
    <row r="1134" spans="2:18">
      <c r="B1134" s="505" t="str">
        <f>IF('Formulario PPGR3'!$G1134="","",CONCATENATE('Formulario PPGR3'!$C1134,".",'Formulario PPGR3'!$D1134,".",'Formulario PPGR3'!$E1134,".",'Formulario PPGR3'!$F1134))</f>
        <v/>
      </c>
      <c r="C1134" s="505" t="str">
        <f>IF('Formulario PPGR3'!$G1134="","",'[3]Formulario PPGR1'!#REF!)</f>
        <v/>
      </c>
      <c r="D1134" s="505" t="str">
        <f>IF('Formulario PPGR3'!$G1134="","",'[3]Formulario PPGR1'!#REF!)</f>
        <v/>
      </c>
      <c r="E1134" s="505" t="str">
        <f>IF('Formulario PPGR3'!$G1134="","",'[3]Formulario PPGR1'!#REF!)</f>
        <v/>
      </c>
      <c r="F1134" s="505" t="str">
        <f>IF('Formulario PPGR3'!$G1134="","",'[3]Formulario PPGR1'!#REF!)</f>
        <v/>
      </c>
      <c r="G1134" s="508"/>
      <c r="H1134" s="507" t="str">
        <f>IFERROR(VLOOKUP('Formulario PPGR3'!$G1134,'Formulario PPGR2'!$H$39:$I$10486,2,FALSE),"")</f>
        <v/>
      </c>
      <c r="I1134" s="514" t="str">
        <f>IFERROR(VLOOKUP('Formulario PPGR3'!$G1134,'Formulario PPGR2'!$H$9:$V$303,15,FALSE),"")</f>
        <v/>
      </c>
      <c r="J1134" s="515"/>
      <c r="K1134" s="505" t="str">
        <f>IFERROR(VLOOKUP($J1134,[4]LSIns!$B$5:$C$45,2,FALSE),"")</f>
        <v/>
      </c>
      <c r="L1134" s="516"/>
      <c r="M1134" s="505" t="str">
        <f>IFERROR(VLOOKUP($L1134,[5]Insumos!$C$2:$F$517,2,FALSE),"")</f>
        <v/>
      </c>
      <c r="N1134" s="521"/>
      <c r="O1134" s="522" t="str">
        <f>IFERROR(VLOOKUP($L1134,[5]Insumos!$C$2:$F$517,3,FALSE),"")</f>
        <v/>
      </c>
      <c r="P1134" s="520" t="e">
        <f>+'Formulario PPGR3'!$O1134*'Formulario PPGR3'!$N1134</f>
        <v>#VALUE!</v>
      </c>
      <c r="Q1134" s="527" t="str">
        <f>IFERROR(VLOOKUP($L1134,[5]Insumos!$C$2:$F$517,4,FALSE),"")</f>
        <v/>
      </c>
      <c r="R1134" s="515"/>
    </row>
    <row r="1135" spans="2:18">
      <c r="B1135" s="505" t="str">
        <f>IF('Formulario PPGR3'!$G1135="","",CONCATENATE('Formulario PPGR3'!$C1135,".",'Formulario PPGR3'!$D1135,".",'Formulario PPGR3'!$E1135,".",'Formulario PPGR3'!$F1135))</f>
        <v/>
      </c>
      <c r="C1135" s="505" t="str">
        <f>IF('Formulario PPGR3'!$G1135="","",'[3]Formulario PPGR1'!#REF!)</f>
        <v/>
      </c>
      <c r="D1135" s="505" t="str">
        <f>IF('Formulario PPGR3'!$G1135="","",'[3]Formulario PPGR1'!#REF!)</f>
        <v/>
      </c>
      <c r="E1135" s="505" t="str">
        <f>IF('Formulario PPGR3'!$G1135="","",'[3]Formulario PPGR1'!#REF!)</f>
        <v/>
      </c>
      <c r="F1135" s="505" t="str">
        <f>IF('Formulario PPGR3'!$G1135="","",'[3]Formulario PPGR1'!#REF!)</f>
        <v/>
      </c>
      <c r="G1135" s="508"/>
      <c r="H1135" s="507" t="str">
        <f>IFERROR(VLOOKUP('Formulario PPGR3'!$G1135,'Formulario PPGR2'!$H$39:$I$10486,2,FALSE),"")</f>
        <v/>
      </c>
      <c r="I1135" s="514" t="str">
        <f>IFERROR(VLOOKUP('Formulario PPGR3'!$G1135,'Formulario PPGR2'!$H$9:$V$303,15,FALSE),"")</f>
        <v/>
      </c>
      <c r="J1135" s="515"/>
      <c r="K1135" s="505" t="str">
        <f>IFERROR(VLOOKUP($J1135,[4]LSIns!$B$5:$C$45,2,FALSE),"")</f>
        <v/>
      </c>
      <c r="L1135" s="516"/>
      <c r="M1135" s="505" t="str">
        <f>IFERROR(VLOOKUP($L1135,[5]Insumos!$C$2:$F$517,2,FALSE),"")</f>
        <v/>
      </c>
      <c r="N1135" s="521"/>
      <c r="O1135" s="522" t="str">
        <f>IFERROR(VLOOKUP($L1135,[5]Insumos!$C$2:$F$517,3,FALSE),"")</f>
        <v/>
      </c>
      <c r="P1135" s="520" t="e">
        <f>+'Formulario PPGR3'!$O1135*'Formulario PPGR3'!$N1135</f>
        <v>#VALUE!</v>
      </c>
      <c r="Q1135" s="527" t="str">
        <f>IFERROR(VLOOKUP($L1135,[5]Insumos!$C$2:$F$517,4,FALSE),"")</f>
        <v/>
      </c>
      <c r="R1135" s="515"/>
    </row>
    <row r="1136" spans="2:18">
      <c r="B1136" s="505" t="str">
        <f>IF('Formulario PPGR3'!$G1136="","",CONCATENATE('Formulario PPGR3'!$C1136,".",'Formulario PPGR3'!$D1136,".",'Formulario PPGR3'!$E1136,".",'Formulario PPGR3'!$F1136))</f>
        <v/>
      </c>
      <c r="C1136" s="505" t="str">
        <f>IF('Formulario PPGR3'!$G1136="","",'[3]Formulario PPGR1'!#REF!)</f>
        <v/>
      </c>
      <c r="D1136" s="505" t="str">
        <f>IF('Formulario PPGR3'!$G1136="","",'[3]Formulario PPGR1'!#REF!)</f>
        <v/>
      </c>
      <c r="E1136" s="505" t="str">
        <f>IF('Formulario PPGR3'!$G1136="","",'[3]Formulario PPGR1'!#REF!)</f>
        <v/>
      </c>
      <c r="F1136" s="505" t="str">
        <f>IF('Formulario PPGR3'!$G1136="","",'[3]Formulario PPGR1'!#REF!)</f>
        <v/>
      </c>
      <c r="G1136" s="508"/>
      <c r="H1136" s="507" t="str">
        <f>IFERROR(VLOOKUP('Formulario PPGR3'!$G1136,'Formulario PPGR2'!$H$39:$I$10486,2,FALSE),"")</f>
        <v/>
      </c>
      <c r="I1136" s="514" t="str">
        <f>IFERROR(VLOOKUP('Formulario PPGR3'!$G1136,'Formulario PPGR2'!$H$9:$V$303,15,FALSE),"")</f>
        <v/>
      </c>
      <c r="J1136" s="515"/>
      <c r="K1136" s="505" t="str">
        <f>IFERROR(VLOOKUP($J1136,[4]LSIns!$B$5:$C$45,2,FALSE),"")</f>
        <v/>
      </c>
      <c r="L1136" s="516"/>
      <c r="M1136" s="505" t="str">
        <f>IFERROR(VLOOKUP($L1136,[5]Insumos!$C$2:$F$517,2,FALSE),"")</f>
        <v/>
      </c>
      <c r="N1136" s="521"/>
      <c r="O1136" s="522" t="str">
        <f>IFERROR(VLOOKUP($L1136,[5]Insumos!$C$2:$F$517,3,FALSE),"")</f>
        <v/>
      </c>
      <c r="P1136" s="520" t="e">
        <f>+'Formulario PPGR3'!$O1136*'Formulario PPGR3'!$N1136</f>
        <v>#VALUE!</v>
      </c>
      <c r="Q1136" s="527" t="str">
        <f>IFERROR(VLOOKUP($L1136,[5]Insumos!$C$2:$F$517,4,FALSE),"")</f>
        <v/>
      </c>
      <c r="R1136" s="515"/>
    </row>
    <row r="1137" spans="2:18">
      <c r="B1137" s="505" t="str">
        <f>IF('Formulario PPGR3'!$G1137="","",CONCATENATE('Formulario PPGR3'!$C1137,".",'Formulario PPGR3'!$D1137,".",'Formulario PPGR3'!$E1137,".",'Formulario PPGR3'!$F1137))</f>
        <v/>
      </c>
      <c r="C1137" s="505" t="str">
        <f>IF('Formulario PPGR3'!$G1137="","",'[3]Formulario PPGR1'!#REF!)</f>
        <v/>
      </c>
      <c r="D1137" s="505" t="str">
        <f>IF('Formulario PPGR3'!$G1137="","",'[3]Formulario PPGR1'!#REF!)</f>
        <v/>
      </c>
      <c r="E1137" s="505" t="str">
        <f>IF('Formulario PPGR3'!$G1137="","",'[3]Formulario PPGR1'!#REF!)</f>
        <v/>
      </c>
      <c r="F1137" s="505" t="str">
        <f>IF('Formulario PPGR3'!$G1137="","",'[3]Formulario PPGR1'!#REF!)</f>
        <v/>
      </c>
      <c r="G1137" s="508"/>
      <c r="H1137" s="507" t="str">
        <f>IFERROR(VLOOKUP('Formulario PPGR3'!$G1137,'Formulario PPGR2'!$H$39:$I$10486,2,FALSE),"")</f>
        <v/>
      </c>
      <c r="I1137" s="514" t="str">
        <f>IFERROR(VLOOKUP('Formulario PPGR3'!$G1137,'Formulario PPGR2'!$H$9:$V$303,15,FALSE),"")</f>
        <v/>
      </c>
      <c r="J1137" s="515"/>
      <c r="K1137" s="505" t="str">
        <f>IFERROR(VLOOKUP($J1137,[4]LSIns!$B$5:$C$45,2,FALSE),"")</f>
        <v/>
      </c>
      <c r="L1137" s="516"/>
      <c r="M1137" s="505" t="str">
        <f>IFERROR(VLOOKUP($L1137,[5]Insumos!$C$2:$F$517,2,FALSE),"")</f>
        <v/>
      </c>
      <c r="N1137" s="521"/>
      <c r="O1137" s="522" t="str">
        <f>IFERROR(VLOOKUP($L1137,[5]Insumos!$C$2:$F$517,3,FALSE),"")</f>
        <v/>
      </c>
      <c r="P1137" s="520" t="e">
        <f>+'Formulario PPGR3'!$O1137*'Formulario PPGR3'!$N1137</f>
        <v>#VALUE!</v>
      </c>
      <c r="Q1137" s="527" t="str">
        <f>IFERROR(VLOOKUP($L1137,[5]Insumos!$C$2:$F$517,4,FALSE),"")</f>
        <v/>
      </c>
      <c r="R1137" s="515"/>
    </row>
    <row r="1138" spans="2:18">
      <c r="B1138" s="505" t="str">
        <f>IF('Formulario PPGR3'!$G1138="","",CONCATENATE('Formulario PPGR3'!$C1138,".",'Formulario PPGR3'!$D1138,".",'Formulario PPGR3'!$E1138,".",'Formulario PPGR3'!$F1138))</f>
        <v/>
      </c>
      <c r="C1138" s="505" t="str">
        <f>IF('Formulario PPGR3'!$G1138="","",'[3]Formulario PPGR1'!#REF!)</f>
        <v/>
      </c>
      <c r="D1138" s="505" t="str">
        <f>IF('Formulario PPGR3'!$G1138="","",'[3]Formulario PPGR1'!#REF!)</f>
        <v/>
      </c>
      <c r="E1138" s="505" t="str">
        <f>IF('Formulario PPGR3'!$G1138="","",'[3]Formulario PPGR1'!#REF!)</f>
        <v/>
      </c>
      <c r="F1138" s="505" t="str">
        <f>IF('Formulario PPGR3'!$G1138="","",'[3]Formulario PPGR1'!#REF!)</f>
        <v/>
      </c>
      <c r="G1138" s="508"/>
      <c r="H1138" s="507" t="str">
        <f>IFERROR(VLOOKUP('Formulario PPGR3'!$G1138,'Formulario PPGR2'!$H$39:$I$10486,2,FALSE),"")</f>
        <v/>
      </c>
      <c r="I1138" s="514" t="str">
        <f>IFERROR(VLOOKUP('Formulario PPGR3'!$G1138,'Formulario PPGR2'!$H$9:$V$303,15,FALSE),"")</f>
        <v/>
      </c>
      <c r="J1138" s="515"/>
      <c r="K1138" s="505" t="str">
        <f>IFERROR(VLOOKUP($J1138,[4]LSIns!$B$5:$C$45,2,FALSE),"")</f>
        <v/>
      </c>
      <c r="L1138" s="516"/>
      <c r="M1138" s="505" t="str">
        <f>IFERROR(VLOOKUP($L1138,[5]Insumos!$C$2:$F$517,2,FALSE),"")</f>
        <v/>
      </c>
      <c r="N1138" s="521"/>
      <c r="O1138" s="522" t="str">
        <f>IFERROR(VLOOKUP($L1138,[5]Insumos!$C$2:$F$517,3,FALSE),"")</f>
        <v/>
      </c>
      <c r="P1138" s="520" t="e">
        <f>+'Formulario PPGR3'!$O1138*'Formulario PPGR3'!$N1138</f>
        <v>#VALUE!</v>
      </c>
      <c r="Q1138" s="527" t="str">
        <f>IFERROR(VLOOKUP($L1138,[5]Insumos!$C$2:$F$517,4,FALSE),"")</f>
        <v/>
      </c>
      <c r="R1138" s="515"/>
    </row>
    <row r="1139" spans="2:18">
      <c r="B1139" s="505" t="str">
        <f>IF('Formulario PPGR3'!$G1139="","",CONCATENATE('Formulario PPGR3'!$C1139,".",'Formulario PPGR3'!$D1139,".",'Formulario PPGR3'!$E1139,".",'Formulario PPGR3'!$F1139))</f>
        <v/>
      </c>
      <c r="C1139" s="505" t="str">
        <f>IF('Formulario PPGR3'!$G1139="","",'[3]Formulario PPGR1'!#REF!)</f>
        <v/>
      </c>
      <c r="D1139" s="505" t="str">
        <f>IF('Formulario PPGR3'!$G1139="","",'[3]Formulario PPGR1'!#REF!)</f>
        <v/>
      </c>
      <c r="E1139" s="505" t="str">
        <f>IF('Formulario PPGR3'!$G1139="","",'[3]Formulario PPGR1'!#REF!)</f>
        <v/>
      </c>
      <c r="F1139" s="505" t="str">
        <f>IF('Formulario PPGR3'!$G1139="","",'[3]Formulario PPGR1'!#REF!)</f>
        <v/>
      </c>
      <c r="G1139" s="508"/>
      <c r="H1139" s="507" t="str">
        <f>IFERROR(VLOOKUP('Formulario PPGR3'!$G1139,'Formulario PPGR2'!$H$39:$I$10486,2,FALSE),"")</f>
        <v/>
      </c>
      <c r="I1139" s="514" t="str">
        <f>IFERROR(VLOOKUP('Formulario PPGR3'!$G1139,'Formulario PPGR2'!$H$9:$V$303,15,FALSE),"")</f>
        <v/>
      </c>
      <c r="J1139" s="515"/>
      <c r="K1139" s="505" t="str">
        <f>IFERROR(VLOOKUP($J1139,[4]LSIns!$B$5:$C$45,2,FALSE),"")</f>
        <v/>
      </c>
      <c r="L1139" s="516"/>
      <c r="M1139" s="505" t="str">
        <f>IFERROR(VLOOKUP($L1139,[5]Insumos!$C$2:$F$517,2,FALSE),"")</f>
        <v/>
      </c>
      <c r="N1139" s="521"/>
      <c r="O1139" s="522" t="str">
        <f>IFERROR(VLOOKUP($L1139,[5]Insumos!$C$2:$F$517,3,FALSE),"")</f>
        <v/>
      </c>
      <c r="P1139" s="520" t="e">
        <f>+'Formulario PPGR3'!$O1139*'Formulario PPGR3'!$N1139</f>
        <v>#VALUE!</v>
      </c>
      <c r="Q1139" s="527" t="str">
        <f>IFERROR(VLOOKUP($L1139,[5]Insumos!$C$2:$F$517,4,FALSE),"")</f>
        <v/>
      </c>
      <c r="R1139" s="515"/>
    </row>
    <row r="1140" spans="2:18">
      <c r="B1140" s="505" t="str">
        <f>IF('Formulario PPGR3'!$G1140="","",CONCATENATE('Formulario PPGR3'!$C1140,".",'Formulario PPGR3'!$D1140,".",'Formulario PPGR3'!$E1140,".",'Formulario PPGR3'!$F1140))</f>
        <v/>
      </c>
      <c r="C1140" s="505" t="str">
        <f>IF('Formulario PPGR3'!$G1140="","",'[3]Formulario PPGR1'!#REF!)</f>
        <v/>
      </c>
      <c r="D1140" s="505" t="str">
        <f>IF('Formulario PPGR3'!$G1140="","",'[3]Formulario PPGR1'!#REF!)</f>
        <v/>
      </c>
      <c r="E1140" s="505" t="str">
        <f>IF('Formulario PPGR3'!$G1140="","",'[3]Formulario PPGR1'!#REF!)</f>
        <v/>
      </c>
      <c r="F1140" s="505" t="str">
        <f>IF('Formulario PPGR3'!$G1140="","",'[3]Formulario PPGR1'!#REF!)</f>
        <v/>
      </c>
      <c r="G1140" s="508"/>
      <c r="H1140" s="507" t="str">
        <f>IFERROR(VLOOKUP('Formulario PPGR3'!$G1140,'Formulario PPGR2'!$H$39:$I$10486,2,FALSE),"")</f>
        <v/>
      </c>
      <c r="I1140" s="514" t="str">
        <f>IFERROR(VLOOKUP('Formulario PPGR3'!$G1140,'Formulario PPGR2'!$H$9:$V$303,15,FALSE),"")</f>
        <v/>
      </c>
      <c r="J1140" s="515"/>
      <c r="K1140" s="505" t="str">
        <f>IFERROR(VLOOKUP($J1140,[4]LSIns!$B$5:$C$45,2,FALSE),"")</f>
        <v/>
      </c>
      <c r="L1140" s="516"/>
      <c r="M1140" s="505" t="str">
        <f>IFERROR(VLOOKUP($L1140,[5]Insumos!$C$2:$F$517,2,FALSE),"")</f>
        <v/>
      </c>
      <c r="N1140" s="521"/>
      <c r="O1140" s="522" t="str">
        <f>IFERROR(VLOOKUP($L1140,[5]Insumos!$C$2:$F$517,3,FALSE),"")</f>
        <v/>
      </c>
      <c r="P1140" s="520" t="e">
        <f>+'Formulario PPGR3'!$O1140*'Formulario PPGR3'!$N1140</f>
        <v>#VALUE!</v>
      </c>
      <c r="Q1140" s="527" t="str">
        <f>IFERROR(VLOOKUP($L1140,[5]Insumos!$C$2:$F$517,4,FALSE),"")</f>
        <v/>
      </c>
      <c r="R1140" s="515"/>
    </row>
    <row r="1141" spans="2:18">
      <c r="B1141" s="505" t="str">
        <f>IF('Formulario PPGR3'!$G1141="","",CONCATENATE('Formulario PPGR3'!$C1141,".",'Formulario PPGR3'!$D1141,".",'Formulario PPGR3'!$E1141,".",'Formulario PPGR3'!$F1141))</f>
        <v/>
      </c>
      <c r="C1141" s="505" t="str">
        <f>IF('Formulario PPGR3'!$G1141="","",'[3]Formulario PPGR1'!#REF!)</f>
        <v/>
      </c>
      <c r="D1141" s="505" t="str">
        <f>IF('Formulario PPGR3'!$G1141="","",'[3]Formulario PPGR1'!#REF!)</f>
        <v/>
      </c>
      <c r="E1141" s="505" t="str">
        <f>IF('Formulario PPGR3'!$G1141="","",'[3]Formulario PPGR1'!#REF!)</f>
        <v/>
      </c>
      <c r="F1141" s="505" t="str">
        <f>IF('Formulario PPGR3'!$G1141="","",'[3]Formulario PPGR1'!#REF!)</f>
        <v/>
      </c>
      <c r="G1141" s="508"/>
      <c r="H1141" s="507" t="str">
        <f>IFERROR(VLOOKUP('Formulario PPGR3'!$G1141,'Formulario PPGR2'!$H$39:$I$10486,2,FALSE),"")</f>
        <v/>
      </c>
      <c r="I1141" s="514" t="str">
        <f>IFERROR(VLOOKUP('Formulario PPGR3'!$G1141,'Formulario PPGR2'!$H$9:$V$303,15,FALSE),"")</f>
        <v/>
      </c>
      <c r="J1141" s="515"/>
      <c r="K1141" s="505" t="str">
        <f>IFERROR(VLOOKUP($J1141,[4]LSIns!$B$5:$C$45,2,FALSE),"")</f>
        <v/>
      </c>
      <c r="L1141" s="516"/>
      <c r="M1141" s="505" t="str">
        <f>IFERROR(VLOOKUP($L1141,[5]Insumos!$C$2:$F$517,2,FALSE),"")</f>
        <v/>
      </c>
      <c r="N1141" s="521"/>
      <c r="O1141" s="522" t="str">
        <f>IFERROR(VLOOKUP($L1141,[5]Insumos!$C$2:$F$517,3,FALSE),"")</f>
        <v/>
      </c>
      <c r="P1141" s="520" t="e">
        <f>+'Formulario PPGR3'!$O1141*'Formulario PPGR3'!$N1141</f>
        <v>#VALUE!</v>
      </c>
      <c r="Q1141" s="527" t="str">
        <f>IFERROR(VLOOKUP($L1141,[5]Insumos!$C$2:$F$517,4,FALSE),"")</f>
        <v/>
      </c>
      <c r="R1141" s="515"/>
    </row>
    <row r="1142" spans="2:18">
      <c r="B1142" s="505" t="str">
        <f>IF('Formulario PPGR3'!$G1142="","",CONCATENATE('Formulario PPGR3'!$C1142,".",'Formulario PPGR3'!$D1142,".",'Formulario PPGR3'!$E1142,".",'Formulario PPGR3'!$F1142))</f>
        <v/>
      </c>
      <c r="C1142" s="505" t="str">
        <f>IF('Formulario PPGR3'!$G1142="","",'[3]Formulario PPGR1'!#REF!)</f>
        <v/>
      </c>
      <c r="D1142" s="505" t="str">
        <f>IF('Formulario PPGR3'!$G1142="","",'[3]Formulario PPGR1'!#REF!)</f>
        <v/>
      </c>
      <c r="E1142" s="505" t="str">
        <f>IF('Formulario PPGR3'!$G1142="","",'[3]Formulario PPGR1'!#REF!)</f>
        <v/>
      </c>
      <c r="F1142" s="505" t="str">
        <f>IF('Formulario PPGR3'!$G1142="","",'[3]Formulario PPGR1'!#REF!)</f>
        <v/>
      </c>
      <c r="G1142" s="508"/>
      <c r="H1142" s="507" t="str">
        <f>IFERROR(VLOOKUP('Formulario PPGR3'!$G1142,'Formulario PPGR2'!$H$39:$I$10486,2,FALSE),"")</f>
        <v/>
      </c>
      <c r="I1142" s="514" t="str">
        <f>IFERROR(VLOOKUP('Formulario PPGR3'!$G1142,'Formulario PPGR2'!$H$9:$V$303,15,FALSE),"")</f>
        <v/>
      </c>
      <c r="J1142" s="515"/>
      <c r="K1142" s="505" t="str">
        <f>IFERROR(VLOOKUP($J1142,[4]LSIns!$B$5:$C$45,2,FALSE),"")</f>
        <v/>
      </c>
      <c r="L1142" s="516"/>
      <c r="M1142" s="505" t="str">
        <f>IFERROR(VLOOKUP($L1142,[5]Insumos!$C$2:$F$517,2,FALSE),"")</f>
        <v/>
      </c>
      <c r="N1142" s="521"/>
      <c r="O1142" s="522" t="str">
        <f>IFERROR(VLOOKUP($L1142,[5]Insumos!$C$2:$F$517,3,FALSE),"")</f>
        <v/>
      </c>
      <c r="P1142" s="520" t="e">
        <f>+'Formulario PPGR3'!$O1142*'Formulario PPGR3'!$N1142</f>
        <v>#VALUE!</v>
      </c>
      <c r="Q1142" s="527" t="str">
        <f>IFERROR(VLOOKUP($L1142,[5]Insumos!$C$2:$F$517,4,FALSE),"")</f>
        <v/>
      </c>
      <c r="R1142" s="515"/>
    </row>
    <row r="1143" spans="2:18">
      <c r="B1143" s="505" t="str">
        <f>IF('Formulario PPGR3'!$G1143="","",CONCATENATE('Formulario PPGR3'!$C1143,".",'Formulario PPGR3'!$D1143,".",'Formulario PPGR3'!$E1143,".",'Formulario PPGR3'!$F1143))</f>
        <v/>
      </c>
      <c r="C1143" s="505" t="str">
        <f>IF('Formulario PPGR3'!$G1143="","",'[3]Formulario PPGR1'!#REF!)</f>
        <v/>
      </c>
      <c r="D1143" s="505" t="str">
        <f>IF('Formulario PPGR3'!$G1143="","",'[3]Formulario PPGR1'!#REF!)</f>
        <v/>
      </c>
      <c r="E1143" s="505" t="str">
        <f>IF('Formulario PPGR3'!$G1143="","",'[3]Formulario PPGR1'!#REF!)</f>
        <v/>
      </c>
      <c r="F1143" s="505" t="str">
        <f>IF('Formulario PPGR3'!$G1143="","",'[3]Formulario PPGR1'!#REF!)</f>
        <v/>
      </c>
      <c r="G1143" s="508"/>
      <c r="H1143" s="507" t="str">
        <f>IFERROR(VLOOKUP('Formulario PPGR3'!$G1143,'Formulario PPGR2'!$H$39:$I$10486,2,FALSE),"")</f>
        <v/>
      </c>
      <c r="I1143" s="514" t="str">
        <f>IFERROR(VLOOKUP('Formulario PPGR3'!$G1143,'Formulario PPGR2'!$H$9:$V$303,15,FALSE),"")</f>
        <v/>
      </c>
      <c r="J1143" s="515"/>
      <c r="K1143" s="505" t="str">
        <f>IFERROR(VLOOKUP($J1143,[4]LSIns!$B$5:$C$45,2,FALSE),"")</f>
        <v/>
      </c>
      <c r="L1143" s="516"/>
      <c r="M1143" s="505" t="str">
        <f>IFERROR(VLOOKUP($L1143,[5]Insumos!$C$2:$F$517,2,FALSE),"")</f>
        <v/>
      </c>
      <c r="N1143" s="521"/>
      <c r="O1143" s="522" t="str">
        <f>IFERROR(VLOOKUP($L1143,[5]Insumos!$C$2:$F$517,3,FALSE),"")</f>
        <v/>
      </c>
      <c r="P1143" s="520" t="e">
        <f>+'Formulario PPGR3'!$O1143*'Formulario PPGR3'!$N1143</f>
        <v>#VALUE!</v>
      </c>
      <c r="Q1143" s="527" t="str">
        <f>IFERROR(VLOOKUP($L1143,[5]Insumos!$C$2:$F$517,4,FALSE),"")</f>
        <v/>
      </c>
      <c r="R1143" s="515"/>
    </row>
    <row r="1144" spans="2:18">
      <c r="B1144" s="505" t="str">
        <f>IF('Formulario PPGR3'!$G1144="","",CONCATENATE('Formulario PPGR3'!$C1144,".",'Formulario PPGR3'!$D1144,".",'Formulario PPGR3'!$E1144,".",'Formulario PPGR3'!$F1144))</f>
        <v/>
      </c>
      <c r="C1144" s="505" t="str">
        <f>IF('Formulario PPGR3'!$G1144="","",'[3]Formulario PPGR1'!#REF!)</f>
        <v/>
      </c>
      <c r="D1144" s="505" t="str">
        <f>IF('Formulario PPGR3'!$G1144="","",'[3]Formulario PPGR1'!#REF!)</f>
        <v/>
      </c>
      <c r="E1144" s="505" t="str">
        <f>IF('Formulario PPGR3'!$G1144="","",'[3]Formulario PPGR1'!#REF!)</f>
        <v/>
      </c>
      <c r="F1144" s="505" t="str">
        <f>IF('Formulario PPGR3'!$G1144="","",'[3]Formulario PPGR1'!#REF!)</f>
        <v/>
      </c>
      <c r="G1144" s="508"/>
      <c r="H1144" s="507" t="str">
        <f>IFERROR(VLOOKUP('Formulario PPGR3'!$G1144,'Formulario PPGR2'!$H$39:$I$10486,2,FALSE),"")</f>
        <v/>
      </c>
      <c r="I1144" s="514" t="str">
        <f>IFERROR(VLOOKUP('Formulario PPGR3'!$G1144,'Formulario PPGR2'!$H$9:$V$303,15,FALSE),"")</f>
        <v/>
      </c>
      <c r="J1144" s="515"/>
      <c r="K1144" s="505" t="str">
        <f>IFERROR(VLOOKUP($J1144,[4]LSIns!$B$5:$C$45,2,FALSE),"")</f>
        <v/>
      </c>
      <c r="L1144" s="516"/>
      <c r="M1144" s="505" t="str">
        <f>IFERROR(VLOOKUP($L1144,[5]Insumos!$C$2:$F$517,2,FALSE),"")</f>
        <v/>
      </c>
      <c r="N1144" s="521"/>
      <c r="O1144" s="522" t="str">
        <f>IFERROR(VLOOKUP($L1144,[5]Insumos!$C$2:$F$517,3,FALSE),"")</f>
        <v/>
      </c>
      <c r="P1144" s="520" t="e">
        <f>+'Formulario PPGR3'!$O1144*'Formulario PPGR3'!$N1144</f>
        <v>#VALUE!</v>
      </c>
      <c r="Q1144" s="527" t="str">
        <f>IFERROR(VLOOKUP($L1144,[5]Insumos!$C$2:$F$517,4,FALSE),"")</f>
        <v/>
      </c>
      <c r="R1144" s="515"/>
    </row>
    <row r="1145" spans="2:18">
      <c r="B1145" s="505" t="str">
        <f>IF('Formulario PPGR3'!$G1145="","",CONCATENATE('Formulario PPGR3'!$C1145,".",'Formulario PPGR3'!$D1145,".",'Formulario PPGR3'!$E1145,".",'Formulario PPGR3'!$F1145))</f>
        <v/>
      </c>
      <c r="C1145" s="505" t="str">
        <f>IF('Formulario PPGR3'!$G1145="","",'[3]Formulario PPGR1'!#REF!)</f>
        <v/>
      </c>
      <c r="D1145" s="505" t="str">
        <f>IF('Formulario PPGR3'!$G1145="","",'[3]Formulario PPGR1'!#REF!)</f>
        <v/>
      </c>
      <c r="E1145" s="505" t="str">
        <f>IF('Formulario PPGR3'!$G1145="","",'[3]Formulario PPGR1'!#REF!)</f>
        <v/>
      </c>
      <c r="F1145" s="505" t="str">
        <f>IF('Formulario PPGR3'!$G1145="","",'[3]Formulario PPGR1'!#REF!)</f>
        <v/>
      </c>
      <c r="G1145" s="508"/>
      <c r="H1145" s="507" t="str">
        <f>IFERROR(VLOOKUP('Formulario PPGR3'!$G1145,'Formulario PPGR2'!$H$39:$I$10486,2,FALSE),"")</f>
        <v/>
      </c>
      <c r="I1145" s="514" t="str">
        <f>IFERROR(VLOOKUP('Formulario PPGR3'!$G1145,'Formulario PPGR2'!$H$9:$V$303,15,FALSE),"")</f>
        <v/>
      </c>
      <c r="J1145" s="515"/>
      <c r="K1145" s="505" t="str">
        <f>IFERROR(VLOOKUP($J1145,[4]LSIns!$B$5:$C$45,2,FALSE),"")</f>
        <v/>
      </c>
      <c r="L1145" s="516"/>
      <c r="M1145" s="505" t="str">
        <f>IFERROR(VLOOKUP($L1145,[5]Insumos!$C$2:$F$517,2,FALSE),"")</f>
        <v/>
      </c>
      <c r="N1145" s="521"/>
      <c r="O1145" s="522" t="str">
        <f>IFERROR(VLOOKUP($L1145,[5]Insumos!$C$2:$F$517,3,FALSE),"")</f>
        <v/>
      </c>
      <c r="P1145" s="520" t="e">
        <f>+'Formulario PPGR3'!$O1145*'Formulario PPGR3'!$N1145</f>
        <v>#VALUE!</v>
      </c>
      <c r="Q1145" s="527" t="str">
        <f>IFERROR(VLOOKUP($L1145,[5]Insumos!$C$2:$F$517,4,FALSE),"")</f>
        <v/>
      </c>
      <c r="R1145" s="515"/>
    </row>
    <row r="1146" spans="2:18">
      <c r="B1146" s="505" t="str">
        <f>IF('Formulario PPGR3'!$G1146="","",CONCATENATE('Formulario PPGR3'!$C1146,".",'Formulario PPGR3'!$D1146,".",'Formulario PPGR3'!$E1146,".",'Formulario PPGR3'!$F1146))</f>
        <v/>
      </c>
      <c r="C1146" s="505" t="str">
        <f>IF('Formulario PPGR3'!$G1146="","",'[3]Formulario PPGR1'!#REF!)</f>
        <v/>
      </c>
      <c r="D1146" s="505" t="str">
        <f>IF('Formulario PPGR3'!$G1146="","",'[3]Formulario PPGR1'!#REF!)</f>
        <v/>
      </c>
      <c r="E1146" s="505" t="str">
        <f>IF('Formulario PPGR3'!$G1146="","",'[3]Formulario PPGR1'!#REF!)</f>
        <v/>
      </c>
      <c r="F1146" s="505" t="str">
        <f>IF('Formulario PPGR3'!$G1146="","",'[3]Formulario PPGR1'!#REF!)</f>
        <v/>
      </c>
      <c r="G1146" s="508"/>
      <c r="H1146" s="507" t="str">
        <f>IFERROR(VLOOKUP('Formulario PPGR3'!$G1146,'Formulario PPGR2'!$H$39:$I$10486,2,FALSE),"")</f>
        <v/>
      </c>
      <c r="I1146" s="514" t="str">
        <f>IFERROR(VLOOKUP('Formulario PPGR3'!$G1146,'Formulario PPGR2'!$H$9:$V$303,15,FALSE),"")</f>
        <v/>
      </c>
      <c r="J1146" s="515"/>
      <c r="K1146" s="505" t="str">
        <f>IFERROR(VLOOKUP($J1146,[4]LSIns!$B$5:$C$45,2,FALSE),"")</f>
        <v/>
      </c>
      <c r="L1146" s="516"/>
      <c r="M1146" s="505" t="str">
        <f>IFERROR(VLOOKUP($L1146,[5]Insumos!$C$2:$F$517,2,FALSE),"")</f>
        <v/>
      </c>
      <c r="N1146" s="521"/>
      <c r="O1146" s="522" t="str">
        <f>IFERROR(VLOOKUP($L1146,[5]Insumos!$C$2:$F$517,3,FALSE),"")</f>
        <v/>
      </c>
      <c r="P1146" s="520" t="e">
        <f>+'Formulario PPGR3'!$O1146*'Formulario PPGR3'!$N1146</f>
        <v>#VALUE!</v>
      </c>
      <c r="Q1146" s="527" t="str">
        <f>IFERROR(VLOOKUP($L1146,[5]Insumos!$C$2:$F$517,4,FALSE),"")</f>
        <v/>
      </c>
      <c r="R1146" s="515"/>
    </row>
    <row r="1147" spans="2:18">
      <c r="B1147" s="505" t="str">
        <f>IF('Formulario PPGR3'!$G1147="","",CONCATENATE('Formulario PPGR3'!$C1147,".",'Formulario PPGR3'!$D1147,".",'Formulario PPGR3'!$E1147,".",'Formulario PPGR3'!$F1147))</f>
        <v/>
      </c>
      <c r="C1147" s="505" t="str">
        <f>IF('Formulario PPGR3'!$G1147="","",'[3]Formulario PPGR1'!#REF!)</f>
        <v/>
      </c>
      <c r="D1147" s="505" t="str">
        <f>IF('Formulario PPGR3'!$G1147="","",'[3]Formulario PPGR1'!#REF!)</f>
        <v/>
      </c>
      <c r="E1147" s="505" t="str">
        <f>IF('Formulario PPGR3'!$G1147="","",'[3]Formulario PPGR1'!#REF!)</f>
        <v/>
      </c>
      <c r="F1147" s="505" t="str">
        <f>IF('Formulario PPGR3'!$G1147="","",'[3]Formulario PPGR1'!#REF!)</f>
        <v/>
      </c>
      <c r="G1147" s="508"/>
      <c r="H1147" s="507" t="str">
        <f>IFERROR(VLOOKUP('Formulario PPGR3'!$G1147,'Formulario PPGR2'!$H$39:$I$10486,2,FALSE),"")</f>
        <v/>
      </c>
      <c r="I1147" s="514" t="str">
        <f>IFERROR(VLOOKUP('Formulario PPGR3'!$G1147,'Formulario PPGR2'!$H$9:$V$303,15,FALSE),"")</f>
        <v/>
      </c>
      <c r="J1147" s="515"/>
      <c r="K1147" s="505" t="str">
        <f>IFERROR(VLOOKUP($J1147,[4]LSIns!$B$5:$C$45,2,FALSE),"")</f>
        <v/>
      </c>
      <c r="L1147" s="516"/>
      <c r="M1147" s="505" t="str">
        <f>IFERROR(VLOOKUP($L1147,[5]Insumos!$C$2:$F$517,2,FALSE),"")</f>
        <v/>
      </c>
      <c r="N1147" s="521"/>
      <c r="O1147" s="522" t="str">
        <f>IFERROR(VLOOKUP($L1147,[5]Insumos!$C$2:$F$517,3,FALSE),"")</f>
        <v/>
      </c>
      <c r="P1147" s="520" t="e">
        <f>+'Formulario PPGR3'!$O1147*'Formulario PPGR3'!$N1147</f>
        <v>#VALUE!</v>
      </c>
      <c r="Q1147" s="527" t="str">
        <f>IFERROR(VLOOKUP($L1147,[5]Insumos!$C$2:$F$517,4,FALSE),"")</f>
        <v/>
      </c>
      <c r="R1147" s="515"/>
    </row>
    <row r="1148" spans="2:18">
      <c r="B1148" s="505" t="str">
        <f>IF('Formulario PPGR3'!$G1148="","",CONCATENATE('Formulario PPGR3'!$C1148,".",'Formulario PPGR3'!$D1148,".",'Formulario PPGR3'!$E1148,".",'Formulario PPGR3'!$F1148))</f>
        <v/>
      </c>
      <c r="C1148" s="505" t="str">
        <f>IF('Formulario PPGR3'!$G1148="","",'[3]Formulario PPGR1'!#REF!)</f>
        <v/>
      </c>
      <c r="D1148" s="505" t="str">
        <f>IF('Formulario PPGR3'!$G1148="","",'[3]Formulario PPGR1'!#REF!)</f>
        <v/>
      </c>
      <c r="E1148" s="505" t="str">
        <f>IF('Formulario PPGR3'!$G1148="","",'[3]Formulario PPGR1'!#REF!)</f>
        <v/>
      </c>
      <c r="F1148" s="505" t="str">
        <f>IF('Formulario PPGR3'!$G1148="","",'[3]Formulario PPGR1'!#REF!)</f>
        <v/>
      </c>
      <c r="G1148" s="508"/>
      <c r="H1148" s="507" t="str">
        <f>IFERROR(VLOOKUP('Formulario PPGR3'!$G1148,'Formulario PPGR2'!$H$39:$I$10486,2,FALSE),"")</f>
        <v/>
      </c>
      <c r="I1148" s="514" t="str">
        <f>IFERROR(VLOOKUP('Formulario PPGR3'!$G1148,'Formulario PPGR2'!$H$9:$V$303,15,FALSE),"")</f>
        <v/>
      </c>
      <c r="J1148" s="515"/>
      <c r="K1148" s="505" t="str">
        <f>IFERROR(VLOOKUP($J1148,[4]LSIns!$B$5:$C$45,2,FALSE),"")</f>
        <v/>
      </c>
      <c r="L1148" s="516"/>
      <c r="M1148" s="505" t="str">
        <f>IFERROR(VLOOKUP($L1148,[5]Insumos!$C$2:$F$517,2,FALSE),"")</f>
        <v/>
      </c>
      <c r="N1148" s="521"/>
      <c r="O1148" s="522" t="str">
        <f>IFERROR(VLOOKUP($L1148,[5]Insumos!$C$2:$F$517,3,FALSE),"")</f>
        <v/>
      </c>
      <c r="P1148" s="520" t="e">
        <f>+'Formulario PPGR3'!$O1148*'Formulario PPGR3'!$N1148</f>
        <v>#VALUE!</v>
      </c>
      <c r="Q1148" s="527" t="str">
        <f>IFERROR(VLOOKUP($L1148,[5]Insumos!$C$2:$F$517,4,FALSE),"")</f>
        <v/>
      </c>
      <c r="R1148" s="515"/>
    </row>
    <row r="1149" spans="2:18">
      <c r="B1149" s="505" t="str">
        <f>IF('Formulario PPGR3'!$G1149="","",CONCATENATE('Formulario PPGR3'!$C1149,".",'Formulario PPGR3'!$D1149,".",'Formulario PPGR3'!$E1149,".",'Formulario PPGR3'!$F1149))</f>
        <v/>
      </c>
      <c r="C1149" s="505" t="str">
        <f>IF('Formulario PPGR3'!$G1149="","",'[3]Formulario PPGR1'!#REF!)</f>
        <v/>
      </c>
      <c r="D1149" s="505" t="str">
        <f>IF('Formulario PPGR3'!$G1149="","",'[3]Formulario PPGR1'!#REF!)</f>
        <v/>
      </c>
      <c r="E1149" s="505" t="str">
        <f>IF('Formulario PPGR3'!$G1149="","",'[3]Formulario PPGR1'!#REF!)</f>
        <v/>
      </c>
      <c r="F1149" s="505" t="str">
        <f>IF('Formulario PPGR3'!$G1149="","",'[3]Formulario PPGR1'!#REF!)</f>
        <v/>
      </c>
      <c r="G1149" s="508"/>
      <c r="H1149" s="507" t="str">
        <f>IFERROR(VLOOKUP('Formulario PPGR3'!$G1149,'Formulario PPGR2'!$H$39:$I$10486,2,FALSE),"")</f>
        <v/>
      </c>
      <c r="I1149" s="514" t="str">
        <f>IFERROR(VLOOKUP('Formulario PPGR3'!$G1149,'Formulario PPGR2'!$H$9:$V$303,15,FALSE),"")</f>
        <v/>
      </c>
      <c r="J1149" s="515"/>
      <c r="K1149" s="505" t="str">
        <f>IFERROR(VLOOKUP($J1149,[4]LSIns!$B$5:$C$45,2,FALSE),"")</f>
        <v/>
      </c>
      <c r="L1149" s="516"/>
      <c r="M1149" s="505" t="str">
        <f>IFERROR(VLOOKUP($L1149,[5]Insumos!$C$2:$F$517,2,FALSE),"")</f>
        <v/>
      </c>
      <c r="N1149" s="521"/>
      <c r="O1149" s="522" t="str">
        <f>IFERROR(VLOOKUP($L1149,[5]Insumos!$C$2:$F$517,3,FALSE),"")</f>
        <v/>
      </c>
      <c r="P1149" s="520" t="e">
        <f>+'Formulario PPGR3'!$O1149*'Formulario PPGR3'!$N1149</f>
        <v>#VALUE!</v>
      </c>
      <c r="Q1149" s="527" t="str">
        <f>IFERROR(VLOOKUP($L1149,[5]Insumos!$C$2:$F$517,4,FALSE),"")</f>
        <v/>
      </c>
      <c r="R1149" s="515"/>
    </row>
    <row r="1150" spans="2:18">
      <c r="B1150" s="505" t="str">
        <f>IF('Formulario PPGR3'!$G1150="","",CONCATENATE('Formulario PPGR3'!$C1150,".",'Formulario PPGR3'!$D1150,".",'Formulario PPGR3'!$E1150,".",'Formulario PPGR3'!$F1150))</f>
        <v/>
      </c>
      <c r="C1150" s="505" t="str">
        <f>IF('Formulario PPGR3'!$G1150="","",'[3]Formulario PPGR1'!#REF!)</f>
        <v/>
      </c>
      <c r="D1150" s="505" t="str">
        <f>IF('Formulario PPGR3'!$G1150="","",'[3]Formulario PPGR1'!#REF!)</f>
        <v/>
      </c>
      <c r="E1150" s="505" t="str">
        <f>IF('Formulario PPGR3'!$G1150="","",'[3]Formulario PPGR1'!#REF!)</f>
        <v/>
      </c>
      <c r="F1150" s="505" t="str">
        <f>IF('Formulario PPGR3'!$G1150="","",'[3]Formulario PPGR1'!#REF!)</f>
        <v/>
      </c>
      <c r="G1150" s="508"/>
      <c r="H1150" s="507" t="str">
        <f>IFERROR(VLOOKUP('Formulario PPGR3'!$G1150,'Formulario PPGR2'!$H$39:$I$10486,2,FALSE),"")</f>
        <v/>
      </c>
      <c r="I1150" s="514" t="str">
        <f>IFERROR(VLOOKUP('Formulario PPGR3'!$G1150,'Formulario PPGR2'!$H$9:$V$303,15,FALSE),"")</f>
        <v/>
      </c>
      <c r="J1150" s="515"/>
      <c r="K1150" s="505" t="str">
        <f>IFERROR(VLOOKUP($J1150,[4]LSIns!$B$5:$C$45,2,FALSE),"")</f>
        <v/>
      </c>
      <c r="L1150" s="516"/>
      <c r="M1150" s="505" t="str">
        <f>IFERROR(VLOOKUP($L1150,[5]Insumos!$C$2:$F$517,2,FALSE),"")</f>
        <v/>
      </c>
      <c r="N1150" s="521"/>
      <c r="O1150" s="522" t="str">
        <f>IFERROR(VLOOKUP($L1150,[5]Insumos!$C$2:$F$517,3,FALSE),"")</f>
        <v/>
      </c>
      <c r="P1150" s="520" t="e">
        <f>+'Formulario PPGR3'!$O1150*'Formulario PPGR3'!$N1150</f>
        <v>#VALUE!</v>
      </c>
      <c r="Q1150" s="527" t="str">
        <f>IFERROR(VLOOKUP($L1150,[5]Insumos!$C$2:$F$517,4,FALSE),"")</f>
        <v/>
      </c>
      <c r="R1150" s="515"/>
    </row>
    <row r="1151" spans="2:18">
      <c r="B1151" s="505" t="str">
        <f>IF('Formulario PPGR3'!$G1151="","",CONCATENATE('Formulario PPGR3'!$C1151,".",'Formulario PPGR3'!$D1151,".",'Formulario PPGR3'!$E1151,".",'Formulario PPGR3'!$F1151))</f>
        <v/>
      </c>
      <c r="C1151" s="505" t="str">
        <f>IF('Formulario PPGR3'!$G1151="","",'[3]Formulario PPGR1'!#REF!)</f>
        <v/>
      </c>
      <c r="D1151" s="505" t="str">
        <f>IF('Formulario PPGR3'!$G1151="","",'[3]Formulario PPGR1'!#REF!)</f>
        <v/>
      </c>
      <c r="E1151" s="505" t="str">
        <f>IF('Formulario PPGR3'!$G1151="","",'[3]Formulario PPGR1'!#REF!)</f>
        <v/>
      </c>
      <c r="F1151" s="505" t="str">
        <f>IF('Formulario PPGR3'!$G1151="","",'[3]Formulario PPGR1'!#REF!)</f>
        <v/>
      </c>
      <c r="G1151" s="508"/>
      <c r="H1151" s="507" t="str">
        <f>IFERROR(VLOOKUP('Formulario PPGR3'!$G1151,'Formulario PPGR2'!$H$39:$I$10486,2,FALSE),"")</f>
        <v/>
      </c>
      <c r="I1151" s="514" t="str">
        <f>IFERROR(VLOOKUP('Formulario PPGR3'!$G1151,'Formulario PPGR2'!$H$9:$V$303,15,FALSE),"")</f>
        <v/>
      </c>
      <c r="J1151" s="515"/>
      <c r="K1151" s="505" t="str">
        <f>IFERROR(VLOOKUP($J1151,[4]LSIns!$B$5:$C$45,2,FALSE),"")</f>
        <v/>
      </c>
      <c r="L1151" s="516"/>
      <c r="M1151" s="505" t="str">
        <f>IFERROR(VLOOKUP($L1151,[5]Insumos!$C$2:$F$517,2,FALSE),"")</f>
        <v/>
      </c>
      <c r="N1151" s="521"/>
      <c r="O1151" s="522" t="str">
        <f>IFERROR(VLOOKUP($L1151,[5]Insumos!$C$2:$F$517,3,FALSE),"")</f>
        <v/>
      </c>
      <c r="P1151" s="520" t="e">
        <f>+'Formulario PPGR3'!$O1151*'Formulario PPGR3'!$N1151</f>
        <v>#VALUE!</v>
      </c>
      <c r="Q1151" s="527" t="str">
        <f>IFERROR(VLOOKUP($L1151,[5]Insumos!$C$2:$F$517,4,FALSE),"")</f>
        <v/>
      </c>
      <c r="R1151" s="515"/>
    </row>
    <row r="1152" spans="2:18">
      <c r="B1152" s="505" t="str">
        <f>IF('Formulario PPGR3'!$G1152="","",CONCATENATE('Formulario PPGR3'!$C1152,".",'Formulario PPGR3'!$D1152,".",'Formulario PPGR3'!$E1152,".",'Formulario PPGR3'!$F1152))</f>
        <v/>
      </c>
      <c r="C1152" s="505" t="str">
        <f>IF('Formulario PPGR3'!$G1152="","",'[3]Formulario PPGR1'!#REF!)</f>
        <v/>
      </c>
      <c r="D1152" s="505" t="str">
        <f>IF('Formulario PPGR3'!$G1152="","",'[3]Formulario PPGR1'!#REF!)</f>
        <v/>
      </c>
      <c r="E1152" s="505" t="str">
        <f>IF('Formulario PPGR3'!$G1152="","",'[3]Formulario PPGR1'!#REF!)</f>
        <v/>
      </c>
      <c r="F1152" s="505" t="str">
        <f>IF('Formulario PPGR3'!$G1152="","",'[3]Formulario PPGR1'!#REF!)</f>
        <v/>
      </c>
      <c r="G1152" s="508"/>
      <c r="H1152" s="507" t="str">
        <f>IFERROR(VLOOKUP('Formulario PPGR3'!$G1152,'Formulario PPGR2'!$H$39:$I$10486,2,FALSE),"")</f>
        <v/>
      </c>
      <c r="I1152" s="514" t="str">
        <f>IFERROR(VLOOKUP('Formulario PPGR3'!$G1152,'Formulario PPGR2'!$H$9:$V$303,15,FALSE),"")</f>
        <v/>
      </c>
      <c r="J1152" s="515"/>
      <c r="K1152" s="505" t="str">
        <f>IFERROR(VLOOKUP($J1152,[4]LSIns!$B$5:$C$45,2,FALSE),"")</f>
        <v/>
      </c>
      <c r="L1152" s="516"/>
      <c r="M1152" s="505" t="str">
        <f>IFERROR(VLOOKUP($L1152,[5]Insumos!$C$2:$F$517,2,FALSE),"")</f>
        <v/>
      </c>
      <c r="N1152" s="521"/>
      <c r="O1152" s="522" t="str">
        <f>IFERROR(VLOOKUP($L1152,[5]Insumos!$C$2:$F$517,3,FALSE),"")</f>
        <v/>
      </c>
      <c r="P1152" s="520" t="e">
        <f>+'Formulario PPGR3'!$O1152*'Formulario PPGR3'!$N1152</f>
        <v>#VALUE!</v>
      </c>
      <c r="Q1152" s="527" t="str">
        <f>IFERROR(VLOOKUP($L1152,[5]Insumos!$C$2:$F$517,4,FALSE),"")</f>
        <v/>
      </c>
      <c r="R1152" s="515"/>
    </row>
    <row r="1153" spans="2:18">
      <c r="B1153" s="505" t="str">
        <f>IF('Formulario PPGR3'!$G1153="","",CONCATENATE('Formulario PPGR3'!$C1153,".",'Formulario PPGR3'!$D1153,".",'Formulario PPGR3'!$E1153,".",'Formulario PPGR3'!$F1153))</f>
        <v/>
      </c>
      <c r="C1153" s="505" t="str">
        <f>IF('Formulario PPGR3'!$G1153="","",'[3]Formulario PPGR1'!#REF!)</f>
        <v/>
      </c>
      <c r="D1153" s="505" t="str">
        <f>IF('Formulario PPGR3'!$G1153="","",'[3]Formulario PPGR1'!#REF!)</f>
        <v/>
      </c>
      <c r="E1153" s="505" t="str">
        <f>IF('Formulario PPGR3'!$G1153="","",'[3]Formulario PPGR1'!#REF!)</f>
        <v/>
      </c>
      <c r="F1153" s="505" t="str">
        <f>IF('Formulario PPGR3'!$G1153="","",'[3]Formulario PPGR1'!#REF!)</f>
        <v/>
      </c>
      <c r="G1153" s="508"/>
      <c r="H1153" s="507" t="str">
        <f>IFERROR(VLOOKUP('Formulario PPGR3'!$G1153,'Formulario PPGR2'!$H$39:$I$10486,2,FALSE),"")</f>
        <v/>
      </c>
      <c r="I1153" s="514" t="str">
        <f>IFERROR(VLOOKUP('Formulario PPGR3'!$G1153,'Formulario PPGR2'!$H$9:$V$303,15,FALSE),"")</f>
        <v/>
      </c>
      <c r="J1153" s="515"/>
      <c r="K1153" s="505" t="str">
        <f>IFERROR(VLOOKUP($J1153,[4]LSIns!$B$5:$C$45,2,FALSE),"")</f>
        <v/>
      </c>
      <c r="L1153" s="516"/>
      <c r="M1153" s="505" t="str">
        <f>IFERROR(VLOOKUP($L1153,[5]Insumos!$C$2:$F$517,2,FALSE),"")</f>
        <v/>
      </c>
      <c r="N1153" s="521"/>
      <c r="O1153" s="522" t="str">
        <f>IFERROR(VLOOKUP($L1153,[5]Insumos!$C$2:$F$517,3,FALSE),"")</f>
        <v/>
      </c>
      <c r="P1153" s="520" t="e">
        <f>+'Formulario PPGR3'!$O1153*'Formulario PPGR3'!$N1153</f>
        <v>#VALUE!</v>
      </c>
      <c r="Q1153" s="527" t="str">
        <f>IFERROR(VLOOKUP($L1153,[5]Insumos!$C$2:$F$517,4,FALSE),"")</f>
        <v/>
      </c>
      <c r="R1153" s="515"/>
    </row>
    <row r="1154" spans="2:18">
      <c r="B1154" s="505" t="str">
        <f>IF('Formulario PPGR3'!$G1154="","",CONCATENATE('Formulario PPGR3'!$C1154,".",'Formulario PPGR3'!$D1154,".",'Formulario PPGR3'!$E1154,".",'Formulario PPGR3'!$F1154))</f>
        <v/>
      </c>
      <c r="C1154" s="505" t="str">
        <f>IF('Formulario PPGR3'!$G1154="","",'[3]Formulario PPGR1'!#REF!)</f>
        <v/>
      </c>
      <c r="D1154" s="505" t="str">
        <f>IF('Formulario PPGR3'!$G1154="","",'[3]Formulario PPGR1'!#REF!)</f>
        <v/>
      </c>
      <c r="E1154" s="505" t="str">
        <f>IF('Formulario PPGR3'!$G1154="","",'[3]Formulario PPGR1'!#REF!)</f>
        <v/>
      </c>
      <c r="F1154" s="505" t="str">
        <f>IF('Formulario PPGR3'!$G1154="","",'[3]Formulario PPGR1'!#REF!)</f>
        <v/>
      </c>
      <c r="G1154" s="508"/>
      <c r="H1154" s="507" t="str">
        <f>IFERROR(VLOOKUP('Formulario PPGR3'!$G1154,'Formulario PPGR2'!$H$39:$I$10486,2,FALSE),"")</f>
        <v/>
      </c>
      <c r="I1154" s="514" t="str">
        <f>IFERROR(VLOOKUP('Formulario PPGR3'!$G1154,'Formulario PPGR2'!$H$9:$V$303,15,FALSE),"")</f>
        <v/>
      </c>
      <c r="J1154" s="515"/>
      <c r="K1154" s="505" t="str">
        <f>IFERROR(VLOOKUP($J1154,[4]LSIns!$B$5:$C$45,2,FALSE),"")</f>
        <v/>
      </c>
      <c r="L1154" s="516"/>
      <c r="M1154" s="505" t="str">
        <f>IFERROR(VLOOKUP($L1154,[5]Insumos!$C$2:$F$517,2,FALSE),"")</f>
        <v/>
      </c>
      <c r="N1154" s="521"/>
      <c r="O1154" s="522" t="str">
        <f>IFERROR(VLOOKUP($L1154,[5]Insumos!$C$2:$F$517,3,FALSE),"")</f>
        <v/>
      </c>
      <c r="P1154" s="520" t="e">
        <f>+'Formulario PPGR3'!$O1154*'Formulario PPGR3'!$N1154</f>
        <v>#VALUE!</v>
      </c>
      <c r="Q1154" s="527" t="str">
        <f>IFERROR(VLOOKUP($L1154,[5]Insumos!$C$2:$F$517,4,FALSE),"")</f>
        <v/>
      </c>
      <c r="R1154" s="515"/>
    </row>
    <row r="1155" spans="2:18">
      <c r="B1155" s="505" t="str">
        <f>IF('Formulario PPGR3'!$G1155="","",CONCATENATE('Formulario PPGR3'!$C1155,".",'Formulario PPGR3'!$D1155,".",'Formulario PPGR3'!$E1155,".",'Formulario PPGR3'!$F1155))</f>
        <v/>
      </c>
      <c r="C1155" s="505" t="str">
        <f>IF('Formulario PPGR3'!$G1155="","",'[3]Formulario PPGR1'!#REF!)</f>
        <v/>
      </c>
      <c r="D1155" s="505" t="str">
        <f>IF('Formulario PPGR3'!$G1155="","",'[3]Formulario PPGR1'!#REF!)</f>
        <v/>
      </c>
      <c r="E1155" s="505" t="str">
        <f>IF('Formulario PPGR3'!$G1155="","",'[3]Formulario PPGR1'!#REF!)</f>
        <v/>
      </c>
      <c r="F1155" s="505" t="str">
        <f>IF('Formulario PPGR3'!$G1155="","",'[3]Formulario PPGR1'!#REF!)</f>
        <v/>
      </c>
      <c r="G1155" s="508"/>
      <c r="H1155" s="507" t="str">
        <f>IFERROR(VLOOKUP('Formulario PPGR3'!$G1155,'Formulario PPGR2'!$H$39:$I$10486,2,FALSE),"")</f>
        <v/>
      </c>
      <c r="I1155" s="514" t="str">
        <f>IFERROR(VLOOKUP('Formulario PPGR3'!$G1155,'Formulario PPGR2'!$H$9:$V$303,15,FALSE),"")</f>
        <v/>
      </c>
      <c r="J1155" s="515"/>
      <c r="K1155" s="505" t="str">
        <f>IFERROR(VLOOKUP($J1155,[4]LSIns!$B$5:$C$45,2,FALSE),"")</f>
        <v/>
      </c>
      <c r="L1155" s="516"/>
      <c r="M1155" s="505" t="str">
        <f>IFERROR(VLOOKUP($L1155,[5]Insumos!$C$2:$F$517,2,FALSE),"")</f>
        <v/>
      </c>
      <c r="N1155" s="521"/>
      <c r="O1155" s="522" t="str">
        <f>IFERROR(VLOOKUP($L1155,[5]Insumos!$C$2:$F$517,3,FALSE),"")</f>
        <v/>
      </c>
      <c r="P1155" s="520" t="e">
        <f>+'Formulario PPGR3'!$O1155*'Formulario PPGR3'!$N1155</f>
        <v>#VALUE!</v>
      </c>
      <c r="Q1155" s="527" t="str">
        <f>IFERROR(VLOOKUP($L1155,[5]Insumos!$C$2:$F$517,4,FALSE),"")</f>
        <v/>
      </c>
      <c r="R1155" s="515"/>
    </row>
    <row r="1156" spans="2:18">
      <c r="B1156" s="505" t="str">
        <f>IF('Formulario PPGR3'!$G1156="","",CONCATENATE('Formulario PPGR3'!$C1156,".",'Formulario PPGR3'!$D1156,".",'Formulario PPGR3'!$E1156,".",'Formulario PPGR3'!$F1156))</f>
        <v/>
      </c>
      <c r="C1156" s="505" t="str">
        <f>IF('Formulario PPGR3'!$G1156="","",'[3]Formulario PPGR1'!#REF!)</f>
        <v/>
      </c>
      <c r="D1156" s="505" t="str">
        <f>IF('Formulario PPGR3'!$G1156="","",'[3]Formulario PPGR1'!#REF!)</f>
        <v/>
      </c>
      <c r="E1156" s="505" t="str">
        <f>IF('Formulario PPGR3'!$G1156="","",'[3]Formulario PPGR1'!#REF!)</f>
        <v/>
      </c>
      <c r="F1156" s="505" t="str">
        <f>IF('Formulario PPGR3'!$G1156="","",'[3]Formulario PPGR1'!#REF!)</f>
        <v/>
      </c>
      <c r="G1156" s="508"/>
      <c r="H1156" s="507" t="str">
        <f>IFERROR(VLOOKUP('Formulario PPGR3'!$G1156,'Formulario PPGR2'!$H$39:$I$10486,2,FALSE),"")</f>
        <v/>
      </c>
      <c r="I1156" s="514" t="str">
        <f>IFERROR(VLOOKUP('Formulario PPGR3'!$G1156,'Formulario PPGR2'!$H$9:$V$303,15,FALSE),"")</f>
        <v/>
      </c>
      <c r="J1156" s="515"/>
      <c r="K1156" s="505" t="str">
        <f>IFERROR(VLOOKUP($J1156,[4]LSIns!$B$5:$C$45,2,FALSE),"")</f>
        <v/>
      </c>
      <c r="L1156" s="516"/>
      <c r="M1156" s="505" t="str">
        <f>IFERROR(VLOOKUP($L1156,[5]Insumos!$C$2:$F$517,2,FALSE),"")</f>
        <v/>
      </c>
      <c r="N1156" s="521"/>
      <c r="O1156" s="522" t="str">
        <f>IFERROR(VLOOKUP($L1156,[5]Insumos!$C$2:$F$517,3,FALSE),"")</f>
        <v/>
      </c>
      <c r="P1156" s="520" t="e">
        <f>+'Formulario PPGR3'!$O1156*'Formulario PPGR3'!$N1156</f>
        <v>#VALUE!</v>
      </c>
      <c r="Q1156" s="527" t="str">
        <f>IFERROR(VLOOKUP($L1156,[5]Insumos!$C$2:$F$517,4,FALSE),"")</f>
        <v/>
      </c>
      <c r="R1156" s="515"/>
    </row>
    <row r="1157" spans="2:18">
      <c r="B1157" s="505" t="str">
        <f>IF('Formulario PPGR3'!$G1157="","",CONCATENATE('Formulario PPGR3'!$C1157,".",'Formulario PPGR3'!$D1157,".",'Formulario PPGR3'!$E1157,".",'Formulario PPGR3'!$F1157))</f>
        <v/>
      </c>
      <c r="C1157" s="505" t="str">
        <f>IF('Formulario PPGR3'!$G1157="","",'[3]Formulario PPGR1'!#REF!)</f>
        <v/>
      </c>
      <c r="D1157" s="505" t="str">
        <f>IF('Formulario PPGR3'!$G1157="","",'[3]Formulario PPGR1'!#REF!)</f>
        <v/>
      </c>
      <c r="E1157" s="505" t="str">
        <f>IF('Formulario PPGR3'!$G1157="","",'[3]Formulario PPGR1'!#REF!)</f>
        <v/>
      </c>
      <c r="F1157" s="505" t="str">
        <f>IF('Formulario PPGR3'!$G1157="","",'[3]Formulario PPGR1'!#REF!)</f>
        <v/>
      </c>
      <c r="G1157" s="508"/>
      <c r="H1157" s="507" t="str">
        <f>IFERROR(VLOOKUP('Formulario PPGR3'!$G1157,'Formulario PPGR2'!$H$39:$I$10486,2,FALSE),"")</f>
        <v/>
      </c>
      <c r="I1157" s="514" t="str">
        <f>IFERROR(VLOOKUP('Formulario PPGR3'!$G1157,'Formulario PPGR2'!$H$9:$V$303,15,FALSE),"")</f>
        <v/>
      </c>
      <c r="J1157" s="515"/>
      <c r="K1157" s="505" t="str">
        <f>IFERROR(VLOOKUP($J1157,[4]LSIns!$B$5:$C$45,2,FALSE),"")</f>
        <v/>
      </c>
      <c r="L1157" s="516"/>
      <c r="M1157" s="505" t="str">
        <f>IFERROR(VLOOKUP($L1157,[5]Insumos!$C$2:$F$517,2,FALSE),"")</f>
        <v/>
      </c>
      <c r="N1157" s="521"/>
      <c r="O1157" s="522" t="str">
        <f>IFERROR(VLOOKUP($L1157,[5]Insumos!$C$2:$F$517,3,FALSE),"")</f>
        <v/>
      </c>
      <c r="P1157" s="520" t="e">
        <f>+'Formulario PPGR3'!$O1157*'Formulario PPGR3'!$N1157</f>
        <v>#VALUE!</v>
      </c>
      <c r="Q1157" s="527" t="str">
        <f>IFERROR(VLOOKUP($L1157,[5]Insumos!$C$2:$F$517,4,FALSE),"")</f>
        <v/>
      </c>
      <c r="R1157" s="515"/>
    </row>
    <row r="1158" spans="2:18">
      <c r="B1158" s="505" t="str">
        <f>IF('Formulario PPGR3'!$G1158="","",CONCATENATE('Formulario PPGR3'!$C1158,".",'Formulario PPGR3'!$D1158,".",'Formulario PPGR3'!$E1158,".",'Formulario PPGR3'!$F1158))</f>
        <v/>
      </c>
      <c r="C1158" s="505" t="str">
        <f>IF('Formulario PPGR3'!$G1158="","",'[3]Formulario PPGR1'!#REF!)</f>
        <v/>
      </c>
      <c r="D1158" s="505" t="str">
        <f>IF('Formulario PPGR3'!$G1158="","",'[3]Formulario PPGR1'!#REF!)</f>
        <v/>
      </c>
      <c r="E1158" s="505" t="str">
        <f>IF('Formulario PPGR3'!$G1158="","",'[3]Formulario PPGR1'!#REF!)</f>
        <v/>
      </c>
      <c r="F1158" s="505" t="str">
        <f>IF('Formulario PPGR3'!$G1158="","",'[3]Formulario PPGR1'!#REF!)</f>
        <v/>
      </c>
      <c r="G1158" s="508"/>
      <c r="H1158" s="507" t="str">
        <f>IFERROR(VLOOKUP('Formulario PPGR3'!$G1158,'Formulario PPGR2'!$H$39:$I$10486,2,FALSE),"")</f>
        <v/>
      </c>
      <c r="I1158" s="514" t="str">
        <f>IFERROR(VLOOKUP('Formulario PPGR3'!$G1158,'Formulario PPGR2'!$H$9:$V$303,15,FALSE),"")</f>
        <v/>
      </c>
      <c r="J1158" s="515"/>
      <c r="K1158" s="505" t="str">
        <f>IFERROR(VLOOKUP($J1158,[4]LSIns!$B$5:$C$45,2,FALSE),"")</f>
        <v/>
      </c>
      <c r="L1158" s="516"/>
      <c r="M1158" s="505" t="str">
        <f>IFERROR(VLOOKUP($L1158,[5]Insumos!$C$2:$F$517,2,FALSE),"")</f>
        <v/>
      </c>
      <c r="N1158" s="521"/>
      <c r="O1158" s="522" t="str">
        <f>IFERROR(VLOOKUP($L1158,[5]Insumos!$C$2:$F$517,3,FALSE),"")</f>
        <v/>
      </c>
      <c r="P1158" s="520" t="e">
        <f>+'Formulario PPGR3'!$O1158*'Formulario PPGR3'!$N1158</f>
        <v>#VALUE!</v>
      </c>
      <c r="Q1158" s="527" t="str">
        <f>IFERROR(VLOOKUP($L1158,[5]Insumos!$C$2:$F$517,4,FALSE),"")</f>
        <v/>
      </c>
      <c r="R1158" s="515"/>
    </row>
    <row r="1159" spans="2:18">
      <c r="B1159" s="505" t="str">
        <f>IF('Formulario PPGR3'!$G1159="","",CONCATENATE('Formulario PPGR3'!$C1159,".",'Formulario PPGR3'!$D1159,".",'Formulario PPGR3'!$E1159,".",'Formulario PPGR3'!$F1159))</f>
        <v/>
      </c>
      <c r="C1159" s="505" t="str">
        <f>IF('Formulario PPGR3'!$G1159="","",'[3]Formulario PPGR1'!#REF!)</f>
        <v/>
      </c>
      <c r="D1159" s="505" t="str">
        <f>IF('Formulario PPGR3'!$G1159="","",'[3]Formulario PPGR1'!#REF!)</f>
        <v/>
      </c>
      <c r="E1159" s="505" t="str">
        <f>IF('Formulario PPGR3'!$G1159="","",'[3]Formulario PPGR1'!#REF!)</f>
        <v/>
      </c>
      <c r="F1159" s="505" t="str">
        <f>IF('Formulario PPGR3'!$G1159="","",'[3]Formulario PPGR1'!#REF!)</f>
        <v/>
      </c>
      <c r="G1159" s="508"/>
      <c r="H1159" s="507" t="str">
        <f>IFERROR(VLOOKUP('Formulario PPGR3'!$G1159,'Formulario PPGR2'!$H$39:$I$10486,2,FALSE),"")</f>
        <v/>
      </c>
      <c r="I1159" s="514" t="str">
        <f>IFERROR(VLOOKUP('Formulario PPGR3'!$G1159,'Formulario PPGR2'!$H$9:$V$303,15,FALSE),"")</f>
        <v/>
      </c>
      <c r="J1159" s="515"/>
      <c r="K1159" s="505" t="str">
        <f>IFERROR(VLOOKUP($J1159,[4]LSIns!$B$5:$C$45,2,FALSE),"")</f>
        <v/>
      </c>
      <c r="L1159" s="516"/>
      <c r="M1159" s="505" t="str">
        <f>IFERROR(VLOOKUP($L1159,[5]Insumos!$C$2:$F$517,2,FALSE),"")</f>
        <v/>
      </c>
      <c r="N1159" s="521"/>
      <c r="O1159" s="522" t="str">
        <f>IFERROR(VLOOKUP($L1159,[5]Insumos!$C$2:$F$517,3,FALSE),"")</f>
        <v/>
      </c>
      <c r="P1159" s="520" t="e">
        <f>+'Formulario PPGR3'!$O1159*'Formulario PPGR3'!$N1159</f>
        <v>#VALUE!</v>
      </c>
      <c r="Q1159" s="527" t="str">
        <f>IFERROR(VLOOKUP($L1159,[5]Insumos!$C$2:$F$517,4,FALSE),"")</f>
        <v/>
      </c>
      <c r="R1159" s="515"/>
    </row>
    <row r="1160" spans="2:18">
      <c r="B1160" s="505" t="str">
        <f>IF('Formulario PPGR3'!$G1160="","",CONCATENATE('Formulario PPGR3'!$C1160,".",'Formulario PPGR3'!$D1160,".",'Formulario PPGR3'!$E1160,".",'Formulario PPGR3'!$F1160))</f>
        <v/>
      </c>
      <c r="C1160" s="505" t="str">
        <f>IF('Formulario PPGR3'!$G1160="","",'[3]Formulario PPGR1'!#REF!)</f>
        <v/>
      </c>
      <c r="D1160" s="505" t="str">
        <f>IF('Formulario PPGR3'!$G1160="","",'[3]Formulario PPGR1'!#REF!)</f>
        <v/>
      </c>
      <c r="E1160" s="505" t="str">
        <f>IF('Formulario PPGR3'!$G1160="","",'[3]Formulario PPGR1'!#REF!)</f>
        <v/>
      </c>
      <c r="F1160" s="505" t="str">
        <f>IF('Formulario PPGR3'!$G1160="","",'[3]Formulario PPGR1'!#REF!)</f>
        <v/>
      </c>
      <c r="G1160" s="508"/>
      <c r="H1160" s="507" t="str">
        <f>IFERROR(VLOOKUP('Formulario PPGR3'!$G1160,'Formulario PPGR2'!$H$39:$I$10486,2,FALSE),"")</f>
        <v/>
      </c>
      <c r="I1160" s="514" t="str">
        <f>IFERROR(VLOOKUP('Formulario PPGR3'!$G1160,'Formulario PPGR2'!$H$9:$V$303,15,FALSE),"")</f>
        <v/>
      </c>
      <c r="J1160" s="515"/>
      <c r="K1160" s="505" t="str">
        <f>IFERROR(VLOOKUP($J1160,[4]LSIns!$B$5:$C$45,2,FALSE),"")</f>
        <v/>
      </c>
      <c r="L1160" s="516"/>
      <c r="M1160" s="505" t="str">
        <f>IFERROR(VLOOKUP($L1160,[5]Insumos!$C$2:$F$517,2,FALSE),"")</f>
        <v/>
      </c>
      <c r="N1160" s="521"/>
      <c r="O1160" s="522" t="str">
        <f>IFERROR(VLOOKUP($L1160,[5]Insumos!$C$2:$F$517,3,FALSE),"")</f>
        <v/>
      </c>
      <c r="P1160" s="520" t="e">
        <f>+'Formulario PPGR3'!$O1160*'Formulario PPGR3'!$N1160</f>
        <v>#VALUE!</v>
      </c>
      <c r="Q1160" s="527" t="str">
        <f>IFERROR(VLOOKUP($L1160,[5]Insumos!$C$2:$F$517,4,FALSE),"")</f>
        <v/>
      </c>
      <c r="R1160" s="515"/>
    </row>
    <row r="1161" spans="2:18">
      <c r="B1161" s="505" t="str">
        <f>IF('Formulario PPGR3'!$G1161="","",CONCATENATE('Formulario PPGR3'!$C1161,".",'Formulario PPGR3'!$D1161,".",'Formulario PPGR3'!$E1161,".",'Formulario PPGR3'!$F1161))</f>
        <v/>
      </c>
      <c r="C1161" s="505" t="str">
        <f>IF('Formulario PPGR3'!$G1161="","",'[3]Formulario PPGR1'!#REF!)</f>
        <v/>
      </c>
      <c r="D1161" s="505" t="str">
        <f>IF('Formulario PPGR3'!$G1161="","",'[3]Formulario PPGR1'!#REF!)</f>
        <v/>
      </c>
      <c r="E1161" s="505" t="str">
        <f>IF('Formulario PPGR3'!$G1161="","",'[3]Formulario PPGR1'!#REF!)</f>
        <v/>
      </c>
      <c r="F1161" s="505" t="str">
        <f>IF('Formulario PPGR3'!$G1161="","",'[3]Formulario PPGR1'!#REF!)</f>
        <v/>
      </c>
      <c r="G1161" s="508"/>
      <c r="H1161" s="507" t="str">
        <f>IFERROR(VLOOKUP('Formulario PPGR3'!$G1161,'Formulario PPGR2'!$H$39:$I$10486,2,FALSE),"")</f>
        <v/>
      </c>
      <c r="I1161" s="514" t="str">
        <f>IFERROR(VLOOKUP('Formulario PPGR3'!$G1161,'Formulario PPGR2'!$H$9:$V$303,15,FALSE),"")</f>
        <v/>
      </c>
      <c r="J1161" s="515"/>
      <c r="K1161" s="505" t="str">
        <f>IFERROR(VLOOKUP($J1161,[4]LSIns!$B$5:$C$45,2,FALSE),"")</f>
        <v/>
      </c>
      <c r="L1161" s="516"/>
      <c r="M1161" s="505" t="str">
        <f>IFERROR(VLOOKUP($L1161,[5]Insumos!$C$2:$F$517,2,FALSE),"")</f>
        <v/>
      </c>
      <c r="N1161" s="521"/>
      <c r="O1161" s="522" t="str">
        <f>IFERROR(VLOOKUP($L1161,[5]Insumos!$C$2:$F$517,3,FALSE),"")</f>
        <v/>
      </c>
      <c r="P1161" s="520" t="e">
        <f>+'Formulario PPGR3'!$O1161*'Formulario PPGR3'!$N1161</f>
        <v>#VALUE!</v>
      </c>
      <c r="Q1161" s="527" t="str">
        <f>IFERROR(VLOOKUP($L1161,[5]Insumos!$C$2:$F$517,4,FALSE),"")</f>
        <v/>
      </c>
      <c r="R1161" s="515"/>
    </row>
    <row r="1162" spans="2:18">
      <c r="B1162" s="505" t="str">
        <f>IF('Formulario PPGR3'!$G1162="","",CONCATENATE('Formulario PPGR3'!$C1162,".",'Formulario PPGR3'!$D1162,".",'Formulario PPGR3'!$E1162,".",'Formulario PPGR3'!$F1162))</f>
        <v/>
      </c>
      <c r="C1162" s="505" t="str">
        <f>IF('Formulario PPGR3'!$G1162="","",'[3]Formulario PPGR1'!#REF!)</f>
        <v/>
      </c>
      <c r="D1162" s="505" t="str">
        <f>IF('Formulario PPGR3'!$G1162="","",'[3]Formulario PPGR1'!#REF!)</f>
        <v/>
      </c>
      <c r="E1162" s="505" t="str">
        <f>IF('Formulario PPGR3'!$G1162="","",'[3]Formulario PPGR1'!#REF!)</f>
        <v/>
      </c>
      <c r="F1162" s="505" t="str">
        <f>IF('Formulario PPGR3'!$G1162="","",'[3]Formulario PPGR1'!#REF!)</f>
        <v/>
      </c>
      <c r="G1162" s="508"/>
      <c r="H1162" s="507" t="str">
        <f>IFERROR(VLOOKUP('Formulario PPGR3'!$G1162,'Formulario PPGR2'!$H$39:$I$10486,2,FALSE),"")</f>
        <v/>
      </c>
      <c r="I1162" s="514" t="str">
        <f>IFERROR(VLOOKUP('Formulario PPGR3'!$G1162,'Formulario PPGR2'!$H$9:$V$303,15,FALSE),"")</f>
        <v/>
      </c>
      <c r="J1162" s="515"/>
      <c r="K1162" s="505" t="str">
        <f>IFERROR(VLOOKUP($J1162,[4]LSIns!$B$5:$C$45,2,FALSE),"")</f>
        <v/>
      </c>
      <c r="L1162" s="516"/>
      <c r="M1162" s="505" t="str">
        <f>IFERROR(VLOOKUP($L1162,[5]Insumos!$C$2:$F$517,2,FALSE),"")</f>
        <v/>
      </c>
      <c r="N1162" s="521"/>
      <c r="O1162" s="522" t="str">
        <f>IFERROR(VLOOKUP($L1162,[5]Insumos!$C$2:$F$517,3,FALSE),"")</f>
        <v/>
      </c>
      <c r="P1162" s="520" t="e">
        <f>+'Formulario PPGR3'!$O1162*'Formulario PPGR3'!$N1162</f>
        <v>#VALUE!</v>
      </c>
      <c r="Q1162" s="527" t="str">
        <f>IFERROR(VLOOKUP($L1162,[5]Insumos!$C$2:$F$517,4,FALSE),"")</f>
        <v/>
      </c>
      <c r="R1162" s="515"/>
    </row>
    <row r="1163" spans="2:18">
      <c r="B1163" s="505" t="str">
        <f>IF('Formulario PPGR3'!$G1163="","",CONCATENATE('Formulario PPGR3'!$C1163,".",'Formulario PPGR3'!$D1163,".",'Formulario PPGR3'!$E1163,".",'Formulario PPGR3'!$F1163))</f>
        <v/>
      </c>
      <c r="C1163" s="505" t="str">
        <f>IF('Formulario PPGR3'!$G1163="","",'[3]Formulario PPGR1'!#REF!)</f>
        <v/>
      </c>
      <c r="D1163" s="505" t="str">
        <f>IF('Formulario PPGR3'!$G1163="","",'[3]Formulario PPGR1'!#REF!)</f>
        <v/>
      </c>
      <c r="E1163" s="505" t="str">
        <f>IF('Formulario PPGR3'!$G1163="","",'[3]Formulario PPGR1'!#REF!)</f>
        <v/>
      </c>
      <c r="F1163" s="505" t="str">
        <f>IF('Formulario PPGR3'!$G1163="","",'[3]Formulario PPGR1'!#REF!)</f>
        <v/>
      </c>
      <c r="G1163" s="508"/>
      <c r="H1163" s="507" t="str">
        <f>IFERROR(VLOOKUP('Formulario PPGR3'!$G1163,'Formulario PPGR2'!$H$39:$I$10486,2,FALSE),"")</f>
        <v/>
      </c>
      <c r="I1163" s="514" t="str">
        <f>IFERROR(VLOOKUP('Formulario PPGR3'!$G1163,'Formulario PPGR2'!$H$9:$V$303,15,FALSE),"")</f>
        <v/>
      </c>
      <c r="J1163" s="515"/>
      <c r="K1163" s="505" t="str">
        <f>IFERROR(VLOOKUP($J1163,[4]LSIns!$B$5:$C$45,2,FALSE),"")</f>
        <v/>
      </c>
      <c r="L1163" s="516"/>
      <c r="M1163" s="505" t="str">
        <f>IFERROR(VLOOKUP($L1163,[5]Insumos!$C$2:$F$517,2,FALSE),"")</f>
        <v/>
      </c>
      <c r="N1163" s="521"/>
      <c r="O1163" s="522" t="str">
        <f>IFERROR(VLOOKUP($L1163,[5]Insumos!$C$2:$F$517,3,FALSE),"")</f>
        <v/>
      </c>
      <c r="P1163" s="520" t="e">
        <f>+'Formulario PPGR3'!$O1163*'Formulario PPGR3'!$N1163</f>
        <v>#VALUE!</v>
      </c>
      <c r="Q1163" s="527" t="str">
        <f>IFERROR(VLOOKUP($L1163,[5]Insumos!$C$2:$F$517,4,FALSE),"")</f>
        <v/>
      </c>
      <c r="R1163" s="515"/>
    </row>
    <row r="1164" spans="2:18">
      <c r="B1164" s="505" t="str">
        <f>IF('Formulario PPGR3'!$G1164="","",CONCATENATE('Formulario PPGR3'!$C1164,".",'Formulario PPGR3'!$D1164,".",'Formulario PPGR3'!$E1164,".",'Formulario PPGR3'!$F1164))</f>
        <v/>
      </c>
      <c r="C1164" s="505" t="str">
        <f>IF('Formulario PPGR3'!$G1164="","",'[3]Formulario PPGR1'!#REF!)</f>
        <v/>
      </c>
      <c r="D1164" s="505" t="str">
        <f>IF('Formulario PPGR3'!$G1164="","",'[3]Formulario PPGR1'!#REF!)</f>
        <v/>
      </c>
      <c r="E1164" s="505" t="str">
        <f>IF('Formulario PPGR3'!$G1164="","",'[3]Formulario PPGR1'!#REF!)</f>
        <v/>
      </c>
      <c r="F1164" s="505" t="str">
        <f>IF('Formulario PPGR3'!$G1164="","",'[3]Formulario PPGR1'!#REF!)</f>
        <v/>
      </c>
      <c r="G1164" s="508"/>
      <c r="H1164" s="507" t="str">
        <f>IFERROR(VLOOKUP('Formulario PPGR3'!$G1164,'Formulario PPGR2'!$H$39:$I$10486,2,FALSE),"")</f>
        <v/>
      </c>
      <c r="I1164" s="514" t="str">
        <f>IFERROR(VLOOKUP('Formulario PPGR3'!$G1164,'Formulario PPGR2'!$H$9:$V$303,15,FALSE),"")</f>
        <v/>
      </c>
      <c r="J1164" s="515"/>
      <c r="K1164" s="505" t="str">
        <f>IFERROR(VLOOKUP($J1164,[4]LSIns!$B$5:$C$45,2,FALSE),"")</f>
        <v/>
      </c>
      <c r="L1164" s="516"/>
      <c r="M1164" s="505" t="str">
        <f>IFERROR(VLOOKUP($L1164,[5]Insumos!$C$2:$F$517,2,FALSE),"")</f>
        <v/>
      </c>
      <c r="N1164" s="521"/>
      <c r="O1164" s="522" t="str">
        <f>IFERROR(VLOOKUP($L1164,[5]Insumos!$C$2:$F$517,3,FALSE),"")</f>
        <v/>
      </c>
      <c r="P1164" s="520" t="e">
        <f>+'Formulario PPGR3'!$O1164*'Formulario PPGR3'!$N1164</f>
        <v>#VALUE!</v>
      </c>
      <c r="Q1164" s="527" t="str">
        <f>IFERROR(VLOOKUP($L1164,[5]Insumos!$C$2:$F$517,4,FALSE),"")</f>
        <v/>
      </c>
      <c r="R1164" s="515"/>
    </row>
    <row r="1165" spans="2:18">
      <c r="B1165" s="505" t="str">
        <f>IF('Formulario PPGR3'!$G1165="","",CONCATENATE('Formulario PPGR3'!$C1165,".",'Formulario PPGR3'!$D1165,".",'Formulario PPGR3'!$E1165,".",'Formulario PPGR3'!$F1165))</f>
        <v/>
      </c>
      <c r="C1165" s="505" t="str">
        <f>IF('Formulario PPGR3'!$G1165="","",'[3]Formulario PPGR1'!#REF!)</f>
        <v/>
      </c>
      <c r="D1165" s="505" t="str">
        <f>IF('Formulario PPGR3'!$G1165="","",'[3]Formulario PPGR1'!#REF!)</f>
        <v/>
      </c>
      <c r="E1165" s="505" t="str">
        <f>IF('Formulario PPGR3'!$G1165="","",'[3]Formulario PPGR1'!#REF!)</f>
        <v/>
      </c>
      <c r="F1165" s="505" t="str">
        <f>IF('Formulario PPGR3'!$G1165="","",'[3]Formulario PPGR1'!#REF!)</f>
        <v/>
      </c>
      <c r="G1165" s="508"/>
      <c r="H1165" s="507" t="str">
        <f>IFERROR(VLOOKUP('Formulario PPGR3'!$G1165,'Formulario PPGR2'!$H$39:$I$10486,2,FALSE),"")</f>
        <v/>
      </c>
      <c r="I1165" s="514" t="str">
        <f>IFERROR(VLOOKUP('Formulario PPGR3'!$G1165,'Formulario PPGR2'!$H$9:$V$303,15,FALSE),"")</f>
        <v/>
      </c>
      <c r="J1165" s="515"/>
      <c r="K1165" s="505" t="str">
        <f>IFERROR(VLOOKUP($J1165,[4]LSIns!$B$5:$C$45,2,FALSE),"")</f>
        <v/>
      </c>
      <c r="L1165" s="516"/>
      <c r="M1165" s="505" t="str">
        <f>IFERROR(VLOOKUP($L1165,[5]Insumos!$C$2:$F$517,2,FALSE),"")</f>
        <v/>
      </c>
      <c r="N1165" s="521"/>
      <c r="O1165" s="522" t="str">
        <f>IFERROR(VLOOKUP($L1165,[5]Insumos!$C$2:$F$517,3,FALSE),"")</f>
        <v/>
      </c>
      <c r="P1165" s="520" t="e">
        <f>+'Formulario PPGR3'!$O1165*'Formulario PPGR3'!$N1165</f>
        <v>#VALUE!</v>
      </c>
      <c r="Q1165" s="527" t="str">
        <f>IFERROR(VLOOKUP($L1165,[5]Insumos!$C$2:$F$517,4,FALSE),"")</f>
        <v/>
      </c>
      <c r="R1165" s="515"/>
    </row>
    <row r="1166" spans="2:18">
      <c r="B1166" s="505" t="str">
        <f>IF('Formulario PPGR3'!$G1166="","",CONCATENATE('Formulario PPGR3'!$C1166,".",'Formulario PPGR3'!$D1166,".",'Formulario PPGR3'!$E1166,".",'Formulario PPGR3'!$F1166))</f>
        <v/>
      </c>
      <c r="C1166" s="505" t="str">
        <f>IF('Formulario PPGR3'!$G1166="","",'[3]Formulario PPGR1'!#REF!)</f>
        <v/>
      </c>
      <c r="D1166" s="505" t="str">
        <f>IF('Formulario PPGR3'!$G1166="","",'[3]Formulario PPGR1'!#REF!)</f>
        <v/>
      </c>
      <c r="E1166" s="505" t="str">
        <f>IF('Formulario PPGR3'!$G1166="","",'[3]Formulario PPGR1'!#REF!)</f>
        <v/>
      </c>
      <c r="F1166" s="505" t="str">
        <f>IF('Formulario PPGR3'!$G1166="","",'[3]Formulario PPGR1'!#REF!)</f>
        <v/>
      </c>
      <c r="G1166" s="508"/>
      <c r="H1166" s="507" t="str">
        <f>IFERROR(VLOOKUP('Formulario PPGR3'!$G1166,'Formulario PPGR2'!$H$39:$I$10486,2,FALSE),"")</f>
        <v/>
      </c>
      <c r="I1166" s="514" t="str">
        <f>IFERROR(VLOOKUP('Formulario PPGR3'!$G1166,'Formulario PPGR2'!$H$9:$V$303,15,FALSE),"")</f>
        <v/>
      </c>
      <c r="J1166" s="515"/>
      <c r="K1166" s="505" t="str">
        <f>IFERROR(VLOOKUP($J1166,[4]LSIns!$B$5:$C$45,2,FALSE),"")</f>
        <v/>
      </c>
      <c r="L1166" s="516"/>
      <c r="M1166" s="505" t="str">
        <f>IFERROR(VLOOKUP($L1166,[5]Insumos!$C$2:$F$517,2,FALSE),"")</f>
        <v/>
      </c>
      <c r="N1166" s="521"/>
      <c r="O1166" s="522" t="str">
        <f>IFERROR(VLOOKUP($L1166,[5]Insumos!$C$2:$F$517,3,FALSE),"")</f>
        <v/>
      </c>
      <c r="P1166" s="520" t="e">
        <f>+'Formulario PPGR3'!$O1166*'Formulario PPGR3'!$N1166</f>
        <v>#VALUE!</v>
      </c>
      <c r="Q1166" s="527" t="str">
        <f>IFERROR(VLOOKUP($L1166,[5]Insumos!$C$2:$F$517,4,FALSE),"")</f>
        <v/>
      </c>
      <c r="R1166" s="515"/>
    </row>
    <row r="1167" spans="2:18">
      <c r="B1167" s="505" t="str">
        <f>IF('Formulario PPGR3'!$G1167="","",CONCATENATE('Formulario PPGR3'!$C1167,".",'Formulario PPGR3'!$D1167,".",'Formulario PPGR3'!$E1167,".",'Formulario PPGR3'!$F1167))</f>
        <v/>
      </c>
      <c r="C1167" s="505" t="str">
        <f>IF('Formulario PPGR3'!$G1167="","",'[3]Formulario PPGR1'!#REF!)</f>
        <v/>
      </c>
      <c r="D1167" s="505" t="str">
        <f>IF('Formulario PPGR3'!$G1167="","",'[3]Formulario PPGR1'!#REF!)</f>
        <v/>
      </c>
      <c r="E1167" s="505" t="str">
        <f>IF('Formulario PPGR3'!$G1167="","",'[3]Formulario PPGR1'!#REF!)</f>
        <v/>
      </c>
      <c r="F1167" s="505" t="str">
        <f>IF('Formulario PPGR3'!$G1167="","",'[3]Formulario PPGR1'!#REF!)</f>
        <v/>
      </c>
      <c r="G1167" s="508"/>
      <c r="H1167" s="507" t="str">
        <f>IFERROR(VLOOKUP('Formulario PPGR3'!$G1167,'Formulario PPGR2'!$H$39:$I$10486,2,FALSE),"")</f>
        <v/>
      </c>
      <c r="I1167" s="514" t="str">
        <f>IFERROR(VLOOKUP('Formulario PPGR3'!$G1167,'Formulario PPGR2'!$H$9:$V$303,15,FALSE),"")</f>
        <v/>
      </c>
      <c r="J1167" s="515"/>
      <c r="K1167" s="505" t="str">
        <f>IFERROR(VLOOKUP($J1167,[4]LSIns!$B$5:$C$45,2,FALSE),"")</f>
        <v/>
      </c>
      <c r="L1167" s="516"/>
      <c r="M1167" s="505" t="str">
        <f>IFERROR(VLOOKUP($L1167,[5]Insumos!$C$2:$F$517,2,FALSE),"")</f>
        <v/>
      </c>
      <c r="N1167" s="521"/>
      <c r="O1167" s="522" t="str">
        <f>IFERROR(VLOOKUP($L1167,[5]Insumos!$C$2:$F$517,3,FALSE),"")</f>
        <v/>
      </c>
      <c r="P1167" s="520" t="e">
        <f>+'Formulario PPGR3'!$O1167*'Formulario PPGR3'!$N1167</f>
        <v>#VALUE!</v>
      </c>
      <c r="Q1167" s="527" t="str">
        <f>IFERROR(VLOOKUP($L1167,[5]Insumos!$C$2:$F$517,4,FALSE),"")</f>
        <v/>
      </c>
      <c r="R1167" s="515"/>
    </row>
    <row r="1168" spans="2:18">
      <c r="B1168" s="505" t="str">
        <f>IF('Formulario PPGR3'!$G1168="","",CONCATENATE('Formulario PPGR3'!$C1168,".",'Formulario PPGR3'!$D1168,".",'Formulario PPGR3'!$E1168,".",'Formulario PPGR3'!$F1168))</f>
        <v/>
      </c>
      <c r="C1168" s="505" t="str">
        <f>IF('Formulario PPGR3'!$G1168="","",'[3]Formulario PPGR1'!#REF!)</f>
        <v/>
      </c>
      <c r="D1168" s="505" t="str">
        <f>IF('Formulario PPGR3'!$G1168="","",'[3]Formulario PPGR1'!#REF!)</f>
        <v/>
      </c>
      <c r="E1168" s="505" t="str">
        <f>IF('Formulario PPGR3'!$G1168="","",'[3]Formulario PPGR1'!#REF!)</f>
        <v/>
      </c>
      <c r="F1168" s="505" t="str">
        <f>IF('Formulario PPGR3'!$G1168="","",'[3]Formulario PPGR1'!#REF!)</f>
        <v/>
      </c>
      <c r="G1168" s="508"/>
      <c r="H1168" s="507" t="str">
        <f>IFERROR(VLOOKUP('Formulario PPGR3'!$G1168,'Formulario PPGR2'!$H$39:$I$10486,2,FALSE),"")</f>
        <v/>
      </c>
      <c r="I1168" s="514" t="str">
        <f>IFERROR(VLOOKUP('Formulario PPGR3'!$G1168,'Formulario PPGR2'!$H$9:$V$303,15,FALSE),"")</f>
        <v/>
      </c>
      <c r="J1168" s="515"/>
      <c r="K1168" s="505" t="str">
        <f>IFERROR(VLOOKUP($J1168,[4]LSIns!$B$5:$C$45,2,FALSE),"")</f>
        <v/>
      </c>
      <c r="L1168" s="516"/>
      <c r="M1168" s="505" t="str">
        <f>IFERROR(VLOOKUP($L1168,[5]Insumos!$C$2:$F$517,2,FALSE),"")</f>
        <v/>
      </c>
      <c r="N1168" s="521"/>
      <c r="O1168" s="522" t="str">
        <f>IFERROR(VLOOKUP($L1168,[5]Insumos!$C$2:$F$517,3,FALSE),"")</f>
        <v/>
      </c>
      <c r="P1168" s="520" t="e">
        <f>+'Formulario PPGR3'!$O1168*'Formulario PPGR3'!$N1168</f>
        <v>#VALUE!</v>
      </c>
      <c r="Q1168" s="527" t="str">
        <f>IFERROR(VLOOKUP($L1168,[5]Insumos!$C$2:$F$517,4,FALSE),"")</f>
        <v/>
      </c>
      <c r="R1168" s="515"/>
    </row>
    <row r="1169" spans="2:18">
      <c r="B1169" s="505" t="str">
        <f>IF('Formulario PPGR3'!$G1169="","",CONCATENATE('Formulario PPGR3'!$C1169,".",'Formulario PPGR3'!$D1169,".",'Formulario PPGR3'!$E1169,".",'Formulario PPGR3'!$F1169))</f>
        <v/>
      </c>
      <c r="C1169" s="505" t="str">
        <f>IF('Formulario PPGR3'!$G1169="","",'[3]Formulario PPGR1'!#REF!)</f>
        <v/>
      </c>
      <c r="D1169" s="505" t="str">
        <f>IF('Formulario PPGR3'!$G1169="","",'[3]Formulario PPGR1'!#REF!)</f>
        <v/>
      </c>
      <c r="E1169" s="505" t="str">
        <f>IF('Formulario PPGR3'!$G1169="","",'[3]Formulario PPGR1'!#REF!)</f>
        <v/>
      </c>
      <c r="F1169" s="505" t="str">
        <f>IF('Formulario PPGR3'!$G1169="","",'[3]Formulario PPGR1'!#REF!)</f>
        <v/>
      </c>
      <c r="G1169" s="508"/>
      <c r="H1169" s="507" t="str">
        <f>IFERROR(VLOOKUP('Formulario PPGR3'!$G1169,'Formulario PPGR2'!$H$39:$I$10486,2,FALSE),"")</f>
        <v/>
      </c>
      <c r="I1169" s="514" t="str">
        <f>IFERROR(VLOOKUP('Formulario PPGR3'!$G1169,'Formulario PPGR2'!$H$9:$V$303,15,FALSE),"")</f>
        <v/>
      </c>
      <c r="J1169" s="515"/>
      <c r="K1169" s="505" t="str">
        <f>IFERROR(VLOOKUP($J1169,[4]LSIns!$B$5:$C$45,2,FALSE),"")</f>
        <v/>
      </c>
      <c r="L1169" s="516"/>
      <c r="M1169" s="505" t="str">
        <f>IFERROR(VLOOKUP($L1169,[5]Insumos!$C$2:$F$517,2,FALSE),"")</f>
        <v/>
      </c>
      <c r="N1169" s="521"/>
      <c r="O1169" s="522" t="str">
        <f>IFERROR(VLOOKUP($L1169,[5]Insumos!$C$2:$F$517,3,FALSE),"")</f>
        <v/>
      </c>
      <c r="P1169" s="520" t="e">
        <f>+'Formulario PPGR3'!$O1169*'Formulario PPGR3'!$N1169</f>
        <v>#VALUE!</v>
      </c>
      <c r="Q1169" s="527" t="str">
        <f>IFERROR(VLOOKUP($L1169,[5]Insumos!$C$2:$F$517,4,FALSE),"")</f>
        <v/>
      </c>
      <c r="R1169" s="515"/>
    </row>
    <row r="1170" spans="2:18">
      <c r="B1170" s="505" t="str">
        <f>IF('Formulario PPGR3'!$G1170="","",CONCATENATE('Formulario PPGR3'!$C1170,".",'Formulario PPGR3'!$D1170,".",'Formulario PPGR3'!$E1170,".",'Formulario PPGR3'!$F1170))</f>
        <v/>
      </c>
      <c r="C1170" s="505" t="str">
        <f>IF('Formulario PPGR3'!$G1170="","",'[3]Formulario PPGR1'!#REF!)</f>
        <v/>
      </c>
      <c r="D1170" s="505" t="str">
        <f>IF('Formulario PPGR3'!$G1170="","",'[3]Formulario PPGR1'!#REF!)</f>
        <v/>
      </c>
      <c r="E1170" s="505" t="str">
        <f>IF('Formulario PPGR3'!$G1170="","",'[3]Formulario PPGR1'!#REF!)</f>
        <v/>
      </c>
      <c r="F1170" s="505" t="str">
        <f>IF('Formulario PPGR3'!$G1170="","",'[3]Formulario PPGR1'!#REF!)</f>
        <v/>
      </c>
      <c r="G1170" s="508"/>
      <c r="H1170" s="507" t="str">
        <f>IFERROR(VLOOKUP('Formulario PPGR3'!$G1170,'Formulario PPGR2'!$H$39:$I$10486,2,FALSE),"")</f>
        <v/>
      </c>
      <c r="I1170" s="514" t="str">
        <f>IFERROR(VLOOKUP('Formulario PPGR3'!$G1170,'Formulario PPGR2'!$H$9:$V$303,15,FALSE),"")</f>
        <v/>
      </c>
      <c r="J1170" s="515"/>
      <c r="K1170" s="505" t="str">
        <f>IFERROR(VLOOKUP($J1170,[4]LSIns!$B$5:$C$45,2,FALSE),"")</f>
        <v/>
      </c>
      <c r="L1170" s="516"/>
      <c r="M1170" s="505" t="str">
        <f>IFERROR(VLOOKUP($L1170,[5]Insumos!$C$2:$F$517,2,FALSE),"")</f>
        <v/>
      </c>
      <c r="N1170" s="521"/>
      <c r="O1170" s="522" t="str">
        <f>IFERROR(VLOOKUP($L1170,[5]Insumos!$C$2:$F$517,3,FALSE),"")</f>
        <v/>
      </c>
      <c r="P1170" s="520" t="e">
        <f>+'Formulario PPGR3'!$O1170*'Formulario PPGR3'!$N1170</f>
        <v>#VALUE!</v>
      </c>
      <c r="Q1170" s="527" t="str">
        <f>IFERROR(VLOOKUP($L1170,[5]Insumos!$C$2:$F$517,4,FALSE),"")</f>
        <v/>
      </c>
      <c r="R1170" s="515"/>
    </row>
    <row r="1171" spans="2:18">
      <c r="B1171" s="505" t="str">
        <f>IF('Formulario PPGR3'!$G1171="","",CONCATENATE('Formulario PPGR3'!$C1171,".",'Formulario PPGR3'!$D1171,".",'Formulario PPGR3'!$E1171,".",'Formulario PPGR3'!$F1171))</f>
        <v/>
      </c>
      <c r="C1171" s="505" t="str">
        <f>IF('Formulario PPGR3'!$G1171="","",'[3]Formulario PPGR1'!#REF!)</f>
        <v/>
      </c>
      <c r="D1171" s="505" t="str">
        <f>IF('Formulario PPGR3'!$G1171="","",'[3]Formulario PPGR1'!#REF!)</f>
        <v/>
      </c>
      <c r="E1171" s="505" t="str">
        <f>IF('Formulario PPGR3'!$G1171="","",'[3]Formulario PPGR1'!#REF!)</f>
        <v/>
      </c>
      <c r="F1171" s="505" t="str">
        <f>IF('Formulario PPGR3'!$G1171="","",'[3]Formulario PPGR1'!#REF!)</f>
        <v/>
      </c>
      <c r="G1171" s="508"/>
      <c r="H1171" s="507" t="str">
        <f>IFERROR(VLOOKUP('Formulario PPGR3'!$G1171,'Formulario PPGR2'!$H$39:$I$10486,2,FALSE),"")</f>
        <v/>
      </c>
      <c r="I1171" s="514" t="str">
        <f>IFERROR(VLOOKUP('Formulario PPGR3'!$G1171,'Formulario PPGR2'!$H$9:$V$303,15,FALSE),"")</f>
        <v/>
      </c>
      <c r="J1171" s="515"/>
      <c r="K1171" s="505" t="str">
        <f>IFERROR(VLOOKUP($J1171,[4]LSIns!$B$5:$C$45,2,FALSE),"")</f>
        <v/>
      </c>
      <c r="L1171" s="516"/>
      <c r="M1171" s="505" t="str">
        <f>IFERROR(VLOOKUP($L1171,[5]Insumos!$C$2:$F$517,2,FALSE),"")</f>
        <v/>
      </c>
      <c r="N1171" s="521"/>
      <c r="O1171" s="522" t="str">
        <f>IFERROR(VLOOKUP($L1171,[5]Insumos!$C$2:$F$517,3,FALSE),"")</f>
        <v/>
      </c>
      <c r="P1171" s="520" t="e">
        <f>+'Formulario PPGR3'!$O1171*'Formulario PPGR3'!$N1171</f>
        <v>#VALUE!</v>
      </c>
      <c r="Q1171" s="527" t="str">
        <f>IFERROR(VLOOKUP($L1171,[5]Insumos!$C$2:$F$517,4,FALSE),"")</f>
        <v/>
      </c>
      <c r="R1171" s="515"/>
    </row>
    <row r="1172" spans="2:18">
      <c r="B1172" s="505" t="str">
        <f>IF('Formulario PPGR3'!$G1172="","",CONCATENATE('Formulario PPGR3'!$C1172,".",'Formulario PPGR3'!$D1172,".",'Formulario PPGR3'!$E1172,".",'Formulario PPGR3'!$F1172))</f>
        <v/>
      </c>
      <c r="C1172" s="505" t="str">
        <f>IF('Formulario PPGR3'!$G1172="","",'[3]Formulario PPGR1'!#REF!)</f>
        <v/>
      </c>
      <c r="D1172" s="505" t="str">
        <f>IF('Formulario PPGR3'!$G1172="","",'[3]Formulario PPGR1'!#REF!)</f>
        <v/>
      </c>
      <c r="E1172" s="505" t="str">
        <f>IF('Formulario PPGR3'!$G1172="","",'[3]Formulario PPGR1'!#REF!)</f>
        <v/>
      </c>
      <c r="F1172" s="505" t="str">
        <f>IF('Formulario PPGR3'!$G1172="","",'[3]Formulario PPGR1'!#REF!)</f>
        <v/>
      </c>
      <c r="G1172" s="508"/>
      <c r="H1172" s="507" t="str">
        <f>IFERROR(VLOOKUP('Formulario PPGR3'!$G1172,'Formulario PPGR2'!$H$39:$I$10486,2,FALSE),"")</f>
        <v/>
      </c>
      <c r="I1172" s="514" t="str">
        <f>IFERROR(VLOOKUP('Formulario PPGR3'!$G1172,'Formulario PPGR2'!$H$9:$V$303,15,FALSE),"")</f>
        <v/>
      </c>
      <c r="J1172" s="515"/>
      <c r="K1172" s="505" t="str">
        <f>IFERROR(VLOOKUP($J1172,[4]LSIns!$B$5:$C$45,2,FALSE),"")</f>
        <v/>
      </c>
      <c r="L1172" s="516"/>
      <c r="M1172" s="505" t="str">
        <f>IFERROR(VLOOKUP($L1172,[5]Insumos!$C$2:$F$517,2,FALSE),"")</f>
        <v/>
      </c>
      <c r="N1172" s="521"/>
      <c r="O1172" s="522" t="str">
        <f>IFERROR(VLOOKUP($L1172,[5]Insumos!$C$2:$F$517,3,FALSE),"")</f>
        <v/>
      </c>
      <c r="P1172" s="520" t="e">
        <f>+'Formulario PPGR3'!$O1172*'Formulario PPGR3'!$N1172</f>
        <v>#VALUE!</v>
      </c>
      <c r="Q1172" s="527" t="str">
        <f>IFERROR(VLOOKUP($L1172,[5]Insumos!$C$2:$F$517,4,FALSE),"")</f>
        <v/>
      </c>
      <c r="R1172" s="515"/>
    </row>
    <row r="1173" spans="2:18">
      <c r="B1173" s="505" t="str">
        <f>IF('Formulario PPGR3'!$G1173="","",CONCATENATE('Formulario PPGR3'!$C1173,".",'Formulario PPGR3'!$D1173,".",'Formulario PPGR3'!$E1173,".",'Formulario PPGR3'!$F1173))</f>
        <v/>
      </c>
      <c r="C1173" s="505" t="str">
        <f>IF('Formulario PPGR3'!$G1173="","",'[3]Formulario PPGR1'!#REF!)</f>
        <v/>
      </c>
      <c r="D1173" s="505" t="str">
        <f>IF('Formulario PPGR3'!$G1173="","",'[3]Formulario PPGR1'!#REF!)</f>
        <v/>
      </c>
      <c r="E1173" s="505" t="str">
        <f>IF('Formulario PPGR3'!$G1173="","",'[3]Formulario PPGR1'!#REF!)</f>
        <v/>
      </c>
      <c r="F1173" s="505" t="str">
        <f>IF('Formulario PPGR3'!$G1173="","",'[3]Formulario PPGR1'!#REF!)</f>
        <v/>
      </c>
      <c r="G1173" s="508"/>
      <c r="H1173" s="507" t="str">
        <f>IFERROR(VLOOKUP('Formulario PPGR3'!$G1173,'Formulario PPGR2'!$H$39:$I$10486,2,FALSE),"")</f>
        <v/>
      </c>
      <c r="I1173" s="514" t="str">
        <f>IFERROR(VLOOKUP('Formulario PPGR3'!$G1173,'Formulario PPGR2'!$H$9:$V$303,15,FALSE),"")</f>
        <v/>
      </c>
      <c r="J1173" s="515"/>
      <c r="K1173" s="505" t="str">
        <f>IFERROR(VLOOKUP($J1173,[4]LSIns!$B$5:$C$45,2,FALSE),"")</f>
        <v/>
      </c>
      <c r="L1173" s="516"/>
      <c r="M1173" s="505" t="str">
        <f>IFERROR(VLOOKUP($L1173,[5]Insumos!$C$2:$F$517,2,FALSE),"")</f>
        <v/>
      </c>
      <c r="N1173" s="521"/>
      <c r="O1173" s="522" t="str">
        <f>IFERROR(VLOOKUP($L1173,[5]Insumos!$C$2:$F$517,3,FALSE),"")</f>
        <v/>
      </c>
      <c r="P1173" s="520" t="e">
        <f>+'Formulario PPGR3'!$O1173*'Formulario PPGR3'!$N1173</f>
        <v>#VALUE!</v>
      </c>
      <c r="Q1173" s="527" t="str">
        <f>IFERROR(VLOOKUP($L1173,[5]Insumos!$C$2:$F$517,4,FALSE),"")</f>
        <v/>
      </c>
      <c r="R1173" s="515"/>
    </row>
    <row r="1174" spans="2:18">
      <c r="B1174" s="505" t="str">
        <f>IF('Formulario PPGR3'!$G1174="","",CONCATENATE('Formulario PPGR3'!$C1174,".",'Formulario PPGR3'!$D1174,".",'Formulario PPGR3'!$E1174,".",'Formulario PPGR3'!$F1174))</f>
        <v/>
      </c>
      <c r="C1174" s="505" t="str">
        <f>IF('Formulario PPGR3'!$G1174="","",'[3]Formulario PPGR1'!#REF!)</f>
        <v/>
      </c>
      <c r="D1174" s="505" t="str">
        <f>IF('Formulario PPGR3'!$G1174="","",'[3]Formulario PPGR1'!#REF!)</f>
        <v/>
      </c>
      <c r="E1174" s="505" t="str">
        <f>IF('Formulario PPGR3'!$G1174="","",'[3]Formulario PPGR1'!#REF!)</f>
        <v/>
      </c>
      <c r="F1174" s="505" t="str">
        <f>IF('Formulario PPGR3'!$G1174="","",'[3]Formulario PPGR1'!#REF!)</f>
        <v/>
      </c>
      <c r="G1174" s="508"/>
      <c r="H1174" s="507" t="str">
        <f>IFERROR(VLOOKUP('Formulario PPGR3'!$G1174,'Formulario PPGR2'!$H$39:$I$10486,2,FALSE),"")</f>
        <v/>
      </c>
      <c r="I1174" s="514" t="str">
        <f>IFERROR(VLOOKUP('Formulario PPGR3'!$G1174,'Formulario PPGR2'!$H$9:$V$303,15,FALSE),"")</f>
        <v/>
      </c>
      <c r="J1174" s="515"/>
      <c r="K1174" s="505" t="str">
        <f>IFERROR(VLOOKUP($J1174,[4]LSIns!$B$5:$C$45,2,FALSE),"")</f>
        <v/>
      </c>
      <c r="L1174" s="516"/>
      <c r="M1174" s="505" t="str">
        <f>IFERROR(VLOOKUP($L1174,[5]Insumos!$C$2:$F$517,2,FALSE),"")</f>
        <v/>
      </c>
      <c r="N1174" s="521"/>
      <c r="O1174" s="522" t="str">
        <f>IFERROR(VLOOKUP($L1174,[5]Insumos!$C$2:$F$517,3,FALSE),"")</f>
        <v/>
      </c>
      <c r="P1174" s="520" t="e">
        <f>+'Formulario PPGR3'!$O1174*'Formulario PPGR3'!$N1174</f>
        <v>#VALUE!</v>
      </c>
      <c r="Q1174" s="527" t="str">
        <f>IFERROR(VLOOKUP($L1174,[5]Insumos!$C$2:$F$517,4,FALSE),"")</f>
        <v/>
      </c>
      <c r="R1174" s="515"/>
    </row>
    <row r="1175" spans="2:18">
      <c r="B1175" s="505" t="str">
        <f>IF('Formulario PPGR3'!$G1175="","",CONCATENATE('Formulario PPGR3'!$C1175,".",'Formulario PPGR3'!$D1175,".",'Formulario PPGR3'!$E1175,".",'Formulario PPGR3'!$F1175))</f>
        <v/>
      </c>
      <c r="C1175" s="505" t="str">
        <f>IF('Formulario PPGR3'!$G1175="","",'[3]Formulario PPGR1'!#REF!)</f>
        <v/>
      </c>
      <c r="D1175" s="505" t="str">
        <f>IF('Formulario PPGR3'!$G1175="","",'[3]Formulario PPGR1'!#REF!)</f>
        <v/>
      </c>
      <c r="E1175" s="505" t="str">
        <f>IF('Formulario PPGR3'!$G1175="","",'[3]Formulario PPGR1'!#REF!)</f>
        <v/>
      </c>
      <c r="F1175" s="505" t="str">
        <f>IF('Formulario PPGR3'!$G1175="","",'[3]Formulario PPGR1'!#REF!)</f>
        <v/>
      </c>
      <c r="G1175" s="508"/>
      <c r="H1175" s="507" t="str">
        <f>IFERROR(VLOOKUP('Formulario PPGR3'!$G1175,'Formulario PPGR2'!$H$39:$I$10486,2,FALSE),"")</f>
        <v/>
      </c>
      <c r="I1175" s="514" t="str">
        <f>IFERROR(VLOOKUP('Formulario PPGR3'!$G1175,'Formulario PPGR2'!$H$9:$V$303,15,FALSE),"")</f>
        <v/>
      </c>
      <c r="J1175" s="515"/>
      <c r="K1175" s="505" t="str">
        <f>IFERROR(VLOOKUP($J1175,[4]LSIns!$B$5:$C$45,2,FALSE),"")</f>
        <v/>
      </c>
      <c r="L1175" s="516"/>
      <c r="M1175" s="505" t="str">
        <f>IFERROR(VLOOKUP($L1175,[5]Insumos!$C$2:$F$517,2,FALSE),"")</f>
        <v/>
      </c>
      <c r="N1175" s="521"/>
      <c r="O1175" s="522" t="str">
        <f>IFERROR(VLOOKUP($L1175,[5]Insumos!$C$2:$F$517,3,FALSE),"")</f>
        <v/>
      </c>
      <c r="P1175" s="520" t="e">
        <f>+'Formulario PPGR3'!$O1175*'Formulario PPGR3'!$N1175</f>
        <v>#VALUE!</v>
      </c>
      <c r="Q1175" s="527" t="str">
        <f>IFERROR(VLOOKUP($L1175,[5]Insumos!$C$2:$F$517,4,FALSE),"")</f>
        <v/>
      </c>
      <c r="R1175" s="515"/>
    </row>
    <row r="1176" spans="2:18">
      <c r="B1176" s="505" t="str">
        <f>IF('Formulario PPGR3'!$G1176="","",CONCATENATE('Formulario PPGR3'!$C1176,".",'Formulario PPGR3'!$D1176,".",'Formulario PPGR3'!$E1176,".",'Formulario PPGR3'!$F1176))</f>
        <v/>
      </c>
      <c r="C1176" s="505" t="str">
        <f>IF('Formulario PPGR3'!$G1176="","",'[3]Formulario PPGR1'!#REF!)</f>
        <v/>
      </c>
      <c r="D1176" s="505" t="str">
        <f>IF('Formulario PPGR3'!$G1176="","",'[3]Formulario PPGR1'!#REF!)</f>
        <v/>
      </c>
      <c r="E1176" s="505" t="str">
        <f>IF('Formulario PPGR3'!$G1176="","",'[3]Formulario PPGR1'!#REF!)</f>
        <v/>
      </c>
      <c r="F1176" s="505" t="str">
        <f>IF('Formulario PPGR3'!$G1176="","",'[3]Formulario PPGR1'!#REF!)</f>
        <v/>
      </c>
      <c r="G1176" s="508"/>
      <c r="H1176" s="507" t="str">
        <f>IFERROR(VLOOKUP('Formulario PPGR3'!$G1176,'Formulario PPGR2'!$H$39:$I$10486,2,FALSE),"")</f>
        <v/>
      </c>
      <c r="I1176" s="514" t="str">
        <f>IFERROR(VLOOKUP('Formulario PPGR3'!$G1176,'Formulario PPGR2'!$H$9:$V$303,15,FALSE),"")</f>
        <v/>
      </c>
      <c r="J1176" s="515"/>
      <c r="K1176" s="505" t="str">
        <f>IFERROR(VLOOKUP($J1176,[4]LSIns!$B$5:$C$45,2,FALSE),"")</f>
        <v/>
      </c>
      <c r="L1176" s="516"/>
      <c r="M1176" s="505" t="str">
        <f>IFERROR(VLOOKUP($L1176,[5]Insumos!$C$2:$F$517,2,FALSE),"")</f>
        <v/>
      </c>
      <c r="N1176" s="521"/>
      <c r="O1176" s="522" t="str">
        <f>IFERROR(VLOOKUP($L1176,[5]Insumos!$C$2:$F$517,3,FALSE),"")</f>
        <v/>
      </c>
      <c r="P1176" s="520" t="e">
        <f>+'Formulario PPGR3'!$O1176*'Formulario PPGR3'!$N1176</f>
        <v>#VALUE!</v>
      </c>
      <c r="Q1176" s="527" t="str">
        <f>IFERROR(VLOOKUP($L1176,[5]Insumos!$C$2:$F$517,4,FALSE),"")</f>
        <v/>
      </c>
      <c r="R1176" s="515"/>
    </row>
    <row r="1177" spans="2:18">
      <c r="B1177" s="505" t="str">
        <f>IF('Formulario PPGR3'!$G1177="","",CONCATENATE('Formulario PPGR3'!$C1177,".",'Formulario PPGR3'!$D1177,".",'Formulario PPGR3'!$E1177,".",'Formulario PPGR3'!$F1177))</f>
        <v/>
      </c>
      <c r="C1177" s="505" t="str">
        <f>IF('Formulario PPGR3'!$G1177="","",'[3]Formulario PPGR1'!#REF!)</f>
        <v/>
      </c>
      <c r="D1177" s="505" t="str">
        <f>IF('Formulario PPGR3'!$G1177="","",'[3]Formulario PPGR1'!#REF!)</f>
        <v/>
      </c>
      <c r="E1177" s="505" t="str">
        <f>IF('Formulario PPGR3'!$G1177="","",'[3]Formulario PPGR1'!#REF!)</f>
        <v/>
      </c>
      <c r="F1177" s="505" t="str">
        <f>IF('Formulario PPGR3'!$G1177="","",'[3]Formulario PPGR1'!#REF!)</f>
        <v/>
      </c>
      <c r="G1177" s="508"/>
      <c r="H1177" s="507" t="str">
        <f>IFERROR(VLOOKUP('Formulario PPGR3'!$G1177,'Formulario PPGR2'!$H$39:$I$10486,2,FALSE),"")</f>
        <v/>
      </c>
      <c r="I1177" s="514" t="str">
        <f>IFERROR(VLOOKUP('Formulario PPGR3'!$G1177,'Formulario PPGR2'!$H$9:$V$303,15,FALSE),"")</f>
        <v/>
      </c>
      <c r="J1177" s="515"/>
      <c r="K1177" s="505" t="str">
        <f>IFERROR(VLOOKUP($J1177,[4]LSIns!$B$5:$C$45,2,FALSE),"")</f>
        <v/>
      </c>
      <c r="L1177" s="516"/>
      <c r="M1177" s="505" t="str">
        <f>IFERROR(VLOOKUP($L1177,[5]Insumos!$C$2:$F$517,2,FALSE),"")</f>
        <v/>
      </c>
      <c r="N1177" s="521"/>
      <c r="O1177" s="522" t="str">
        <f>IFERROR(VLOOKUP($L1177,[5]Insumos!$C$2:$F$517,3,FALSE),"")</f>
        <v/>
      </c>
      <c r="P1177" s="520" t="e">
        <f>+'Formulario PPGR3'!$O1177*'Formulario PPGR3'!$N1177</f>
        <v>#VALUE!</v>
      </c>
      <c r="Q1177" s="527" t="str">
        <f>IFERROR(VLOOKUP($L1177,[5]Insumos!$C$2:$F$517,4,FALSE),"")</f>
        <v/>
      </c>
      <c r="R1177" s="515"/>
    </row>
    <row r="1178" spans="2:18">
      <c r="B1178" s="505" t="str">
        <f>IF('Formulario PPGR3'!$G1178="","",CONCATENATE('Formulario PPGR3'!$C1178,".",'Formulario PPGR3'!$D1178,".",'Formulario PPGR3'!$E1178,".",'Formulario PPGR3'!$F1178))</f>
        <v/>
      </c>
      <c r="C1178" s="505" t="str">
        <f>IF('Formulario PPGR3'!$G1178="","",'[3]Formulario PPGR1'!#REF!)</f>
        <v/>
      </c>
      <c r="D1178" s="505" t="str">
        <f>IF('Formulario PPGR3'!$G1178="","",'[3]Formulario PPGR1'!#REF!)</f>
        <v/>
      </c>
      <c r="E1178" s="505" t="str">
        <f>IF('Formulario PPGR3'!$G1178="","",'[3]Formulario PPGR1'!#REF!)</f>
        <v/>
      </c>
      <c r="F1178" s="505" t="str">
        <f>IF('Formulario PPGR3'!$G1178="","",'[3]Formulario PPGR1'!#REF!)</f>
        <v/>
      </c>
      <c r="G1178" s="508"/>
      <c r="H1178" s="507" t="str">
        <f>IFERROR(VLOOKUP('Formulario PPGR3'!$G1178,'Formulario PPGR2'!$H$39:$I$10486,2,FALSE),"")</f>
        <v/>
      </c>
      <c r="I1178" s="514" t="str">
        <f>IFERROR(VLOOKUP('Formulario PPGR3'!$G1178,'Formulario PPGR2'!$H$9:$V$303,15,FALSE),"")</f>
        <v/>
      </c>
      <c r="J1178" s="515"/>
      <c r="K1178" s="505" t="str">
        <f>IFERROR(VLOOKUP($J1178,[4]LSIns!$B$5:$C$45,2,FALSE),"")</f>
        <v/>
      </c>
      <c r="L1178" s="516"/>
      <c r="M1178" s="505" t="str">
        <f>IFERROR(VLOOKUP($L1178,[5]Insumos!$C$2:$F$517,2,FALSE),"")</f>
        <v/>
      </c>
      <c r="N1178" s="521"/>
      <c r="O1178" s="522" t="str">
        <f>IFERROR(VLOOKUP($L1178,[5]Insumos!$C$2:$F$517,3,FALSE),"")</f>
        <v/>
      </c>
      <c r="P1178" s="520" t="e">
        <f>+'Formulario PPGR3'!$O1178*'Formulario PPGR3'!$N1178</f>
        <v>#VALUE!</v>
      </c>
      <c r="Q1178" s="527" t="str">
        <f>IFERROR(VLOOKUP($L1178,[5]Insumos!$C$2:$F$517,4,FALSE),"")</f>
        <v/>
      </c>
      <c r="R1178" s="515"/>
    </row>
    <row r="1179" spans="2:18">
      <c r="B1179" s="505" t="str">
        <f>IF('Formulario PPGR3'!$G1179="","",CONCATENATE('Formulario PPGR3'!$C1179,".",'Formulario PPGR3'!$D1179,".",'Formulario PPGR3'!$E1179,".",'Formulario PPGR3'!$F1179))</f>
        <v/>
      </c>
      <c r="C1179" s="505" t="str">
        <f>IF('Formulario PPGR3'!$G1179="","",'[3]Formulario PPGR1'!#REF!)</f>
        <v/>
      </c>
      <c r="D1179" s="505" t="str">
        <f>IF('Formulario PPGR3'!$G1179="","",'[3]Formulario PPGR1'!#REF!)</f>
        <v/>
      </c>
      <c r="E1179" s="505" t="str">
        <f>IF('Formulario PPGR3'!$G1179="","",'[3]Formulario PPGR1'!#REF!)</f>
        <v/>
      </c>
      <c r="F1179" s="505" t="str">
        <f>IF('Formulario PPGR3'!$G1179="","",'[3]Formulario PPGR1'!#REF!)</f>
        <v/>
      </c>
      <c r="G1179" s="508"/>
      <c r="H1179" s="507" t="str">
        <f>IFERROR(VLOOKUP('Formulario PPGR3'!$G1179,'Formulario PPGR2'!$H$39:$I$10486,2,FALSE),"")</f>
        <v/>
      </c>
      <c r="I1179" s="514" t="str">
        <f>IFERROR(VLOOKUP('Formulario PPGR3'!$G1179,'Formulario PPGR2'!$H$9:$V$303,15,FALSE),"")</f>
        <v/>
      </c>
      <c r="J1179" s="515"/>
      <c r="K1179" s="505" t="str">
        <f>IFERROR(VLOOKUP($J1179,[4]LSIns!$B$5:$C$45,2,FALSE),"")</f>
        <v/>
      </c>
      <c r="L1179" s="516"/>
      <c r="M1179" s="505" t="str">
        <f>IFERROR(VLOOKUP($L1179,[5]Insumos!$C$2:$F$517,2,FALSE),"")</f>
        <v/>
      </c>
      <c r="N1179" s="521"/>
      <c r="O1179" s="522" t="str">
        <f>IFERROR(VLOOKUP($L1179,[5]Insumos!$C$2:$F$517,3,FALSE),"")</f>
        <v/>
      </c>
      <c r="P1179" s="520" t="e">
        <f>+'Formulario PPGR3'!$O1179*'Formulario PPGR3'!$N1179</f>
        <v>#VALUE!</v>
      </c>
      <c r="Q1179" s="527" t="str">
        <f>IFERROR(VLOOKUP($L1179,[5]Insumos!$C$2:$F$517,4,FALSE),"")</f>
        <v/>
      </c>
      <c r="R1179" s="515"/>
    </row>
    <row r="1180" spans="2:18">
      <c r="B1180" s="505" t="str">
        <f>IF('Formulario PPGR3'!$G1180="","",CONCATENATE('Formulario PPGR3'!$C1180,".",'Formulario PPGR3'!$D1180,".",'Formulario PPGR3'!$E1180,".",'Formulario PPGR3'!$F1180))</f>
        <v/>
      </c>
      <c r="C1180" s="505" t="str">
        <f>IF('Formulario PPGR3'!$G1180="","",'[3]Formulario PPGR1'!#REF!)</f>
        <v/>
      </c>
      <c r="D1180" s="505" t="str">
        <f>IF('Formulario PPGR3'!$G1180="","",'[3]Formulario PPGR1'!#REF!)</f>
        <v/>
      </c>
      <c r="E1180" s="505" t="str">
        <f>IF('Formulario PPGR3'!$G1180="","",'[3]Formulario PPGR1'!#REF!)</f>
        <v/>
      </c>
      <c r="F1180" s="505" t="str">
        <f>IF('Formulario PPGR3'!$G1180="","",'[3]Formulario PPGR1'!#REF!)</f>
        <v/>
      </c>
      <c r="G1180" s="508"/>
      <c r="H1180" s="507" t="str">
        <f>IFERROR(VLOOKUP('Formulario PPGR3'!$G1180,'Formulario PPGR2'!$H$39:$I$10486,2,FALSE),"")</f>
        <v/>
      </c>
      <c r="I1180" s="514" t="str">
        <f>IFERROR(VLOOKUP('Formulario PPGR3'!$G1180,'Formulario PPGR2'!$H$9:$V$303,15,FALSE),"")</f>
        <v/>
      </c>
      <c r="J1180" s="515"/>
      <c r="K1180" s="505" t="str">
        <f>IFERROR(VLOOKUP($J1180,[4]LSIns!$B$5:$C$45,2,FALSE),"")</f>
        <v/>
      </c>
      <c r="L1180" s="516"/>
      <c r="M1180" s="505" t="str">
        <f>IFERROR(VLOOKUP($L1180,[5]Insumos!$C$2:$F$517,2,FALSE),"")</f>
        <v/>
      </c>
      <c r="N1180" s="521"/>
      <c r="O1180" s="522" t="str">
        <f>IFERROR(VLOOKUP($L1180,[5]Insumos!$C$2:$F$517,3,FALSE),"")</f>
        <v/>
      </c>
      <c r="P1180" s="520" t="e">
        <f>+'Formulario PPGR3'!$O1180*'Formulario PPGR3'!$N1180</f>
        <v>#VALUE!</v>
      </c>
      <c r="Q1180" s="527" t="str">
        <f>IFERROR(VLOOKUP($L1180,[5]Insumos!$C$2:$F$517,4,FALSE),"")</f>
        <v/>
      </c>
      <c r="R1180" s="515"/>
    </row>
    <row r="1181" spans="2:18">
      <c r="B1181" s="505" t="str">
        <f>IF('Formulario PPGR3'!$G1181="","",CONCATENATE('Formulario PPGR3'!$C1181,".",'Formulario PPGR3'!$D1181,".",'Formulario PPGR3'!$E1181,".",'Formulario PPGR3'!$F1181))</f>
        <v/>
      </c>
      <c r="C1181" s="505" t="str">
        <f>IF('Formulario PPGR3'!$G1181="","",'[3]Formulario PPGR1'!#REF!)</f>
        <v/>
      </c>
      <c r="D1181" s="505" t="str">
        <f>IF('Formulario PPGR3'!$G1181="","",'[3]Formulario PPGR1'!#REF!)</f>
        <v/>
      </c>
      <c r="E1181" s="505" t="str">
        <f>IF('Formulario PPGR3'!$G1181="","",'[3]Formulario PPGR1'!#REF!)</f>
        <v/>
      </c>
      <c r="F1181" s="505" t="str">
        <f>IF('Formulario PPGR3'!$G1181="","",'[3]Formulario PPGR1'!#REF!)</f>
        <v/>
      </c>
      <c r="G1181" s="508"/>
      <c r="H1181" s="507" t="str">
        <f>IFERROR(VLOOKUP('Formulario PPGR3'!$G1181,'Formulario PPGR2'!$H$39:$I$10486,2,FALSE),"")</f>
        <v/>
      </c>
      <c r="I1181" s="514" t="str">
        <f>IFERROR(VLOOKUP('Formulario PPGR3'!$G1181,'Formulario PPGR2'!$H$9:$V$303,15,FALSE),"")</f>
        <v/>
      </c>
      <c r="J1181" s="515"/>
      <c r="K1181" s="505" t="str">
        <f>IFERROR(VLOOKUP($J1181,[4]LSIns!$B$5:$C$45,2,FALSE),"")</f>
        <v/>
      </c>
      <c r="L1181" s="516"/>
      <c r="M1181" s="505" t="str">
        <f>IFERROR(VLOOKUP($L1181,[5]Insumos!$C$2:$F$517,2,FALSE),"")</f>
        <v/>
      </c>
      <c r="N1181" s="521"/>
      <c r="O1181" s="522" t="str">
        <f>IFERROR(VLOOKUP($L1181,[5]Insumos!$C$2:$F$517,3,FALSE),"")</f>
        <v/>
      </c>
      <c r="P1181" s="520" t="e">
        <f>+'Formulario PPGR3'!$O1181*'Formulario PPGR3'!$N1181</f>
        <v>#VALUE!</v>
      </c>
      <c r="Q1181" s="527" t="str">
        <f>IFERROR(VLOOKUP($L1181,[5]Insumos!$C$2:$F$517,4,FALSE),"")</f>
        <v/>
      </c>
      <c r="R1181" s="515"/>
    </row>
    <row r="1182" spans="2:18">
      <c r="B1182" s="505" t="str">
        <f>IF('Formulario PPGR3'!$G1182="","",CONCATENATE('Formulario PPGR3'!$C1182,".",'Formulario PPGR3'!$D1182,".",'Formulario PPGR3'!$E1182,".",'Formulario PPGR3'!$F1182))</f>
        <v/>
      </c>
      <c r="C1182" s="505" t="str">
        <f>IF('Formulario PPGR3'!$G1182="","",'[3]Formulario PPGR1'!#REF!)</f>
        <v/>
      </c>
      <c r="D1182" s="505" t="str">
        <f>IF('Formulario PPGR3'!$G1182="","",'[3]Formulario PPGR1'!#REF!)</f>
        <v/>
      </c>
      <c r="E1182" s="505" t="str">
        <f>IF('Formulario PPGR3'!$G1182="","",'[3]Formulario PPGR1'!#REF!)</f>
        <v/>
      </c>
      <c r="F1182" s="505" t="str">
        <f>IF('Formulario PPGR3'!$G1182="","",'[3]Formulario PPGR1'!#REF!)</f>
        <v/>
      </c>
      <c r="G1182" s="508"/>
      <c r="H1182" s="507" t="str">
        <f>IFERROR(VLOOKUP('Formulario PPGR3'!$G1182,'Formulario PPGR2'!$H$39:$I$10486,2,FALSE),"")</f>
        <v/>
      </c>
      <c r="I1182" s="514" t="str">
        <f>IFERROR(VLOOKUP('Formulario PPGR3'!$G1182,'Formulario PPGR2'!$H$9:$V$303,15,FALSE),"")</f>
        <v/>
      </c>
      <c r="J1182" s="515"/>
      <c r="K1182" s="505" t="str">
        <f>IFERROR(VLOOKUP($J1182,[4]LSIns!$B$5:$C$45,2,FALSE),"")</f>
        <v/>
      </c>
      <c r="L1182" s="516"/>
      <c r="M1182" s="505" t="str">
        <f>IFERROR(VLOOKUP($L1182,[5]Insumos!$C$2:$F$517,2,FALSE),"")</f>
        <v/>
      </c>
      <c r="N1182" s="521"/>
      <c r="O1182" s="522" t="str">
        <f>IFERROR(VLOOKUP($L1182,[5]Insumos!$C$2:$F$517,3,FALSE),"")</f>
        <v/>
      </c>
      <c r="P1182" s="520" t="e">
        <f>+'Formulario PPGR3'!$O1182*'Formulario PPGR3'!$N1182</f>
        <v>#VALUE!</v>
      </c>
      <c r="Q1182" s="527" t="str">
        <f>IFERROR(VLOOKUP($L1182,[5]Insumos!$C$2:$F$517,4,FALSE),"")</f>
        <v/>
      </c>
      <c r="R1182" s="515"/>
    </row>
    <row r="1183" spans="2:18">
      <c r="B1183" s="505" t="str">
        <f>IF('Formulario PPGR3'!$G1183="","",CONCATENATE('Formulario PPGR3'!$C1183,".",'Formulario PPGR3'!$D1183,".",'Formulario PPGR3'!$E1183,".",'Formulario PPGR3'!$F1183))</f>
        <v/>
      </c>
      <c r="C1183" s="505" t="str">
        <f>IF('Formulario PPGR3'!$G1183="","",'[3]Formulario PPGR1'!#REF!)</f>
        <v/>
      </c>
      <c r="D1183" s="505" t="str">
        <f>IF('Formulario PPGR3'!$G1183="","",'[3]Formulario PPGR1'!#REF!)</f>
        <v/>
      </c>
      <c r="E1183" s="505" t="str">
        <f>IF('Formulario PPGR3'!$G1183="","",'[3]Formulario PPGR1'!#REF!)</f>
        <v/>
      </c>
      <c r="F1183" s="505" t="str">
        <f>IF('Formulario PPGR3'!$G1183="","",'[3]Formulario PPGR1'!#REF!)</f>
        <v/>
      </c>
      <c r="G1183" s="508"/>
      <c r="H1183" s="507" t="str">
        <f>IFERROR(VLOOKUP('Formulario PPGR3'!$G1183,'Formulario PPGR2'!$H$39:$I$10486,2,FALSE),"")</f>
        <v/>
      </c>
      <c r="I1183" s="514" t="str">
        <f>IFERROR(VLOOKUP('Formulario PPGR3'!$G1183,'Formulario PPGR2'!$H$9:$V$303,15,FALSE),"")</f>
        <v/>
      </c>
      <c r="J1183" s="515"/>
      <c r="K1183" s="505" t="str">
        <f>IFERROR(VLOOKUP($J1183,[4]LSIns!$B$5:$C$45,2,FALSE),"")</f>
        <v/>
      </c>
      <c r="L1183" s="516"/>
      <c r="M1183" s="505" t="str">
        <f>IFERROR(VLOOKUP($L1183,[5]Insumos!$C$2:$F$517,2,FALSE),"")</f>
        <v/>
      </c>
      <c r="N1183" s="521"/>
      <c r="O1183" s="522" t="str">
        <f>IFERROR(VLOOKUP($L1183,[5]Insumos!$C$2:$F$517,3,FALSE),"")</f>
        <v/>
      </c>
      <c r="P1183" s="520" t="e">
        <f>+'Formulario PPGR3'!$O1183*'Formulario PPGR3'!$N1183</f>
        <v>#VALUE!</v>
      </c>
      <c r="Q1183" s="527" t="str">
        <f>IFERROR(VLOOKUP($L1183,[5]Insumos!$C$2:$F$517,4,FALSE),"")</f>
        <v/>
      </c>
      <c r="R1183" s="515"/>
    </row>
    <row r="1184" spans="2:18">
      <c r="B1184" s="505" t="str">
        <f>IF('Formulario PPGR3'!$G1184="","",CONCATENATE('Formulario PPGR3'!$C1184,".",'Formulario PPGR3'!$D1184,".",'Formulario PPGR3'!$E1184,".",'Formulario PPGR3'!$F1184))</f>
        <v/>
      </c>
      <c r="C1184" s="505" t="str">
        <f>IF('Formulario PPGR3'!$G1184="","",'[3]Formulario PPGR1'!#REF!)</f>
        <v/>
      </c>
      <c r="D1184" s="505" t="str">
        <f>IF('Formulario PPGR3'!$G1184="","",'[3]Formulario PPGR1'!#REF!)</f>
        <v/>
      </c>
      <c r="E1184" s="505" t="str">
        <f>IF('Formulario PPGR3'!$G1184="","",'[3]Formulario PPGR1'!#REF!)</f>
        <v/>
      </c>
      <c r="F1184" s="505" t="str">
        <f>IF('Formulario PPGR3'!$G1184="","",'[3]Formulario PPGR1'!#REF!)</f>
        <v/>
      </c>
      <c r="G1184" s="508"/>
      <c r="H1184" s="507" t="str">
        <f>IFERROR(VLOOKUP('Formulario PPGR3'!$G1184,'Formulario PPGR2'!$H$39:$I$10486,2,FALSE),"")</f>
        <v/>
      </c>
      <c r="I1184" s="514" t="str">
        <f>IFERROR(VLOOKUP('Formulario PPGR3'!$G1184,'Formulario PPGR2'!$H$9:$V$303,15,FALSE),"")</f>
        <v/>
      </c>
      <c r="J1184" s="515"/>
      <c r="K1184" s="505" t="str">
        <f>IFERROR(VLOOKUP($J1184,[4]LSIns!$B$5:$C$45,2,FALSE),"")</f>
        <v/>
      </c>
      <c r="L1184" s="516"/>
      <c r="M1184" s="505" t="str">
        <f>IFERROR(VLOOKUP($L1184,[5]Insumos!$C$2:$F$517,2,FALSE),"")</f>
        <v/>
      </c>
      <c r="N1184" s="521"/>
      <c r="O1184" s="522" t="str">
        <f>IFERROR(VLOOKUP($L1184,[5]Insumos!$C$2:$F$517,3,FALSE),"")</f>
        <v/>
      </c>
      <c r="P1184" s="520" t="e">
        <f>+'Formulario PPGR3'!$O1184*'Formulario PPGR3'!$N1184</f>
        <v>#VALUE!</v>
      </c>
      <c r="Q1184" s="527" t="str">
        <f>IFERROR(VLOOKUP($L1184,[5]Insumos!$C$2:$F$517,4,FALSE),"")</f>
        <v/>
      </c>
      <c r="R1184" s="515"/>
    </row>
    <row r="1185" spans="2:18">
      <c r="B1185" s="505" t="str">
        <f>IF('Formulario PPGR3'!$G1185="","",CONCATENATE('Formulario PPGR3'!$C1185,".",'Formulario PPGR3'!$D1185,".",'Formulario PPGR3'!$E1185,".",'Formulario PPGR3'!$F1185))</f>
        <v/>
      </c>
      <c r="C1185" s="505" t="str">
        <f>IF('Formulario PPGR3'!$G1185="","",'[3]Formulario PPGR1'!#REF!)</f>
        <v/>
      </c>
      <c r="D1185" s="505" t="str">
        <f>IF('Formulario PPGR3'!$G1185="","",'[3]Formulario PPGR1'!#REF!)</f>
        <v/>
      </c>
      <c r="E1185" s="505" t="str">
        <f>IF('Formulario PPGR3'!$G1185="","",'[3]Formulario PPGR1'!#REF!)</f>
        <v/>
      </c>
      <c r="F1185" s="505" t="str">
        <f>IF('Formulario PPGR3'!$G1185="","",'[3]Formulario PPGR1'!#REF!)</f>
        <v/>
      </c>
      <c r="G1185" s="508"/>
      <c r="H1185" s="507" t="str">
        <f>IFERROR(VLOOKUP('Formulario PPGR3'!$G1185,'Formulario PPGR2'!$H$39:$I$10486,2,FALSE),"")</f>
        <v/>
      </c>
      <c r="I1185" s="514" t="str">
        <f>IFERROR(VLOOKUP('Formulario PPGR3'!$G1185,'Formulario PPGR2'!$H$9:$V$303,15,FALSE),"")</f>
        <v/>
      </c>
      <c r="J1185" s="515"/>
      <c r="K1185" s="505" t="str">
        <f>IFERROR(VLOOKUP($J1185,[4]LSIns!$B$5:$C$45,2,FALSE),"")</f>
        <v/>
      </c>
      <c r="L1185" s="516"/>
      <c r="M1185" s="505" t="str">
        <f>IFERROR(VLOOKUP($L1185,[5]Insumos!$C$2:$F$517,2,FALSE),"")</f>
        <v/>
      </c>
      <c r="N1185" s="521"/>
      <c r="O1185" s="522" t="str">
        <f>IFERROR(VLOOKUP($L1185,[5]Insumos!$C$2:$F$517,3,FALSE),"")</f>
        <v/>
      </c>
      <c r="P1185" s="520" t="e">
        <f>+'Formulario PPGR3'!$O1185*'Formulario PPGR3'!$N1185</f>
        <v>#VALUE!</v>
      </c>
      <c r="Q1185" s="527" t="str">
        <f>IFERROR(VLOOKUP($L1185,[5]Insumos!$C$2:$F$517,4,FALSE),"")</f>
        <v/>
      </c>
      <c r="R1185" s="515"/>
    </row>
    <row r="1186" spans="2:18">
      <c r="B1186" s="505" t="str">
        <f>IF('Formulario PPGR3'!$G1186="","",CONCATENATE('Formulario PPGR3'!$C1186,".",'Formulario PPGR3'!$D1186,".",'Formulario PPGR3'!$E1186,".",'Formulario PPGR3'!$F1186))</f>
        <v/>
      </c>
      <c r="C1186" s="505" t="str">
        <f>IF('Formulario PPGR3'!$G1186="","",'[3]Formulario PPGR1'!#REF!)</f>
        <v/>
      </c>
      <c r="D1186" s="505" t="str">
        <f>IF('Formulario PPGR3'!$G1186="","",'[3]Formulario PPGR1'!#REF!)</f>
        <v/>
      </c>
      <c r="E1186" s="505" t="str">
        <f>IF('Formulario PPGR3'!$G1186="","",'[3]Formulario PPGR1'!#REF!)</f>
        <v/>
      </c>
      <c r="F1186" s="505" t="str">
        <f>IF('Formulario PPGR3'!$G1186="","",'[3]Formulario PPGR1'!#REF!)</f>
        <v/>
      </c>
      <c r="G1186" s="508"/>
      <c r="H1186" s="507" t="str">
        <f>IFERROR(VLOOKUP('Formulario PPGR3'!$G1186,'Formulario PPGR2'!$H$39:$I$10486,2,FALSE),"")</f>
        <v/>
      </c>
      <c r="I1186" s="514" t="str">
        <f>IFERROR(VLOOKUP('Formulario PPGR3'!$G1186,'Formulario PPGR2'!$H$9:$V$303,15,FALSE),"")</f>
        <v/>
      </c>
      <c r="J1186" s="515"/>
      <c r="K1186" s="505" t="str">
        <f>IFERROR(VLOOKUP($J1186,[4]LSIns!$B$5:$C$45,2,FALSE),"")</f>
        <v/>
      </c>
      <c r="L1186" s="516"/>
      <c r="M1186" s="505" t="str">
        <f>IFERROR(VLOOKUP($L1186,[5]Insumos!$C$2:$F$517,2,FALSE),"")</f>
        <v/>
      </c>
      <c r="N1186" s="521"/>
      <c r="O1186" s="522" t="str">
        <f>IFERROR(VLOOKUP($L1186,[5]Insumos!$C$2:$F$517,3,FALSE),"")</f>
        <v/>
      </c>
      <c r="P1186" s="520" t="e">
        <f>+'Formulario PPGR3'!$O1186*'Formulario PPGR3'!$N1186</f>
        <v>#VALUE!</v>
      </c>
      <c r="Q1186" s="527" t="str">
        <f>IFERROR(VLOOKUP($L1186,[5]Insumos!$C$2:$F$517,4,FALSE),"")</f>
        <v/>
      </c>
      <c r="R1186" s="515"/>
    </row>
    <row r="1187" spans="2:18">
      <c r="B1187" s="505" t="str">
        <f>IF('Formulario PPGR3'!$G1187="","",CONCATENATE('Formulario PPGR3'!$C1187,".",'Formulario PPGR3'!$D1187,".",'Formulario PPGR3'!$E1187,".",'Formulario PPGR3'!$F1187))</f>
        <v/>
      </c>
      <c r="C1187" s="505" t="str">
        <f>IF('Formulario PPGR3'!$G1187="","",'[3]Formulario PPGR1'!#REF!)</f>
        <v/>
      </c>
      <c r="D1187" s="505" t="str">
        <f>IF('Formulario PPGR3'!$G1187="","",'[3]Formulario PPGR1'!#REF!)</f>
        <v/>
      </c>
      <c r="E1187" s="505" t="str">
        <f>IF('Formulario PPGR3'!$G1187="","",'[3]Formulario PPGR1'!#REF!)</f>
        <v/>
      </c>
      <c r="F1187" s="505" t="str">
        <f>IF('Formulario PPGR3'!$G1187="","",'[3]Formulario PPGR1'!#REF!)</f>
        <v/>
      </c>
      <c r="G1187" s="508"/>
      <c r="H1187" s="507" t="str">
        <f>IFERROR(VLOOKUP('Formulario PPGR3'!$G1187,'Formulario PPGR2'!$H$39:$I$10486,2,FALSE),"")</f>
        <v/>
      </c>
      <c r="I1187" s="514" t="str">
        <f>IFERROR(VLOOKUP('Formulario PPGR3'!$G1187,'Formulario PPGR2'!$H$9:$V$303,15,FALSE),"")</f>
        <v/>
      </c>
      <c r="J1187" s="515"/>
      <c r="K1187" s="505" t="str">
        <f>IFERROR(VLOOKUP($J1187,[4]LSIns!$B$5:$C$45,2,FALSE),"")</f>
        <v/>
      </c>
      <c r="L1187" s="516"/>
      <c r="M1187" s="505" t="str">
        <f>IFERROR(VLOOKUP($L1187,[5]Insumos!$C$2:$F$517,2,FALSE),"")</f>
        <v/>
      </c>
      <c r="N1187" s="521"/>
      <c r="O1187" s="522" t="str">
        <f>IFERROR(VLOOKUP($L1187,[5]Insumos!$C$2:$F$517,3,FALSE),"")</f>
        <v/>
      </c>
      <c r="P1187" s="520" t="e">
        <f>+'Formulario PPGR3'!$O1187*'Formulario PPGR3'!$N1187</f>
        <v>#VALUE!</v>
      </c>
      <c r="Q1187" s="527" t="str">
        <f>IFERROR(VLOOKUP($L1187,[5]Insumos!$C$2:$F$517,4,FALSE),"")</f>
        <v/>
      </c>
      <c r="R1187" s="515"/>
    </row>
    <row r="1188" spans="2:18">
      <c r="B1188" s="505" t="str">
        <f>IF('Formulario PPGR3'!$G1188="","",CONCATENATE('Formulario PPGR3'!$C1188,".",'Formulario PPGR3'!$D1188,".",'Formulario PPGR3'!$E1188,".",'Formulario PPGR3'!$F1188))</f>
        <v/>
      </c>
      <c r="C1188" s="505" t="str">
        <f>IF('Formulario PPGR3'!$G1188="","",'[3]Formulario PPGR1'!#REF!)</f>
        <v/>
      </c>
      <c r="D1188" s="505" t="str">
        <f>IF('Formulario PPGR3'!$G1188="","",'[3]Formulario PPGR1'!#REF!)</f>
        <v/>
      </c>
      <c r="E1188" s="505" t="str">
        <f>IF('Formulario PPGR3'!$G1188="","",'[3]Formulario PPGR1'!#REF!)</f>
        <v/>
      </c>
      <c r="F1188" s="505" t="str">
        <f>IF('Formulario PPGR3'!$G1188="","",'[3]Formulario PPGR1'!#REF!)</f>
        <v/>
      </c>
      <c r="G1188" s="508"/>
      <c r="H1188" s="507" t="str">
        <f>IFERROR(VLOOKUP('Formulario PPGR3'!$G1188,'Formulario PPGR2'!$H$39:$I$10486,2,FALSE),"")</f>
        <v/>
      </c>
      <c r="I1188" s="514" t="str">
        <f>IFERROR(VLOOKUP('Formulario PPGR3'!$G1188,'Formulario PPGR2'!$H$9:$V$303,15,FALSE),"")</f>
        <v/>
      </c>
      <c r="J1188" s="515"/>
      <c r="K1188" s="505" t="str">
        <f>IFERROR(VLOOKUP($J1188,[4]LSIns!$B$5:$C$45,2,FALSE),"")</f>
        <v/>
      </c>
      <c r="L1188" s="516"/>
      <c r="M1188" s="505" t="str">
        <f>IFERROR(VLOOKUP($L1188,[5]Insumos!$C$2:$F$517,2,FALSE),"")</f>
        <v/>
      </c>
      <c r="N1188" s="521"/>
      <c r="O1188" s="522" t="str">
        <f>IFERROR(VLOOKUP($L1188,[5]Insumos!$C$2:$F$517,3,FALSE),"")</f>
        <v/>
      </c>
      <c r="P1188" s="520" t="e">
        <f>+'Formulario PPGR3'!$O1188*'Formulario PPGR3'!$N1188</f>
        <v>#VALUE!</v>
      </c>
      <c r="Q1188" s="527" t="str">
        <f>IFERROR(VLOOKUP($L1188,[5]Insumos!$C$2:$F$517,4,FALSE),"")</f>
        <v/>
      </c>
      <c r="R1188" s="515"/>
    </row>
    <row r="1189" spans="2:18">
      <c r="B1189" s="505" t="str">
        <f>IF('Formulario PPGR3'!$G1189="","",CONCATENATE('Formulario PPGR3'!$C1189,".",'Formulario PPGR3'!$D1189,".",'Formulario PPGR3'!$E1189,".",'Formulario PPGR3'!$F1189))</f>
        <v/>
      </c>
      <c r="C1189" s="505" t="str">
        <f>IF('Formulario PPGR3'!$G1189="","",'[3]Formulario PPGR1'!#REF!)</f>
        <v/>
      </c>
      <c r="D1189" s="505" t="str">
        <f>IF('Formulario PPGR3'!$G1189="","",'[3]Formulario PPGR1'!#REF!)</f>
        <v/>
      </c>
      <c r="E1189" s="505" t="str">
        <f>IF('Formulario PPGR3'!$G1189="","",'[3]Formulario PPGR1'!#REF!)</f>
        <v/>
      </c>
      <c r="F1189" s="505" t="str">
        <f>IF('Formulario PPGR3'!$G1189="","",'[3]Formulario PPGR1'!#REF!)</f>
        <v/>
      </c>
      <c r="G1189" s="508"/>
      <c r="H1189" s="507" t="str">
        <f>IFERROR(VLOOKUP('Formulario PPGR3'!$G1189,'Formulario PPGR2'!$H$39:$I$10486,2,FALSE),"")</f>
        <v/>
      </c>
      <c r="I1189" s="514" t="str">
        <f>IFERROR(VLOOKUP('Formulario PPGR3'!$G1189,'Formulario PPGR2'!$H$9:$V$303,15,FALSE),"")</f>
        <v/>
      </c>
      <c r="J1189" s="515"/>
      <c r="K1189" s="505" t="str">
        <f>IFERROR(VLOOKUP($J1189,[4]LSIns!$B$5:$C$45,2,FALSE),"")</f>
        <v/>
      </c>
      <c r="L1189" s="516"/>
      <c r="M1189" s="505" t="str">
        <f>IFERROR(VLOOKUP($L1189,[5]Insumos!$C$2:$F$517,2,FALSE),"")</f>
        <v/>
      </c>
      <c r="N1189" s="521"/>
      <c r="O1189" s="522" t="str">
        <f>IFERROR(VLOOKUP($L1189,[5]Insumos!$C$2:$F$517,3,FALSE),"")</f>
        <v/>
      </c>
      <c r="P1189" s="520" t="e">
        <f>+'Formulario PPGR3'!$O1189*'Formulario PPGR3'!$N1189</f>
        <v>#VALUE!</v>
      </c>
      <c r="Q1189" s="527" t="str">
        <f>IFERROR(VLOOKUP($L1189,[5]Insumos!$C$2:$F$517,4,FALSE),"")</f>
        <v/>
      </c>
      <c r="R1189" s="515"/>
    </row>
    <row r="1190" spans="2:18">
      <c r="B1190" s="505" t="str">
        <f>IF('Formulario PPGR3'!$G1190="","",CONCATENATE('Formulario PPGR3'!$C1190,".",'Formulario PPGR3'!$D1190,".",'Formulario PPGR3'!$E1190,".",'Formulario PPGR3'!$F1190))</f>
        <v/>
      </c>
      <c r="C1190" s="505" t="str">
        <f>IF('Formulario PPGR3'!$G1190="","",'[3]Formulario PPGR1'!#REF!)</f>
        <v/>
      </c>
      <c r="D1190" s="505" t="str">
        <f>IF('Formulario PPGR3'!$G1190="","",'[3]Formulario PPGR1'!#REF!)</f>
        <v/>
      </c>
      <c r="E1190" s="505" t="str">
        <f>IF('Formulario PPGR3'!$G1190="","",'[3]Formulario PPGR1'!#REF!)</f>
        <v/>
      </c>
      <c r="F1190" s="505" t="str">
        <f>IF('Formulario PPGR3'!$G1190="","",'[3]Formulario PPGR1'!#REF!)</f>
        <v/>
      </c>
      <c r="G1190" s="508"/>
      <c r="H1190" s="507" t="str">
        <f>IFERROR(VLOOKUP('Formulario PPGR3'!$G1190,'Formulario PPGR2'!$H$39:$I$10486,2,FALSE),"")</f>
        <v/>
      </c>
      <c r="I1190" s="514" t="str">
        <f>IFERROR(VLOOKUP('Formulario PPGR3'!$G1190,'Formulario PPGR2'!$H$9:$V$303,15,FALSE),"")</f>
        <v/>
      </c>
      <c r="J1190" s="515"/>
      <c r="K1190" s="505" t="str">
        <f>IFERROR(VLOOKUP($J1190,[4]LSIns!$B$5:$C$45,2,FALSE),"")</f>
        <v/>
      </c>
      <c r="L1190" s="516"/>
      <c r="M1190" s="505" t="str">
        <f>IFERROR(VLOOKUP($L1190,[5]Insumos!$C$2:$F$517,2,FALSE),"")</f>
        <v/>
      </c>
      <c r="N1190" s="521"/>
      <c r="O1190" s="522" t="str">
        <f>IFERROR(VLOOKUP($L1190,[5]Insumos!$C$2:$F$517,3,FALSE),"")</f>
        <v/>
      </c>
      <c r="P1190" s="520" t="e">
        <f>+'Formulario PPGR3'!$O1190*'Formulario PPGR3'!$N1190</f>
        <v>#VALUE!</v>
      </c>
      <c r="Q1190" s="527" t="str">
        <f>IFERROR(VLOOKUP($L1190,[5]Insumos!$C$2:$F$517,4,FALSE),"")</f>
        <v/>
      </c>
      <c r="R1190" s="515"/>
    </row>
    <row r="1191" spans="2:18">
      <c r="B1191" s="505" t="str">
        <f>IF('Formulario PPGR3'!$G1191="","",CONCATENATE('Formulario PPGR3'!$C1191,".",'Formulario PPGR3'!$D1191,".",'Formulario PPGR3'!$E1191,".",'Formulario PPGR3'!$F1191))</f>
        <v/>
      </c>
      <c r="C1191" s="505" t="str">
        <f>IF('Formulario PPGR3'!$G1191="","",'[3]Formulario PPGR1'!#REF!)</f>
        <v/>
      </c>
      <c r="D1191" s="505" t="str">
        <f>IF('Formulario PPGR3'!$G1191="","",'[3]Formulario PPGR1'!#REF!)</f>
        <v/>
      </c>
      <c r="E1191" s="505" t="str">
        <f>IF('Formulario PPGR3'!$G1191="","",'[3]Formulario PPGR1'!#REF!)</f>
        <v/>
      </c>
      <c r="F1191" s="505" t="str">
        <f>IF('Formulario PPGR3'!$G1191="","",'[3]Formulario PPGR1'!#REF!)</f>
        <v/>
      </c>
      <c r="G1191" s="508"/>
      <c r="H1191" s="507" t="str">
        <f>IFERROR(VLOOKUP('Formulario PPGR3'!$G1191,'Formulario PPGR2'!$H$39:$I$10486,2,FALSE),"")</f>
        <v/>
      </c>
      <c r="I1191" s="514" t="str">
        <f>IFERROR(VLOOKUP('Formulario PPGR3'!$G1191,'Formulario PPGR2'!$H$9:$V$303,15,FALSE),"")</f>
        <v/>
      </c>
      <c r="J1191" s="515"/>
      <c r="K1191" s="505" t="str">
        <f>IFERROR(VLOOKUP($J1191,[4]LSIns!$B$5:$C$45,2,FALSE),"")</f>
        <v/>
      </c>
      <c r="L1191" s="516"/>
      <c r="M1191" s="505" t="str">
        <f>IFERROR(VLOOKUP($L1191,[5]Insumos!$C$2:$F$517,2,FALSE),"")</f>
        <v/>
      </c>
      <c r="N1191" s="521"/>
      <c r="O1191" s="522" t="str">
        <f>IFERROR(VLOOKUP($L1191,[5]Insumos!$C$2:$F$517,3,FALSE),"")</f>
        <v/>
      </c>
      <c r="P1191" s="520" t="e">
        <f>+'Formulario PPGR3'!$O1191*'Formulario PPGR3'!$N1191</f>
        <v>#VALUE!</v>
      </c>
      <c r="Q1191" s="527" t="str">
        <f>IFERROR(VLOOKUP($L1191,[5]Insumos!$C$2:$F$517,4,FALSE),"")</f>
        <v/>
      </c>
      <c r="R1191" s="515"/>
    </row>
    <row r="1192" spans="2:18">
      <c r="B1192" s="505" t="str">
        <f>IF('Formulario PPGR3'!$G1192="","",CONCATENATE('Formulario PPGR3'!$C1192,".",'Formulario PPGR3'!$D1192,".",'Formulario PPGR3'!$E1192,".",'Formulario PPGR3'!$F1192))</f>
        <v/>
      </c>
      <c r="C1192" s="505" t="str">
        <f>IF('Formulario PPGR3'!$G1192="","",'[3]Formulario PPGR1'!#REF!)</f>
        <v/>
      </c>
      <c r="D1192" s="505" t="str">
        <f>IF('Formulario PPGR3'!$G1192="","",'[3]Formulario PPGR1'!#REF!)</f>
        <v/>
      </c>
      <c r="E1192" s="505" t="str">
        <f>IF('Formulario PPGR3'!$G1192="","",'[3]Formulario PPGR1'!#REF!)</f>
        <v/>
      </c>
      <c r="F1192" s="505" t="str">
        <f>IF('Formulario PPGR3'!$G1192="","",'[3]Formulario PPGR1'!#REF!)</f>
        <v/>
      </c>
      <c r="G1192" s="508"/>
      <c r="H1192" s="507" t="str">
        <f>IFERROR(VLOOKUP('Formulario PPGR3'!$G1192,'Formulario PPGR2'!$H$39:$I$10486,2,FALSE),"")</f>
        <v/>
      </c>
      <c r="I1192" s="514" t="str">
        <f>IFERROR(VLOOKUP('Formulario PPGR3'!$G1192,'Formulario PPGR2'!$H$9:$V$303,15,FALSE),"")</f>
        <v/>
      </c>
      <c r="J1192" s="515"/>
      <c r="K1192" s="505" t="str">
        <f>IFERROR(VLOOKUP($J1192,[4]LSIns!$B$5:$C$45,2,FALSE),"")</f>
        <v/>
      </c>
      <c r="L1192" s="516"/>
      <c r="M1192" s="505" t="str">
        <f>IFERROR(VLOOKUP($L1192,[5]Insumos!$C$2:$F$517,2,FALSE),"")</f>
        <v/>
      </c>
      <c r="N1192" s="521"/>
      <c r="O1192" s="522" t="str">
        <f>IFERROR(VLOOKUP($L1192,[5]Insumos!$C$2:$F$517,3,FALSE),"")</f>
        <v/>
      </c>
      <c r="P1192" s="520" t="e">
        <f>+'Formulario PPGR3'!$O1192*'Formulario PPGR3'!$N1192</f>
        <v>#VALUE!</v>
      </c>
      <c r="Q1192" s="527" t="str">
        <f>IFERROR(VLOOKUP($L1192,[5]Insumos!$C$2:$F$517,4,FALSE),"")</f>
        <v/>
      </c>
      <c r="R1192" s="515"/>
    </row>
    <row r="1193" spans="2:18">
      <c r="B1193" s="505" t="str">
        <f>IF('Formulario PPGR3'!$G1193="","",CONCATENATE('Formulario PPGR3'!$C1193,".",'Formulario PPGR3'!$D1193,".",'Formulario PPGR3'!$E1193,".",'Formulario PPGR3'!$F1193))</f>
        <v/>
      </c>
      <c r="C1193" s="505" t="str">
        <f>IF('Formulario PPGR3'!$G1193="","",'[3]Formulario PPGR1'!#REF!)</f>
        <v/>
      </c>
      <c r="D1193" s="505" t="str">
        <f>IF('Formulario PPGR3'!$G1193="","",'[3]Formulario PPGR1'!#REF!)</f>
        <v/>
      </c>
      <c r="E1193" s="505" t="str">
        <f>IF('Formulario PPGR3'!$G1193="","",'[3]Formulario PPGR1'!#REF!)</f>
        <v/>
      </c>
      <c r="F1193" s="505" t="str">
        <f>IF('Formulario PPGR3'!$G1193="","",'[3]Formulario PPGR1'!#REF!)</f>
        <v/>
      </c>
      <c r="G1193" s="508"/>
      <c r="H1193" s="507" t="str">
        <f>IFERROR(VLOOKUP('Formulario PPGR3'!$G1193,'Formulario PPGR2'!$H$39:$I$10486,2,FALSE),"")</f>
        <v/>
      </c>
      <c r="I1193" s="514" t="str">
        <f>IFERROR(VLOOKUP('Formulario PPGR3'!$G1193,'Formulario PPGR2'!$H$9:$V$303,15,FALSE),"")</f>
        <v/>
      </c>
      <c r="J1193" s="515"/>
      <c r="K1193" s="505" t="str">
        <f>IFERROR(VLOOKUP($J1193,[4]LSIns!$B$5:$C$45,2,FALSE),"")</f>
        <v/>
      </c>
      <c r="L1193" s="516"/>
      <c r="M1193" s="505" t="str">
        <f>IFERROR(VLOOKUP($L1193,[5]Insumos!$C$2:$F$517,2,FALSE),"")</f>
        <v/>
      </c>
      <c r="N1193" s="521"/>
      <c r="O1193" s="522" t="str">
        <f>IFERROR(VLOOKUP($L1193,[5]Insumos!$C$2:$F$517,3,FALSE),"")</f>
        <v/>
      </c>
      <c r="P1193" s="520" t="e">
        <f>+'Formulario PPGR3'!$O1193*'Formulario PPGR3'!$N1193</f>
        <v>#VALUE!</v>
      </c>
      <c r="Q1193" s="527" t="str">
        <f>IFERROR(VLOOKUP($L1193,[5]Insumos!$C$2:$F$517,4,FALSE),"")</f>
        <v/>
      </c>
      <c r="R1193" s="515"/>
    </row>
    <row r="1194" spans="2:18">
      <c r="B1194" s="505" t="str">
        <f>IF('Formulario PPGR3'!$G1194="","",CONCATENATE('Formulario PPGR3'!$C1194,".",'Formulario PPGR3'!$D1194,".",'Formulario PPGR3'!$E1194,".",'Formulario PPGR3'!$F1194))</f>
        <v/>
      </c>
      <c r="C1194" s="505" t="str">
        <f>IF('Formulario PPGR3'!$G1194="","",'[3]Formulario PPGR1'!#REF!)</f>
        <v/>
      </c>
      <c r="D1194" s="505" t="str">
        <f>IF('Formulario PPGR3'!$G1194="","",'[3]Formulario PPGR1'!#REF!)</f>
        <v/>
      </c>
      <c r="E1194" s="505" t="str">
        <f>IF('Formulario PPGR3'!$G1194="","",'[3]Formulario PPGR1'!#REF!)</f>
        <v/>
      </c>
      <c r="F1194" s="505" t="str">
        <f>IF('Formulario PPGR3'!$G1194="","",'[3]Formulario PPGR1'!#REF!)</f>
        <v/>
      </c>
      <c r="G1194" s="508"/>
      <c r="H1194" s="507" t="str">
        <f>IFERROR(VLOOKUP('Formulario PPGR3'!$G1194,'Formulario PPGR2'!$H$39:$I$10486,2,FALSE),"")</f>
        <v/>
      </c>
      <c r="I1194" s="514" t="str">
        <f>IFERROR(VLOOKUP('Formulario PPGR3'!$G1194,'Formulario PPGR2'!$H$9:$V$303,15,FALSE),"")</f>
        <v/>
      </c>
      <c r="J1194" s="515"/>
      <c r="K1194" s="505" t="str">
        <f>IFERROR(VLOOKUP($J1194,[4]LSIns!$B$5:$C$45,2,FALSE),"")</f>
        <v/>
      </c>
      <c r="L1194" s="516"/>
      <c r="M1194" s="505" t="str">
        <f>IFERROR(VLOOKUP($L1194,[5]Insumos!$C$2:$F$517,2,FALSE),"")</f>
        <v/>
      </c>
      <c r="N1194" s="521"/>
      <c r="O1194" s="522" t="str">
        <f>IFERROR(VLOOKUP($L1194,[5]Insumos!$C$2:$F$517,3,FALSE),"")</f>
        <v/>
      </c>
      <c r="P1194" s="520" t="e">
        <f>+'Formulario PPGR3'!$O1194*'Formulario PPGR3'!$N1194</f>
        <v>#VALUE!</v>
      </c>
      <c r="Q1194" s="527" t="str">
        <f>IFERROR(VLOOKUP($L1194,[5]Insumos!$C$2:$F$517,4,FALSE),"")</f>
        <v/>
      </c>
      <c r="R1194" s="515"/>
    </row>
    <row r="1195" spans="2:18">
      <c r="B1195" s="505" t="str">
        <f>IF('Formulario PPGR3'!$G1195="","",CONCATENATE('Formulario PPGR3'!$C1195,".",'Formulario PPGR3'!$D1195,".",'Formulario PPGR3'!$E1195,".",'Formulario PPGR3'!$F1195))</f>
        <v/>
      </c>
      <c r="C1195" s="505" t="str">
        <f>IF('Formulario PPGR3'!$G1195="","",'[3]Formulario PPGR1'!#REF!)</f>
        <v/>
      </c>
      <c r="D1195" s="505" t="str">
        <f>IF('Formulario PPGR3'!$G1195="","",'[3]Formulario PPGR1'!#REF!)</f>
        <v/>
      </c>
      <c r="E1195" s="505" t="str">
        <f>IF('Formulario PPGR3'!$G1195="","",'[3]Formulario PPGR1'!#REF!)</f>
        <v/>
      </c>
      <c r="F1195" s="505" t="str">
        <f>IF('Formulario PPGR3'!$G1195="","",'[3]Formulario PPGR1'!#REF!)</f>
        <v/>
      </c>
      <c r="G1195" s="508"/>
      <c r="H1195" s="507" t="str">
        <f>IFERROR(VLOOKUP('Formulario PPGR3'!$G1195,'Formulario PPGR2'!$H$39:$I$10486,2,FALSE),"")</f>
        <v/>
      </c>
      <c r="I1195" s="514" t="str">
        <f>IFERROR(VLOOKUP('Formulario PPGR3'!$G1195,'Formulario PPGR2'!$H$9:$V$303,15,FALSE),"")</f>
        <v/>
      </c>
      <c r="J1195" s="515"/>
      <c r="K1195" s="505" t="str">
        <f>IFERROR(VLOOKUP($J1195,[4]LSIns!$B$5:$C$45,2,FALSE),"")</f>
        <v/>
      </c>
      <c r="L1195" s="516"/>
      <c r="M1195" s="505" t="str">
        <f>IFERROR(VLOOKUP($L1195,[5]Insumos!$C$2:$F$517,2,FALSE),"")</f>
        <v/>
      </c>
      <c r="N1195" s="521"/>
      <c r="O1195" s="522" t="str">
        <f>IFERROR(VLOOKUP($L1195,[5]Insumos!$C$2:$F$517,3,FALSE),"")</f>
        <v/>
      </c>
      <c r="P1195" s="520" t="e">
        <f>+'Formulario PPGR3'!$O1195*'Formulario PPGR3'!$N1195</f>
        <v>#VALUE!</v>
      </c>
      <c r="Q1195" s="527" t="str">
        <f>IFERROR(VLOOKUP($L1195,[5]Insumos!$C$2:$F$517,4,FALSE),"")</f>
        <v/>
      </c>
      <c r="R1195" s="515"/>
    </row>
    <row r="1196" spans="2:18">
      <c r="B1196" s="505" t="str">
        <f>IF('Formulario PPGR3'!$G1196="","",CONCATENATE('Formulario PPGR3'!$C1196,".",'Formulario PPGR3'!$D1196,".",'Formulario PPGR3'!$E1196,".",'Formulario PPGR3'!$F1196))</f>
        <v/>
      </c>
      <c r="C1196" s="505" t="str">
        <f>IF('Formulario PPGR3'!$G1196="","",'[3]Formulario PPGR1'!#REF!)</f>
        <v/>
      </c>
      <c r="D1196" s="505" t="str">
        <f>IF('Formulario PPGR3'!$G1196="","",'[3]Formulario PPGR1'!#REF!)</f>
        <v/>
      </c>
      <c r="E1196" s="505" t="str">
        <f>IF('Formulario PPGR3'!$G1196="","",'[3]Formulario PPGR1'!#REF!)</f>
        <v/>
      </c>
      <c r="F1196" s="505" t="str">
        <f>IF('Formulario PPGR3'!$G1196="","",'[3]Formulario PPGR1'!#REF!)</f>
        <v/>
      </c>
      <c r="G1196" s="508"/>
      <c r="H1196" s="507" t="str">
        <f>IFERROR(VLOOKUP('Formulario PPGR3'!$G1196,'Formulario PPGR2'!$H$39:$I$10486,2,FALSE),"")</f>
        <v/>
      </c>
      <c r="I1196" s="514" t="str">
        <f>IFERROR(VLOOKUP('Formulario PPGR3'!$G1196,'Formulario PPGR2'!$H$9:$V$303,15,FALSE),"")</f>
        <v/>
      </c>
      <c r="J1196" s="515"/>
      <c r="K1196" s="505" t="str">
        <f>IFERROR(VLOOKUP($J1196,[4]LSIns!$B$5:$C$45,2,FALSE),"")</f>
        <v/>
      </c>
      <c r="L1196" s="516"/>
      <c r="M1196" s="505" t="str">
        <f>IFERROR(VLOOKUP($L1196,[5]Insumos!$C$2:$F$517,2,FALSE),"")</f>
        <v/>
      </c>
      <c r="N1196" s="521"/>
      <c r="O1196" s="522" t="str">
        <f>IFERROR(VLOOKUP($L1196,[5]Insumos!$C$2:$F$517,3,FALSE),"")</f>
        <v/>
      </c>
      <c r="P1196" s="520" t="e">
        <f>+'Formulario PPGR3'!$O1196*'Formulario PPGR3'!$N1196</f>
        <v>#VALUE!</v>
      </c>
      <c r="Q1196" s="527" t="str">
        <f>IFERROR(VLOOKUP($L1196,[5]Insumos!$C$2:$F$517,4,FALSE),"")</f>
        <v/>
      </c>
      <c r="R1196" s="515"/>
    </row>
    <row r="1197" spans="2:18">
      <c r="B1197" s="505" t="str">
        <f>IF('Formulario PPGR3'!$G1197="","",CONCATENATE('Formulario PPGR3'!$C1197,".",'Formulario PPGR3'!$D1197,".",'Formulario PPGR3'!$E1197,".",'Formulario PPGR3'!$F1197))</f>
        <v/>
      </c>
      <c r="C1197" s="505" t="str">
        <f>IF('Formulario PPGR3'!$G1197="","",'[3]Formulario PPGR1'!#REF!)</f>
        <v/>
      </c>
      <c r="D1197" s="505" t="str">
        <f>IF('Formulario PPGR3'!$G1197="","",'[3]Formulario PPGR1'!#REF!)</f>
        <v/>
      </c>
      <c r="E1197" s="505" t="str">
        <f>IF('Formulario PPGR3'!$G1197="","",'[3]Formulario PPGR1'!#REF!)</f>
        <v/>
      </c>
      <c r="F1197" s="505" t="str">
        <f>IF('Formulario PPGR3'!$G1197="","",'[3]Formulario PPGR1'!#REF!)</f>
        <v/>
      </c>
      <c r="G1197" s="508"/>
      <c r="H1197" s="507" t="str">
        <f>IFERROR(VLOOKUP('Formulario PPGR3'!$G1197,'Formulario PPGR2'!$H$39:$I$10486,2,FALSE),"")</f>
        <v/>
      </c>
      <c r="I1197" s="514" t="str">
        <f>IFERROR(VLOOKUP('Formulario PPGR3'!$G1197,'Formulario PPGR2'!$H$9:$V$303,15,FALSE),"")</f>
        <v/>
      </c>
      <c r="J1197" s="515"/>
      <c r="K1197" s="505" t="str">
        <f>IFERROR(VLOOKUP($J1197,[4]LSIns!$B$5:$C$45,2,FALSE),"")</f>
        <v/>
      </c>
      <c r="L1197" s="516"/>
      <c r="M1197" s="505" t="str">
        <f>IFERROR(VLOOKUP($L1197,[5]Insumos!$C$2:$F$517,2,FALSE),"")</f>
        <v/>
      </c>
      <c r="N1197" s="521"/>
      <c r="O1197" s="522" t="str">
        <f>IFERROR(VLOOKUP($L1197,[5]Insumos!$C$2:$F$517,3,FALSE),"")</f>
        <v/>
      </c>
      <c r="P1197" s="520" t="e">
        <f>+'Formulario PPGR3'!$O1197*'Formulario PPGR3'!$N1197</f>
        <v>#VALUE!</v>
      </c>
      <c r="Q1197" s="527" t="str">
        <f>IFERROR(VLOOKUP($L1197,[5]Insumos!$C$2:$F$517,4,FALSE),"")</f>
        <v/>
      </c>
      <c r="R1197" s="515"/>
    </row>
    <row r="1198" spans="2:18">
      <c r="B1198" s="505" t="str">
        <f>IF('Formulario PPGR3'!$G1198="","",CONCATENATE('Formulario PPGR3'!$C1198,".",'Formulario PPGR3'!$D1198,".",'Formulario PPGR3'!$E1198,".",'Formulario PPGR3'!$F1198))</f>
        <v/>
      </c>
      <c r="C1198" s="505" t="str">
        <f>IF('Formulario PPGR3'!$G1198="","",'[3]Formulario PPGR1'!#REF!)</f>
        <v/>
      </c>
      <c r="D1198" s="505" t="str">
        <f>IF('Formulario PPGR3'!$G1198="","",'[3]Formulario PPGR1'!#REF!)</f>
        <v/>
      </c>
      <c r="E1198" s="505" t="str">
        <f>IF('Formulario PPGR3'!$G1198="","",'[3]Formulario PPGR1'!#REF!)</f>
        <v/>
      </c>
      <c r="F1198" s="505" t="str">
        <f>IF('Formulario PPGR3'!$G1198="","",'[3]Formulario PPGR1'!#REF!)</f>
        <v/>
      </c>
      <c r="G1198" s="508"/>
      <c r="H1198" s="507" t="str">
        <f>IFERROR(VLOOKUP('Formulario PPGR3'!$G1198,'Formulario PPGR2'!$H$39:$I$10486,2,FALSE),"")</f>
        <v/>
      </c>
      <c r="I1198" s="514" t="str">
        <f>IFERROR(VLOOKUP('Formulario PPGR3'!$G1198,'Formulario PPGR2'!$H$9:$V$303,15,FALSE),"")</f>
        <v/>
      </c>
      <c r="J1198" s="515"/>
      <c r="K1198" s="505" t="str">
        <f>IFERROR(VLOOKUP($J1198,[4]LSIns!$B$5:$C$45,2,FALSE),"")</f>
        <v/>
      </c>
      <c r="L1198" s="516"/>
      <c r="M1198" s="505" t="str">
        <f>IFERROR(VLOOKUP($L1198,[5]Insumos!$C$2:$F$517,2,FALSE),"")</f>
        <v/>
      </c>
      <c r="N1198" s="521"/>
      <c r="O1198" s="522" t="str">
        <f>IFERROR(VLOOKUP($L1198,[5]Insumos!$C$2:$F$517,3,FALSE),"")</f>
        <v/>
      </c>
      <c r="P1198" s="520" t="e">
        <f>+'Formulario PPGR3'!$O1198*'Formulario PPGR3'!$N1198</f>
        <v>#VALUE!</v>
      </c>
      <c r="Q1198" s="527" t="str">
        <f>IFERROR(VLOOKUP($L1198,[5]Insumos!$C$2:$F$517,4,FALSE),"")</f>
        <v/>
      </c>
      <c r="R1198" s="515"/>
    </row>
    <row r="1199" spans="2:18">
      <c r="B1199" s="505" t="str">
        <f>IF('Formulario PPGR3'!$G1199="","",CONCATENATE('Formulario PPGR3'!$C1199,".",'Formulario PPGR3'!$D1199,".",'Formulario PPGR3'!$E1199,".",'Formulario PPGR3'!$F1199))</f>
        <v/>
      </c>
      <c r="C1199" s="505" t="str">
        <f>IF('Formulario PPGR3'!$G1199="","",'[3]Formulario PPGR1'!#REF!)</f>
        <v/>
      </c>
      <c r="D1199" s="505" t="str">
        <f>IF('Formulario PPGR3'!$G1199="","",'[3]Formulario PPGR1'!#REF!)</f>
        <v/>
      </c>
      <c r="E1199" s="505" t="str">
        <f>IF('Formulario PPGR3'!$G1199="","",'[3]Formulario PPGR1'!#REF!)</f>
        <v/>
      </c>
      <c r="F1199" s="505" t="str">
        <f>IF('Formulario PPGR3'!$G1199="","",'[3]Formulario PPGR1'!#REF!)</f>
        <v/>
      </c>
      <c r="G1199" s="508"/>
      <c r="H1199" s="507" t="str">
        <f>IFERROR(VLOOKUP('Formulario PPGR3'!$G1199,'Formulario PPGR2'!$H$39:$I$10486,2,FALSE),"")</f>
        <v/>
      </c>
      <c r="I1199" s="514" t="str">
        <f>IFERROR(VLOOKUP('Formulario PPGR3'!$G1199,'Formulario PPGR2'!$H$9:$V$303,15,FALSE),"")</f>
        <v/>
      </c>
      <c r="J1199" s="515"/>
      <c r="K1199" s="505" t="str">
        <f>IFERROR(VLOOKUP($J1199,[4]LSIns!$B$5:$C$45,2,FALSE),"")</f>
        <v/>
      </c>
      <c r="L1199" s="516"/>
      <c r="M1199" s="505" t="str">
        <f>IFERROR(VLOOKUP($L1199,[5]Insumos!$C$2:$F$517,2,FALSE),"")</f>
        <v/>
      </c>
      <c r="N1199" s="521"/>
      <c r="O1199" s="522" t="str">
        <f>IFERROR(VLOOKUP($L1199,[5]Insumos!$C$2:$F$517,3,FALSE),"")</f>
        <v/>
      </c>
      <c r="P1199" s="520" t="e">
        <f>+'Formulario PPGR3'!$O1199*'Formulario PPGR3'!$N1199</f>
        <v>#VALUE!</v>
      </c>
      <c r="Q1199" s="527" t="str">
        <f>IFERROR(VLOOKUP($L1199,[5]Insumos!$C$2:$F$517,4,FALSE),"")</f>
        <v/>
      </c>
      <c r="R1199" s="515"/>
    </row>
    <row r="1200" spans="2:18">
      <c r="B1200" s="505" t="str">
        <f>IF('Formulario PPGR3'!$G1200="","",CONCATENATE('Formulario PPGR3'!$C1200,".",'Formulario PPGR3'!$D1200,".",'Formulario PPGR3'!$E1200,".",'Formulario PPGR3'!$F1200))</f>
        <v/>
      </c>
      <c r="C1200" s="505" t="str">
        <f>IF('Formulario PPGR3'!$G1200="","",'[3]Formulario PPGR1'!#REF!)</f>
        <v/>
      </c>
      <c r="D1200" s="505" t="str">
        <f>IF('Formulario PPGR3'!$G1200="","",'[3]Formulario PPGR1'!#REF!)</f>
        <v/>
      </c>
      <c r="E1200" s="505" t="str">
        <f>IF('Formulario PPGR3'!$G1200="","",'[3]Formulario PPGR1'!#REF!)</f>
        <v/>
      </c>
      <c r="F1200" s="505" t="str">
        <f>IF('Formulario PPGR3'!$G1200="","",'[3]Formulario PPGR1'!#REF!)</f>
        <v/>
      </c>
      <c r="G1200" s="508"/>
      <c r="H1200" s="507" t="str">
        <f>IFERROR(VLOOKUP('Formulario PPGR3'!$G1200,'Formulario PPGR2'!$H$39:$I$10486,2,FALSE),"")</f>
        <v/>
      </c>
      <c r="I1200" s="514" t="str">
        <f>IFERROR(VLOOKUP('Formulario PPGR3'!$G1200,'Formulario PPGR2'!$H$9:$V$303,15,FALSE),"")</f>
        <v/>
      </c>
      <c r="J1200" s="515"/>
      <c r="K1200" s="505" t="str">
        <f>IFERROR(VLOOKUP($J1200,[4]LSIns!$B$5:$C$45,2,FALSE),"")</f>
        <v/>
      </c>
      <c r="L1200" s="516"/>
      <c r="M1200" s="505" t="str">
        <f>IFERROR(VLOOKUP($L1200,[5]Insumos!$C$2:$F$517,2,FALSE),"")</f>
        <v/>
      </c>
      <c r="N1200" s="521"/>
      <c r="O1200" s="522" t="str">
        <f>IFERROR(VLOOKUP($L1200,[5]Insumos!$C$2:$F$517,3,FALSE),"")</f>
        <v/>
      </c>
      <c r="P1200" s="520" t="e">
        <f>+'Formulario PPGR3'!$O1200*'Formulario PPGR3'!$N1200</f>
        <v>#VALUE!</v>
      </c>
      <c r="Q1200" s="527" t="str">
        <f>IFERROR(VLOOKUP($L1200,[5]Insumos!$C$2:$F$517,4,FALSE),"")</f>
        <v/>
      </c>
      <c r="R1200" s="515"/>
    </row>
    <row r="1201" spans="2:18">
      <c r="B1201" s="505" t="str">
        <f>IF('Formulario PPGR3'!$G1201="","",CONCATENATE('Formulario PPGR3'!$C1201,".",'Formulario PPGR3'!$D1201,".",'Formulario PPGR3'!$E1201,".",'Formulario PPGR3'!$F1201))</f>
        <v/>
      </c>
      <c r="C1201" s="505" t="str">
        <f>IF('Formulario PPGR3'!$G1201="","",'[3]Formulario PPGR1'!#REF!)</f>
        <v/>
      </c>
      <c r="D1201" s="505" t="str">
        <f>IF('Formulario PPGR3'!$G1201="","",'[3]Formulario PPGR1'!#REF!)</f>
        <v/>
      </c>
      <c r="E1201" s="505" t="str">
        <f>IF('Formulario PPGR3'!$G1201="","",'[3]Formulario PPGR1'!#REF!)</f>
        <v/>
      </c>
      <c r="F1201" s="505" t="str">
        <f>IF('Formulario PPGR3'!$G1201="","",'[3]Formulario PPGR1'!#REF!)</f>
        <v/>
      </c>
      <c r="G1201" s="508"/>
      <c r="H1201" s="507" t="str">
        <f>IFERROR(VLOOKUP('Formulario PPGR3'!$G1201,'Formulario PPGR2'!$H$39:$I$10486,2,FALSE),"")</f>
        <v/>
      </c>
      <c r="I1201" s="514" t="str">
        <f>IFERROR(VLOOKUP('Formulario PPGR3'!$G1201,'Formulario PPGR2'!$H$9:$V$303,15,FALSE),"")</f>
        <v/>
      </c>
      <c r="J1201" s="515"/>
      <c r="K1201" s="505" t="str">
        <f>IFERROR(VLOOKUP($J1201,[4]LSIns!$B$5:$C$45,2,FALSE),"")</f>
        <v/>
      </c>
      <c r="L1201" s="516"/>
      <c r="M1201" s="505" t="str">
        <f>IFERROR(VLOOKUP($L1201,[5]Insumos!$C$2:$F$517,2,FALSE),"")</f>
        <v/>
      </c>
      <c r="N1201" s="521"/>
      <c r="O1201" s="522" t="str">
        <f>IFERROR(VLOOKUP($L1201,[5]Insumos!$C$2:$F$517,3,FALSE),"")</f>
        <v/>
      </c>
      <c r="P1201" s="520" t="e">
        <f>+'Formulario PPGR3'!$O1201*'Formulario PPGR3'!$N1201</f>
        <v>#VALUE!</v>
      </c>
      <c r="Q1201" s="527" t="str">
        <f>IFERROR(VLOOKUP($L1201,[5]Insumos!$C$2:$F$517,4,FALSE),"")</f>
        <v/>
      </c>
      <c r="R1201" s="515"/>
    </row>
    <row r="1202" spans="2:18">
      <c r="B1202" s="505" t="str">
        <f>IF('Formulario PPGR3'!$G1202="","",CONCATENATE('Formulario PPGR3'!$C1202,".",'Formulario PPGR3'!$D1202,".",'Formulario PPGR3'!$E1202,".",'Formulario PPGR3'!$F1202))</f>
        <v/>
      </c>
      <c r="C1202" s="505" t="str">
        <f>IF('Formulario PPGR3'!$G1202="","",'[3]Formulario PPGR1'!#REF!)</f>
        <v/>
      </c>
      <c r="D1202" s="505" t="str">
        <f>IF('Formulario PPGR3'!$G1202="","",'[3]Formulario PPGR1'!#REF!)</f>
        <v/>
      </c>
      <c r="E1202" s="505" t="str">
        <f>IF('Formulario PPGR3'!$G1202="","",'[3]Formulario PPGR1'!#REF!)</f>
        <v/>
      </c>
      <c r="F1202" s="505" t="str">
        <f>IF('Formulario PPGR3'!$G1202="","",'[3]Formulario PPGR1'!#REF!)</f>
        <v/>
      </c>
      <c r="G1202" s="508"/>
      <c r="H1202" s="507" t="str">
        <f>IFERROR(VLOOKUP('Formulario PPGR3'!$G1202,'Formulario PPGR2'!$H$39:$I$10486,2,FALSE),"")</f>
        <v/>
      </c>
      <c r="I1202" s="514" t="str">
        <f>IFERROR(VLOOKUP('Formulario PPGR3'!$G1202,'Formulario PPGR2'!$H$9:$V$303,15,FALSE),"")</f>
        <v/>
      </c>
      <c r="J1202" s="515"/>
      <c r="K1202" s="505" t="str">
        <f>IFERROR(VLOOKUP($J1202,[4]LSIns!$B$5:$C$45,2,FALSE),"")</f>
        <v/>
      </c>
      <c r="L1202" s="516"/>
      <c r="M1202" s="505" t="str">
        <f>IFERROR(VLOOKUP($L1202,[5]Insumos!$C$2:$F$517,2,FALSE),"")</f>
        <v/>
      </c>
      <c r="N1202" s="521"/>
      <c r="O1202" s="522" t="str">
        <f>IFERROR(VLOOKUP($L1202,[5]Insumos!$C$2:$F$517,3,FALSE),"")</f>
        <v/>
      </c>
      <c r="P1202" s="520" t="e">
        <f>+'Formulario PPGR3'!$O1202*'Formulario PPGR3'!$N1202</f>
        <v>#VALUE!</v>
      </c>
      <c r="Q1202" s="527" t="str">
        <f>IFERROR(VLOOKUP($L1202,[5]Insumos!$C$2:$F$517,4,FALSE),"")</f>
        <v/>
      </c>
      <c r="R1202" s="515"/>
    </row>
    <row r="1203" spans="2:18">
      <c r="B1203" s="505" t="str">
        <f>IF('Formulario PPGR3'!$G1203="","",CONCATENATE('Formulario PPGR3'!$C1203,".",'Formulario PPGR3'!$D1203,".",'Formulario PPGR3'!$E1203,".",'Formulario PPGR3'!$F1203))</f>
        <v/>
      </c>
      <c r="C1203" s="505" t="str">
        <f>IF('Formulario PPGR3'!$G1203="","",'[3]Formulario PPGR1'!#REF!)</f>
        <v/>
      </c>
      <c r="D1203" s="505" t="str">
        <f>IF('Formulario PPGR3'!$G1203="","",'[3]Formulario PPGR1'!#REF!)</f>
        <v/>
      </c>
      <c r="E1203" s="505" t="str">
        <f>IF('Formulario PPGR3'!$G1203="","",'[3]Formulario PPGR1'!#REF!)</f>
        <v/>
      </c>
      <c r="F1203" s="505" t="str">
        <f>IF('Formulario PPGR3'!$G1203="","",'[3]Formulario PPGR1'!#REF!)</f>
        <v/>
      </c>
      <c r="G1203" s="508"/>
      <c r="H1203" s="507" t="str">
        <f>IFERROR(VLOOKUP('Formulario PPGR3'!$G1203,'Formulario PPGR2'!$H$39:$I$10486,2,FALSE),"")</f>
        <v/>
      </c>
      <c r="I1203" s="514" t="str">
        <f>IFERROR(VLOOKUP('Formulario PPGR3'!$G1203,'Formulario PPGR2'!$H$9:$V$303,15,FALSE),"")</f>
        <v/>
      </c>
      <c r="J1203" s="515"/>
      <c r="K1203" s="505" t="str">
        <f>IFERROR(VLOOKUP($J1203,[4]LSIns!$B$5:$C$45,2,FALSE),"")</f>
        <v/>
      </c>
      <c r="L1203" s="516"/>
      <c r="M1203" s="505" t="str">
        <f>IFERROR(VLOOKUP($L1203,[5]Insumos!$C$2:$F$517,2,FALSE),"")</f>
        <v/>
      </c>
      <c r="N1203" s="521"/>
      <c r="O1203" s="522" t="str">
        <f>IFERROR(VLOOKUP($L1203,[5]Insumos!$C$2:$F$517,3,FALSE),"")</f>
        <v/>
      </c>
      <c r="P1203" s="520" t="e">
        <f>+'Formulario PPGR3'!$O1203*'Formulario PPGR3'!$N1203</f>
        <v>#VALUE!</v>
      </c>
      <c r="Q1203" s="527" t="str">
        <f>IFERROR(VLOOKUP($L1203,[5]Insumos!$C$2:$F$517,4,FALSE),"")</f>
        <v/>
      </c>
      <c r="R1203" s="515"/>
    </row>
    <row r="1204" spans="2:18">
      <c r="B1204" s="505" t="str">
        <f>IF('Formulario PPGR3'!$G1204="","",CONCATENATE('Formulario PPGR3'!$C1204,".",'Formulario PPGR3'!$D1204,".",'Formulario PPGR3'!$E1204,".",'Formulario PPGR3'!$F1204))</f>
        <v/>
      </c>
      <c r="C1204" s="505" t="str">
        <f>IF('Formulario PPGR3'!$G1204="","",'[3]Formulario PPGR1'!#REF!)</f>
        <v/>
      </c>
      <c r="D1204" s="505" t="str">
        <f>IF('Formulario PPGR3'!$G1204="","",'[3]Formulario PPGR1'!#REF!)</f>
        <v/>
      </c>
      <c r="E1204" s="505" t="str">
        <f>IF('Formulario PPGR3'!$G1204="","",'[3]Formulario PPGR1'!#REF!)</f>
        <v/>
      </c>
      <c r="F1204" s="505" t="str">
        <f>IF('Formulario PPGR3'!$G1204="","",'[3]Formulario PPGR1'!#REF!)</f>
        <v/>
      </c>
      <c r="G1204" s="508"/>
      <c r="H1204" s="507" t="str">
        <f>IFERROR(VLOOKUP('Formulario PPGR3'!$G1204,'Formulario PPGR2'!$H$39:$I$10486,2,FALSE),"")</f>
        <v/>
      </c>
      <c r="I1204" s="514" t="str">
        <f>IFERROR(VLOOKUP('Formulario PPGR3'!$G1204,'Formulario PPGR2'!$H$9:$V$303,15,FALSE),"")</f>
        <v/>
      </c>
      <c r="J1204" s="515"/>
      <c r="K1204" s="505" t="str">
        <f>IFERROR(VLOOKUP($J1204,[4]LSIns!$B$5:$C$45,2,FALSE),"")</f>
        <v/>
      </c>
      <c r="L1204" s="516"/>
      <c r="M1204" s="505" t="str">
        <f>IFERROR(VLOOKUP($L1204,[5]Insumos!$C$2:$F$517,2,FALSE),"")</f>
        <v/>
      </c>
      <c r="N1204" s="521"/>
      <c r="O1204" s="522" t="str">
        <f>IFERROR(VLOOKUP($L1204,[5]Insumos!$C$2:$F$517,3,FALSE),"")</f>
        <v/>
      </c>
      <c r="P1204" s="520" t="e">
        <f>+'Formulario PPGR3'!$O1204*'Formulario PPGR3'!$N1204</f>
        <v>#VALUE!</v>
      </c>
      <c r="Q1204" s="527" t="str">
        <f>IFERROR(VLOOKUP($L1204,[5]Insumos!$C$2:$F$517,4,FALSE),"")</f>
        <v/>
      </c>
      <c r="R1204" s="515"/>
    </row>
    <row r="1205" spans="2:18">
      <c r="B1205" s="505" t="str">
        <f>IF('Formulario PPGR3'!$G1205="","",CONCATENATE('Formulario PPGR3'!$C1205,".",'Formulario PPGR3'!$D1205,".",'Formulario PPGR3'!$E1205,".",'Formulario PPGR3'!$F1205))</f>
        <v/>
      </c>
      <c r="C1205" s="505" t="str">
        <f>IF('Formulario PPGR3'!$G1205="","",'[3]Formulario PPGR1'!#REF!)</f>
        <v/>
      </c>
      <c r="D1205" s="505" t="str">
        <f>IF('Formulario PPGR3'!$G1205="","",'[3]Formulario PPGR1'!#REF!)</f>
        <v/>
      </c>
      <c r="E1205" s="505" t="str">
        <f>IF('Formulario PPGR3'!$G1205="","",'[3]Formulario PPGR1'!#REF!)</f>
        <v/>
      </c>
      <c r="F1205" s="505" t="str">
        <f>IF('Formulario PPGR3'!$G1205="","",'[3]Formulario PPGR1'!#REF!)</f>
        <v/>
      </c>
      <c r="G1205" s="508"/>
      <c r="H1205" s="507" t="str">
        <f>IFERROR(VLOOKUP('Formulario PPGR3'!$G1205,'Formulario PPGR2'!$H$39:$I$10486,2,FALSE),"")</f>
        <v/>
      </c>
      <c r="I1205" s="514" t="str">
        <f>IFERROR(VLOOKUP('Formulario PPGR3'!$G1205,'Formulario PPGR2'!$H$9:$V$303,15,FALSE),"")</f>
        <v/>
      </c>
      <c r="J1205" s="515"/>
      <c r="K1205" s="505" t="str">
        <f>IFERROR(VLOOKUP($J1205,[4]LSIns!$B$5:$C$45,2,FALSE),"")</f>
        <v/>
      </c>
      <c r="L1205" s="516"/>
      <c r="M1205" s="505" t="str">
        <f>IFERROR(VLOOKUP($L1205,[5]Insumos!$C$2:$F$517,2,FALSE),"")</f>
        <v/>
      </c>
      <c r="N1205" s="521"/>
      <c r="O1205" s="522" t="str">
        <f>IFERROR(VLOOKUP($L1205,[5]Insumos!$C$2:$F$517,3,FALSE),"")</f>
        <v/>
      </c>
      <c r="P1205" s="520" t="e">
        <f>+'Formulario PPGR3'!$O1205*'Formulario PPGR3'!$N1205</f>
        <v>#VALUE!</v>
      </c>
      <c r="Q1205" s="527" t="str">
        <f>IFERROR(VLOOKUP($L1205,[5]Insumos!$C$2:$F$517,4,FALSE),"")</f>
        <v/>
      </c>
      <c r="R1205" s="515"/>
    </row>
    <row r="1206" spans="2:18">
      <c r="B1206" s="505" t="str">
        <f>IF('Formulario PPGR3'!$G1206="","",CONCATENATE('Formulario PPGR3'!$C1206,".",'Formulario PPGR3'!$D1206,".",'Formulario PPGR3'!$E1206,".",'Formulario PPGR3'!$F1206))</f>
        <v/>
      </c>
      <c r="C1206" s="505" t="str">
        <f>IF('Formulario PPGR3'!$G1206="","",'[3]Formulario PPGR1'!#REF!)</f>
        <v/>
      </c>
      <c r="D1206" s="505" t="str">
        <f>IF('Formulario PPGR3'!$G1206="","",'[3]Formulario PPGR1'!#REF!)</f>
        <v/>
      </c>
      <c r="E1206" s="505" t="str">
        <f>IF('Formulario PPGR3'!$G1206="","",'[3]Formulario PPGR1'!#REF!)</f>
        <v/>
      </c>
      <c r="F1206" s="505" t="str">
        <f>IF('Formulario PPGR3'!$G1206="","",'[3]Formulario PPGR1'!#REF!)</f>
        <v/>
      </c>
      <c r="G1206" s="508"/>
      <c r="H1206" s="507" t="str">
        <f>IFERROR(VLOOKUP('Formulario PPGR3'!$G1206,'Formulario PPGR2'!$H$39:$I$10486,2,FALSE),"")</f>
        <v/>
      </c>
      <c r="I1206" s="514" t="str">
        <f>IFERROR(VLOOKUP('Formulario PPGR3'!$G1206,'Formulario PPGR2'!$H$9:$V$303,15,FALSE),"")</f>
        <v/>
      </c>
      <c r="J1206" s="515"/>
      <c r="K1206" s="505" t="str">
        <f>IFERROR(VLOOKUP($J1206,[4]LSIns!$B$5:$C$45,2,FALSE),"")</f>
        <v/>
      </c>
      <c r="L1206" s="516"/>
      <c r="M1206" s="505" t="str">
        <f>IFERROR(VLOOKUP($L1206,[5]Insumos!$C$2:$F$517,2,FALSE),"")</f>
        <v/>
      </c>
      <c r="N1206" s="521"/>
      <c r="O1206" s="522" t="str">
        <f>IFERROR(VLOOKUP($L1206,[5]Insumos!$C$2:$F$517,3,FALSE),"")</f>
        <v/>
      </c>
      <c r="P1206" s="520" t="e">
        <f>+'Formulario PPGR3'!$O1206*'Formulario PPGR3'!$N1206</f>
        <v>#VALUE!</v>
      </c>
      <c r="Q1206" s="527" t="str">
        <f>IFERROR(VLOOKUP($L1206,[5]Insumos!$C$2:$F$517,4,FALSE),"")</f>
        <v/>
      </c>
      <c r="R1206" s="515"/>
    </row>
    <row r="1207" spans="2:18">
      <c r="B1207" s="505" t="str">
        <f>IF('Formulario PPGR3'!$G1207="","",CONCATENATE('Formulario PPGR3'!$C1207,".",'Formulario PPGR3'!$D1207,".",'Formulario PPGR3'!$E1207,".",'Formulario PPGR3'!$F1207))</f>
        <v/>
      </c>
      <c r="C1207" s="505" t="str">
        <f>IF('Formulario PPGR3'!$G1207="","",'[3]Formulario PPGR1'!#REF!)</f>
        <v/>
      </c>
      <c r="D1207" s="505" t="str">
        <f>IF('Formulario PPGR3'!$G1207="","",'[3]Formulario PPGR1'!#REF!)</f>
        <v/>
      </c>
      <c r="E1207" s="505" t="str">
        <f>IF('Formulario PPGR3'!$G1207="","",'[3]Formulario PPGR1'!#REF!)</f>
        <v/>
      </c>
      <c r="F1207" s="505" t="str">
        <f>IF('Formulario PPGR3'!$G1207="","",'[3]Formulario PPGR1'!#REF!)</f>
        <v/>
      </c>
      <c r="G1207" s="508"/>
      <c r="H1207" s="507" t="str">
        <f>IFERROR(VLOOKUP('Formulario PPGR3'!$G1207,'Formulario PPGR2'!$H$39:$I$10486,2,FALSE),"")</f>
        <v/>
      </c>
      <c r="I1207" s="514" t="str">
        <f>IFERROR(VLOOKUP('Formulario PPGR3'!$G1207,'Formulario PPGR2'!$H$9:$V$303,15,FALSE),"")</f>
        <v/>
      </c>
      <c r="J1207" s="515"/>
      <c r="K1207" s="505" t="str">
        <f>IFERROR(VLOOKUP($J1207,[4]LSIns!$B$5:$C$45,2,FALSE),"")</f>
        <v/>
      </c>
      <c r="L1207" s="516"/>
      <c r="M1207" s="505" t="str">
        <f>IFERROR(VLOOKUP($L1207,[5]Insumos!$C$2:$F$517,2,FALSE),"")</f>
        <v/>
      </c>
      <c r="N1207" s="521"/>
      <c r="O1207" s="522" t="str">
        <f>IFERROR(VLOOKUP($L1207,[5]Insumos!$C$2:$F$517,3,FALSE),"")</f>
        <v/>
      </c>
      <c r="P1207" s="520" t="e">
        <f>+'Formulario PPGR3'!$O1207*'Formulario PPGR3'!$N1207</f>
        <v>#VALUE!</v>
      </c>
      <c r="Q1207" s="527" t="str">
        <f>IFERROR(VLOOKUP($L1207,[5]Insumos!$C$2:$F$517,4,FALSE),"")</f>
        <v/>
      </c>
      <c r="R1207" s="515"/>
    </row>
    <row r="1208" spans="2:18">
      <c r="B1208" s="505" t="str">
        <f>IF('Formulario PPGR3'!$G1208="","",CONCATENATE('Formulario PPGR3'!$C1208,".",'Formulario PPGR3'!$D1208,".",'Formulario PPGR3'!$E1208,".",'Formulario PPGR3'!$F1208))</f>
        <v/>
      </c>
      <c r="C1208" s="505" t="str">
        <f>IF('Formulario PPGR3'!$G1208="","",'[3]Formulario PPGR1'!#REF!)</f>
        <v/>
      </c>
      <c r="D1208" s="505" t="str">
        <f>IF('Formulario PPGR3'!$G1208="","",'[3]Formulario PPGR1'!#REF!)</f>
        <v/>
      </c>
      <c r="E1208" s="505" t="str">
        <f>IF('Formulario PPGR3'!$G1208="","",'[3]Formulario PPGR1'!#REF!)</f>
        <v/>
      </c>
      <c r="F1208" s="505" t="str">
        <f>IF('Formulario PPGR3'!$G1208="","",'[3]Formulario PPGR1'!#REF!)</f>
        <v/>
      </c>
      <c r="G1208" s="508"/>
      <c r="H1208" s="507" t="str">
        <f>IFERROR(VLOOKUP('Formulario PPGR3'!$G1208,'Formulario PPGR2'!$H$39:$I$10486,2,FALSE),"")</f>
        <v/>
      </c>
      <c r="I1208" s="514" t="str">
        <f>IFERROR(VLOOKUP('Formulario PPGR3'!$G1208,'Formulario PPGR2'!$H$9:$V$303,15,FALSE),"")</f>
        <v/>
      </c>
      <c r="J1208" s="515"/>
      <c r="K1208" s="505" t="str">
        <f>IFERROR(VLOOKUP($J1208,[4]LSIns!$B$5:$C$45,2,FALSE),"")</f>
        <v/>
      </c>
      <c r="L1208" s="516"/>
      <c r="M1208" s="505" t="str">
        <f>IFERROR(VLOOKUP($L1208,[5]Insumos!$C$2:$F$517,2,FALSE),"")</f>
        <v/>
      </c>
      <c r="N1208" s="521"/>
      <c r="O1208" s="522" t="str">
        <f>IFERROR(VLOOKUP($L1208,[5]Insumos!$C$2:$F$517,3,FALSE),"")</f>
        <v/>
      </c>
      <c r="P1208" s="520" t="e">
        <f>+'Formulario PPGR3'!$O1208*'Formulario PPGR3'!$N1208</f>
        <v>#VALUE!</v>
      </c>
      <c r="Q1208" s="527" t="str">
        <f>IFERROR(VLOOKUP($L1208,[5]Insumos!$C$2:$F$517,4,FALSE),"")</f>
        <v/>
      </c>
      <c r="R1208" s="515"/>
    </row>
    <row r="1209" spans="2:18">
      <c r="B1209" s="505" t="str">
        <f>IF('Formulario PPGR3'!$G1209="","",CONCATENATE('Formulario PPGR3'!$C1209,".",'Formulario PPGR3'!$D1209,".",'Formulario PPGR3'!$E1209,".",'Formulario PPGR3'!$F1209))</f>
        <v/>
      </c>
      <c r="C1209" s="505" t="str">
        <f>IF('Formulario PPGR3'!$G1209="","",'[3]Formulario PPGR1'!#REF!)</f>
        <v/>
      </c>
      <c r="D1209" s="505" t="str">
        <f>IF('Formulario PPGR3'!$G1209="","",'[3]Formulario PPGR1'!#REF!)</f>
        <v/>
      </c>
      <c r="E1209" s="505" t="str">
        <f>IF('Formulario PPGR3'!$G1209="","",'[3]Formulario PPGR1'!#REF!)</f>
        <v/>
      </c>
      <c r="F1209" s="505" t="str">
        <f>IF('Formulario PPGR3'!$G1209="","",'[3]Formulario PPGR1'!#REF!)</f>
        <v/>
      </c>
      <c r="G1209" s="508"/>
      <c r="H1209" s="507" t="str">
        <f>IFERROR(VLOOKUP('Formulario PPGR3'!$G1209,'Formulario PPGR2'!$H$39:$I$10486,2,FALSE),"")</f>
        <v/>
      </c>
      <c r="I1209" s="514" t="str">
        <f>IFERROR(VLOOKUP('Formulario PPGR3'!$G1209,'Formulario PPGR2'!$H$9:$V$303,15,FALSE),"")</f>
        <v/>
      </c>
      <c r="J1209" s="515"/>
      <c r="K1209" s="505" t="str">
        <f>IFERROR(VLOOKUP($J1209,[4]LSIns!$B$5:$C$45,2,FALSE),"")</f>
        <v/>
      </c>
      <c r="L1209" s="516"/>
      <c r="M1209" s="505" t="str">
        <f>IFERROR(VLOOKUP($L1209,[5]Insumos!$C$2:$F$517,2,FALSE),"")</f>
        <v/>
      </c>
      <c r="N1209" s="521"/>
      <c r="O1209" s="522" t="str">
        <f>IFERROR(VLOOKUP($L1209,[5]Insumos!$C$2:$F$517,3,FALSE),"")</f>
        <v/>
      </c>
      <c r="P1209" s="520" t="e">
        <f>+'Formulario PPGR3'!$O1209*'Formulario PPGR3'!$N1209</f>
        <v>#VALUE!</v>
      </c>
      <c r="Q1209" s="527" t="str">
        <f>IFERROR(VLOOKUP($L1209,[5]Insumos!$C$2:$F$517,4,FALSE),"")</f>
        <v/>
      </c>
      <c r="R1209" s="515"/>
    </row>
    <row r="1210" spans="2:18">
      <c r="B1210" s="505" t="str">
        <f>IF('Formulario PPGR3'!$G1210="","",CONCATENATE('Formulario PPGR3'!$C1210,".",'Formulario PPGR3'!$D1210,".",'Formulario PPGR3'!$E1210,".",'Formulario PPGR3'!$F1210))</f>
        <v/>
      </c>
      <c r="C1210" s="505" t="str">
        <f>IF('Formulario PPGR3'!$G1210="","",'[3]Formulario PPGR1'!#REF!)</f>
        <v/>
      </c>
      <c r="D1210" s="505" t="str">
        <f>IF('Formulario PPGR3'!$G1210="","",'[3]Formulario PPGR1'!#REF!)</f>
        <v/>
      </c>
      <c r="E1210" s="505" t="str">
        <f>IF('Formulario PPGR3'!$G1210="","",'[3]Formulario PPGR1'!#REF!)</f>
        <v/>
      </c>
      <c r="F1210" s="505" t="str">
        <f>IF('Formulario PPGR3'!$G1210="","",'[3]Formulario PPGR1'!#REF!)</f>
        <v/>
      </c>
      <c r="G1210" s="508"/>
      <c r="H1210" s="507" t="str">
        <f>IFERROR(VLOOKUP('Formulario PPGR3'!$G1210,'Formulario PPGR2'!$H$39:$I$10486,2,FALSE),"")</f>
        <v/>
      </c>
      <c r="I1210" s="514" t="str">
        <f>IFERROR(VLOOKUP('Formulario PPGR3'!$G1210,'Formulario PPGR2'!$H$9:$V$303,15,FALSE),"")</f>
        <v/>
      </c>
      <c r="J1210" s="515"/>
      <c r="K1210" s="505" t="str">
        <f>IFERROR(VLOOKUP($J1210,[4]LSIns!$B$5:$C$45,2,FALSE),"")</f>
        <v/>
      </c>
      <c r="L1210" s="516"/>
      <c r="M1210" s="505" t="str">
        <f>IFERROR(VLOOKUP($L1210,[5]Insumos!$C$2:$F$517,2,FALSE),"")</f>
        <v/>
      </c>
      <c r="N1210" s="521"/>
      <c r="O1210" s="522" t="str">
        <f>IFERROR(VLOOKUP($L1210,[5]Insumos!$C$2:$F$517,3,FALSE),"")</f>
        <v/>
      </c>
      <c r="P1210" s="520" t="e">
        <f>+'Formulario PPGR3'!$O1210*'Formulario PPGR3'!$N1210</f>
        <v>#VALUE!</v>
      </c>
      <c r="Q1210" s="527" t="str">
        <f>IFERROR(VLOOKUP($L1210,[5]Insumos!$C$2:$F$517,4,FALSE),"")</f>
        <v/>
      </c>
      <c r="R1210" s="515"/>
    </row>
    <row r="1211" spans="2:18">
      <c r="B1211" s="505" t="str">
        <f>IF('Formulario PPGR3'!$G1211="","",CONCATENATE('Formulario PPGR3'!$C1211,".",'Formulario PPGR3'!$D1211,".",'Formulario PPGR3'!$E1211,".",'Formulario PPGR3'!$F1211))</f>
        <v/>
      </c>
      <c r="C1211" s="505" t="str">
        <f>IF('Formulario PPGR3'!$G1211="","",'[3]Formulario PPGR1'!#REF!)</f>
        <v/>
      </c>
      <c r="D1211" s="505" t="str">
        <f>IF('Formulario PPGR3'!$G1211="","",'[3]Formulario PPGR1'!#REF!)</f>
        <v/>
      </c>
      <c r="E1211" s="505" t="str">
        <f>IF('Formulario PPGR3'!$G1211="","",'[3]Formulario PPGR1'!#REF!)</f>
        <v/>
      </c>
      <c r="F1211" s="505" t="str">
        <f>IF('Formulario PPGR3'!$G1211="","",'[3]Formulario PPGR1'!#REF!)</f>
        <v/>
      </c>
      <c r="G1211" s="508"/>
      <c r="H1211" s="507" t="str">
        <f>IFERROR(VLOOKUP('Formulario PPGR3'!$G1211,'Formulario PPGR2'!$H$39:$I$10486,2,FALSE),"")</f>
        <v/>
      </c>
      <c r="I1211" s="514" t="str">
        <f>IFERROR(VLOOKUP('Formulario PPGR3'!$G1211,'Formulario PPGR2'!$H$9:$V$303,15,FALSE),"")</f>
        <v/>
      </c>
      <c r="J1211" s="515"/>
      <c r="K1211" s="505" t="str">
        <f>IFERROR(VLOOKUP($J1211,[4]LSIns!$B$5:$C$45,2,FALSE),"")</f>
        <v/>
      </c>
      <c r="L1211" s="516"/>
      <c r="M1211" s="505" t="str">
        <f>IFERROR(VLOOKUP($L1211,[5]Insumos!$C$2:$F$517,2,FALSE),"")</f>
        <v/>
      </c>
      <c r="N1211" s="521"/>
      <c r="O1211" s="522" t="str">
        <f>IFERROR(VLOOKUP($L1211,[5]Insumos!$C$2:$F$517,3,FALSE),"")</f>
        <v/>
      </c>
      <c r="P1211" s="520" t="e">
        <f>+'Formulario PPGR3'!$O1211*'Formulario PPGR3'!$N1211</f>
        <v>#VALUE!</v>
      </c>
      <c r="Q1211" s="527" t="str">
        <f>IFERROR(VLOOKUP($L1211,[5]Insumos!$C$2:$F$517,4,FALSE),"")</f>
        <v/>
      </c>
      <c r="R1211" s="515"/>
    </row>
    <row r="1212" spans="2:18">
      <c r="B1212" s="505" t="str">
        <f>IF('Formulario PPGR3'!$G1212="","",CONCATENATE('Formulario PPGR3'!$C1212,".",'Formulario PPGR3'!$D1212,".",'Formulario PPGR3'!$E1212,".",'Formulario PPGR3'!$F1212))</f>
        <v/>
      </c>
      <c r="C1212" s="505" t="str">
        <f>IF('Formulario PPGR3'!$G1212="","",'[3]Formulario PPGR1'!#REF!)</f>
        <v/>
      </c>
      <c r="D1212" s="505" t="str">
        <f>IF('Formulario PPGR3'!$G1212="","",'[3]Formulario PPGR1'!#REF!)</f>
        <v/>
      </c>
      <c r="E1212" s="505" t="str">
        <f>IF('Formulario PPGR3'!$G1212="","",'[3]Formulario PPGR1'!#REF!)</f>
        <v/>
      </c>
      <c r="F1212" s="505" t="str">
        <f>IF('Formulario PPGR3'!$G1212="","",'[3]Formulario PPGR1'!#REF!)</f>
        <v/>
      </c>
      <c r="G1212" s="508"/>
      <c r="H1212" s="507" t="str">
        <f>IFERROR(VLOOKUP('Formulario PPGR3'!$G1212,'Formulario PPGR2'!$H$39:$I$10486,2,FALSE),"")</f>
        <v/>
      </c>
      <c r="I1212" s="514" t="str">
        <f>IFERROR(VLOOKUP('Formulario PPGR3'!$G1212,'Formulario PPGR2'!$H$9:$V$303,15,FALSE),"")</f>
        <v/>
      </c>
      <c r="J1212" s="515"/>
      <c r="K1212" s="505" t="str">
        <f>IFERROR(VLOOKUP($J1212,[4]LSIns!$B$5:$C$45,2,FALSE),"")</f>
        <v/>
      </c>
      <c r="L1212" s="516"/>
      <c r="M1212" s="505" t="str">
        <f>IFERROR(VLOOKUP($L1212,[5]Insumos!$C$2:$F$517,2,FALSE),"")</f>
        <v/>
      </c>
      <c r="N1212" s="521"/>
      <c r="O1212" s="522" t="str">
        <f>IFERROR(VLOOKUP($L1212,[5]Insumos!$C$2:$F$517,3,FALSE),"")</f>
        <v/>
      </c>
      <c r="P1212" s="520" t="e">
        <f>+'Formulario PPGR3'!$O1212*'Formulario PPGR3'!$N1212</f>
        <v>#VALUE!</v>
      </c>
      <c r="Q1212" s="527" t="str">
        <f>IFERROR(VLOOKUP($L1212,[5]Insumos!$C$2:$F$517,4,FALSE),"")</f>
        <v/>
      </c>
      <c r="R1212" s="515"/>
    </row>
    <row r="1213" spans="2:18">
      <c r="B1213" s="505" t="str">
        <f>IF('Formulario PPGR3'!$G1213="","",CONCATENATE('Formulario PPGR3'!$C1213,".",'Formulario PPGR3'!$D1213,".",'Formulario PPGR3'!$E1213,".",'Formulario PPGR3'!$F1213))</f>
        <v/>
      </c>
      <c r="C1213" s="505" t="str">
        <f>IF('Formulario PPGR3'!$G1213="","",'[3]Formulario PPGR1'!#REF!)</f>
        <v/>
      </c>
      <c r="D1213" s="505" t="str">
        <f>IF('Formulario PPGR3'!$G1213="","",'[3]Formulario PPGR1'!#REF!)</f>
        <v/>
      </c>
      <c r="E1213" s="505" t="str">
        <f>IF('Formulario PPGR3'!$G1213="","",'[3]Formulario PPGR1'!#REF!)</f>
        <v/>
      </c>
      <c r="F1213" s="505" t="str">
        <f>IF('Formulario PPGR3'!$G1213="","",'[3]Formulario PPGR1'!#REF!)</f>
        <v/>
      </c>
      <c r="G1213" s="508"/>
      <c r="H1213" s="507" t="str">
        <f>IFERROR(VLOOKUP('Formulario PPGR3'!$G1213,'Formulario PPGR2'!$H$39:$I$10486,2,FALSE),"")</f>
        <v/>
      </c>
      <c r="I1213" s="514" t="str">
        <f>IFERROR(VLOOKUP('Formulario PPGR3'!$G1213,'Formulario PPGR2'!$H$9:$V$303,15,FALSE),"")</f>
        <v/>
      </c>
      <c r="J1213" s="515"/>
      <c r="K1213" s="505" t="str">
        <f>IFERROR(VLOOKUP($J1213,[4]LSIns!$B$5:$C$45,2,FALSE),"")</f>
        <v/>
      </c>
      <c r="L1213" s="516"/>
      <c r="M1213" s="505" t="str">
        <f>IFERROR(VLOOKUP($L1213,[5]Insumos!$C$2:$F$517,2,FALSE),"")</f>
        <v/>
      </c>
      <c r="N1213" s="521"/>
      <c r="O1213" s="522" t="str">
        <f>IFERROR(VLOOKUP($L1213,[5]Insumos!$C$2:$F$517,3,FALSE),"")</f>
        <v/>
      </c>
      <c r="P1213" s="520" t="e">
        <f>+'Formulario PPGR3'!$O1213*'Formulario PPGR3'!$N1213</f>
        <v>#VALUE!</v>
      </c>
      <c r="Q1213" s="527" t="str">
        <f>IFERROR(VLOOKUP($L1213,[5]Insumos!$C$2:$F$517,4,FALSE),"")</f>
        <v/>
      </c>
      <c r="R1213" s="515"/>
    </row>
    <row r="1214" spans="2:18">
      <c r="B1214" s="505" t="str">
        <f>IF('Formulario PPGR3'!$G1214="","",CONCATENATE('Formulario PPGR3'!$C1214,".",'Formulario PPGR3'!$D1214,".",'Formulario PPGR3'!$E1214,".",'Formulario PPGR3'!$F1214))</f>
        <v/>
      </c>
      <c r="C1214" s="505" t="str">
        <f>IF('Formulario PPGR3'!$G1214="","",'[3]Formulario PPGR1'!#REF!)</f>
        <v/>
      </c>
      <c r="D1214" s="505" t="str">
        <f>IF('Formulario PPGR3'!$G1214="","",'[3]Formulario PPGR1'!#REF!)</f>
        <v/>
      </c>
      <c r="E1214" s="505" t="str">
        <f>IF('Formulario PPGR3'!$G1214="","",'[3]Formulario PPGR1'!#REF!)</f>
        <v/>
      </c>
      <c r="F1214" s="505" t="str">
        <f>IF('Formulario PPGR3'!$G1214="","",'[3]Formulario PPGR1'!#REF!)</f>
        <v/>
      </c>
      <c r="G1214" s="508"/>
      <c r="H1214" s="507" t="str">
        <f>IFERROR(VLOOKUP('Formulario PPGR3'!$G1214,'Formulario PPGR2'!$H$39:$I$10486,2,FALSE),"")</f>
        <v/>
      </c>
      <c r="I1214" s="514" t="str">
        <f>IFERROR(VLOOKUP('Formulario PPGR3'!$G1214,'Formulario PPGR2'!$H$9:$V$303,15,FALSE),"")</f>
        <v/>
      </c>
      <c r="J1214" s="515"/>
      <c r="K1214" s="505" t="str">
        <f>IFERROR(VLOOKUP($J1214,[4]LSIns!$B$5:$C$45,2,FALSE),"")</f>
        <v/>
      </c>
      <c r="L1214" s="516"/>
      <c r="M1214" s="505" t="str">
        <f>IFERROR(VLOOKUP($L1214,[5]Insumos!$C$2:$F$517,2,FALSE),"")</f>
        <v/>
      </c>
      <c r="N1214" s="521"/>
      <c r="O1214" s="522" t="str">
        <f>IFERROR(VLOOKUP($L1214,[5]Insumos!$C$2:$F$517,3,FALSE),"")</f>
        <v/>
      </c>
      <c r="P1214" s="520" t="e">
        <f>+'Formulario PPGR3'!$O1214*'Formulario PPGR3'!$N1214</f>
        <v>#VALUE!</v>
      </c>
      <c r="Q1214" s="527" t="str">
        <f>IFERROR(VLOOKUP($L1214,[5]Insumos!$C$2:$F$517,4,FALSE),"")</f>
        <v/>
      </c>
      <c r="R1214" s="515"/>
    </row>
    <row r="1215" spans="2:18">
      <c r="B1215" s="505" t="str">
        <f>IF('Formulario PPGR3'!$G1215="","",CONCATENATE('Formulario PPGR3'!$C1215,".",'Formulario PPGR3'!$D1215,".",'Formulario PPGR3'!$E1215,".",'Formulario PPGR3'!$F1215))</f>
        <v/>
      </c>
      <c r="C1215" s="505" t="str">
        <f>IF('Formulario PPGR3'!$G1215="","",'[3]Formulario PPGR1'!#REF!)</f>
        <v/>
      </c>
      <c r="D1215" s="505" t="str">
        <f>IF('Formulario PPGR3'!$G1215="","",'[3]Formulario PPGR1'!#REF!)</f>
        <v/>
      </c>
      <c r="E1215" s="505" t="str">
        <f>IF('Formulario PPGR3'!$G1215="","",'[3]Formulario PPGR1'!#REF!)</f>
        <v/>
      </c>
      <c r="F1215" s="505" t="str">
        <f>IF('Formulario PPGR3'!$G1215="","",'[3]Formulario PPGR1'!#REF!)</f>
        <v/>
      </c>
      <c r="G1215" s="508"/>
      <c r="H1215" s="507" t="str">
        <f>IFERROR(VLOOKUP('Formulario PPGR3'!$G1215,'Formulario PPGR2'!$H$39:$I$10486,2,FALSE),"")</f>
        <v/>
      </c>
      <c r="I1215" s="514" t="str">
        <f>IFERROR(VLOOKUP('Formulario PPGR3'!$G1215,'Formulario PPGR2'!$H$9:$V$303,15,FALSE),"")</f>
        <v/>
      </c>
      <c r="J1215" s="515"/>
      <c r="K1215" s="505" t="str">
        <f>IFERROR(VLOOKUP($J1215,[4]LSIns!$B$5:$C$45,2,FALSE),"")</f>
        <v/>
      </c>
      <c r="L1215" s="516"/>
      <c r="M1215" s="505" t="str">
        <f>IFERROR(VLOOKUP($L1215,[5]Insumos!$C$2:$F$517,2,FALSE),"")</f>
        <v/>
      </c>
      <c r="N1215" s="521"/>
      <c r="O1215" s="522" t="str">
        <f>IFERROR(VLOOKUP($L1215,[5]Insumos!$C$2:$F$517,3,FALSE),"")</f>
        <v/>
      </c>
      <c r="P1215" s="520" t="e">
        <f>+'Formulario PPGR3'!$O1215*'Formulario PPGR3'!$N1215</f>
        <v>#VALUE!</v>
      </c>
      <c r="Q1215" s="527" t="str">
        <f>IFERROR(VLOOKUP($L1215,[5]Insumos!$C$2:$F$517,4,FALSE),"")</f>
        <v/>
      </c>
      <c r="R1215" s="515"/>
    </row>
    <row r="1216" spans="2:18">
      <c r="B1216" s="505" t="str">
        <f>IF('Formulario PPGR3'!$G1216="","",CONCATENATE('Formulario PPGR3'!$C1216,".",'Formulario PPGR3'!$D1216,".",'Formulario PPGR3'!$E1216,".",'Formulario PPGR3'!$F1216))</f>
        <v/>
      </c>
      <c r="C1216" s="505" t="str">
        <f>IF('Formulario PPGR3'!$G1216="","",'[3]Formulario PPGR1'!#REF!)</f>
        <v/>
      </c>
      <c r="D1216" s="505" t="str">
        <f>IF('Formulario PPGR3'!$G1216="","",'[3]Formulario PPGR1'!#REF!)</f>
        <v/>
      </c>
      <c r="E1216" s="505" t="str">
        <f>IF('Formulario PPGR3'!$G1216="","",'[3]Formulario PPGR1'!#REF!)</f>
        <v/>
      </c>
      <c r="F1216" s="505" t="str">
        <f>IF('Formulario PPGR3'!$G1216="","",'[3]Formulario PPGR1'!#REF!)</f>
        <v/>
      </c>
      <c r="G1216" s="508"/>
      <c r="H1216" s="507" t="str">
        <f>IFERROR(VLOOKUP('Formulario PPGR3'!$G1216,'Formulario PPGR2'!$H$39:$I$10486,2,FALSE),"")</f>
        <v/>
      </c>
      <c r="I1216" s="514" t="str">
        <f>IFERROR(VLOOKUP('Formulario PPGR3'!$G1216,'Formulario PPGR2'!$H$9:$V$303,15,FALSE),"")</f>
        <v/>
      </c>
      <c r="J1216" s="515"/>
      <c r="K1216" s="505" t="str">
        <f>IFERROR(VLOOKUP($J1216,[4]LSIns!$B$5:$C$45,2,FALSE),"")</f>
        <v/>
      </c>
      <c r="L1216" s="516"/>
      <c r="M1216" s="505" t="str">
        <f>IFERROR(VLOOKUP($L1216,[5]Insumos!$C$2:$F$517,2,FALSE),"")</f>
        <v/>
      </c>
      <c r="N1216" s="521"/>
      <c r="O1216" s="522" t="str">
        <f>IFERROR(VLOOKUP($L1216,[5]Insumos!$C$2:$F$517,3,FALSE),"")</f>
        <v/>
      </c>
      <c r="P1216" s="520" t="e">
        <f>+'Formulario PPGR3'!$O1216*'Formulario PPGR3'!$N1216</f>
        <v>#VALUE!</v>
      </c>
      <c r="Q1216" s="527" t="str">
        <f>IFERROR(VLOOKUP($L1216,[5]Insumos!$C$2:$F$517,4,FALSE),"")</f>
        <v/>
      </c>
      <c r="R1216" s="515"/>
    </row>
    <row r="1217" spans="2:18">
      <c r="B1217" s="505" t="str">
        <f>IF('Formulario PPGR3'!$G1217="","",CONCATENATE('Formulario PPGR3'!$C1217,".",'Formulario PPGR3'!$D1217,".",'Formulario PPGR3'!$E1217,".",'Formulario PPGR3'!$F1217))</f>
        <v/>
      </c>
      <c r="C1217" s="505" t="str">
        <f>IF('Formulario PPGR3'!$G1217="","",'[3]Formulario PPGR1'!#REF!)</f>
        <v/>
      </c>
      <c r="D1217" s="505" t="str">
        <f>IF('Formulario PPGR3'!$G1217="","",'[3]Formulario PPGR1'!#REF!)</f>
        <v/>
      </c>
      <c r="E1217" s="505" t="str">
        <f>IF('Formulario PPGR3'!$G1217="","",'[3]Formulario PPGR1'!#REF!)</f>
        <v/>
      </c>
      <c r="F1217" s="505" t="str">
        <f>IF('Formulario PPGR3'!$G1217="","",'[3]Formulario PPGR1'!#REF!)</f>
        <v/>
      </c>
      <c r="G1217" s="508"/>
      <c r="H1217" s="507" t="str">
        <f>IFERROR(VLOOKUP('Formulario PPGR3'!$G1217,'Formulario PPGR2'!$H$39:$I$10486,2,FALSE),"")</f>
        <v/>
      </c>
      <c r="I1217" s="514" t="str">
        <f>IFERROR(VLOOKUP('Formulario PPGR3'!$G1217,'Formulario PPGR2'!$H$9:$V$303,15,FALSE),"")</f>
        <v/>
      </c>
      <c r="J1217" s="515"/>
      <c r="K1217" s="505" t="str">
        <f>IFERROR(VLOOKUP($J1217,[4]LSIns!$B$5:$C$45,2,FALSE),"")</f>
        <v/>
      </c>
      <c r="L1217" s="516"/>
      <c r="M1217" s="505" t="str">
        <f>IFERROR(VLOOKUP($L1217,[5]Insumos!$C$2:$F$517,2,FALSE),"")</f>
        <v/>
      </c>
      <c r="N1217" s="521"/>
      <c r="O1217" s="522" t="str">
        <f>IFERROR(VLOOKUP($L1217,[5]Insumos!$C$2:$F$517,3,FALSE),"")</f>
        <v/>
      </c>
      <c r="P1217" s="520" t="e">
        <f>+'Formulario PPGR3'!$O1217*'Formulario PPGR3'!$N1217</f>
        <v>#VALUE!</v>
      </c>
      <c r="Q1217" s="527" t="str">
        <f>IFERROR(VLOOKUP($L1217,[5]Insumos!$C$2:$F$517,4,FALSE),"")</f>
        <v/>
      </c>
      <c r="R1217" s="515"/>
    </row>
    <row r="1218" spans="2:18">
      <c r="B1218" s="505" t="str">
        <f>IF('Formulario PPGR3'!$G1218="","",CONCATENATE('Formulario PPGR3'!$C1218,".",'Formulario PPGR3'!$D1218,".",'Formulario PPGR3'!$E1218,".",'Formulario PPGR3'!$F1218))</f>
        <v/>
      </c>
      <c r="C1218" s="505" t="str">
        <f>IF('Formulario PPGR3'!$G1218="","",'[3]Formulario PPGR1'!#REF!)</f>
        <v/>
      </c>
      <c r="D1218" s="505" t="str">
        <f>IF('Formulario PPGR3'!$G1218="","",'[3]Formulario PPGR1'!#REF!)</f>
        <v/>
      </c>
      <c r="E1218" s="505" t="str">
        <f>IF('Formulario PPGR3'!$G1218="","",'[3]Formulario PPGR1'!#REF!)</f>
        <v/>
      </c>
      <c r="F1218" s="505" t="str">
        <f>IF('Formulario PPGR3'!$G1218="","",'[3]Formulario PPGR1'!#REF!)</f>
        <v/>
      </c>
      <c r="G1218" s="508"/>
      <c r="H1218" s="507" t="str">
        <f>IFERROR(VLOOKUP('Formulario PPGR3'!$G1218,'Formulario PPGR2'!$H$39:$I$10486,2,FALSE),"")</f>
        <v/>
      </c>
      <c r="I1218" s="514" t="str">
        <f>IFERROR(VLOOKUP('Formulario PPGR3'!$G1218,'Formulario PPGR2'!$H$9:$V$303,15,FALSE),"")</f>
        <v/>
      </c>
      <c r="J1218" s="515"/>
      <c r="K1218" s="505" t="str">
        <f>IFERROR(VLOOKUP($J1218,[4]LSIns!$B$5:$C$45,2,FALSE),"")</f>
        <v/>
      </c>
      <c r="L1218" s="516"/>
      <c r="M1218" s="505" t="str">
        <f>IFERROR(VLOOKUP($L1218,[5]Insumos!$C$2:$F$517,2,FALSE),"")</f>
        <v/>
      </c>
      <c r="N1218" s="521"/>
      <c r="O1218" s="522" t="str">
        <f>IFERROR(VLOOKUP($L1218,[5]Insumos!$C$2:$F$517,3,FALSE),"")</f>
        <v/>
      </c>
      <c r="P1218" s="520" t="e">
        <f>+'Formulario PPGR3'!$O1218*'Formulario PPGR3'!$N1218</f>
        <v>#VALUE!</v>
      </c>
      <c r="Q1218" s="527" t="str">
        <f>IFERROR(VLOOKUP($L1218,[5]Insumos!$C$2:$F$517,4,FALSE),"")</f>
        <v/>
      </c>
      <c r="R1218" s="515"/>
    </row>
    <row r="1219" spans="2:18">
      <c r="B1219" s="505" t="str">
        <f>IF('Formulario PPGR3'!$G1219="","",CONCATENATE('Formulario PPGR3'!$C1219,".",'Formulario PPGR3'!$D1219,".",'Formulario PPGR3'!$E1219,".",'Formulario PPGR3'!$F1219))</f>
        <v/>
      </c>
      <c r="C1219" s="505" t="str">
        <f>IF('Formulario PPGR3'!$G1219="","",'[3]Formulario PPGR1'!#REF!)</f>
        <v/>
      </c>
      <c r="D1219" s="505" t="str">
        <f>IF('Formulario PPGR3'!$G1219="","",'[3]Formulario PPGR1'!#REF!)</f>
        <v/>
      </c>
      <c r="E1219" s="505" t="str">
        <f>IF('Formulario PPGR3'!$G1219="","",'[3]Formulario PPGR1'!#REF!)</f>
        <v/>
      </c>
      <c r="F1219" s="505" t="str">
        <f>IF('Formulario PPGR3'!$G1219="","",'[3]Formulario PPGR1'!#REF!)</f>
        <v/>
      </c>
      <c r="G1219" s="508"/>
      <c r="H1219" s="507" t="str">
        <f>IFERROR(VLOOKUP('Formulario PPGR3'!$G1219,'Formulario PPGR2'!$H$39:$I$10486,2,FALSE),"")</f>
        <v/>
      </c>
      <c r="I1219" s="514" t="str">
        <f>IFERROR(VLOOKUP('Formulario PPGR3'!$G1219,'Formulario PPGR2'!$H$9:$V$303,15,FALSE),"")</f>
        <v/>
      </c>
      <c r="J1219" s="515"/>
      <c r="K1219" s="505" t="str">
        <f>IFERROR(VLOOKUP($J1219,[4]LSIns!$B$5:$C$45,2,FALSE),"")</f>
        <v/>
      </c>
      <c r="L1219" s="516"/>
      <c r="M1219" s="505" t="str">
        <f>IFERROR(VLOOKUP($L1219,[5]Insumos!$C$2:$F$517,2,FALSE),"")</f>
        <v/>
      </c>
      <c r="N1219" s="521"/>
      <c r="O1219" s="522" t="str">
        <f>IFERROR(VLOOKUP($L1219,[5]Insumos!$C$2:$F$517,3,FALSE),"")</f>
        <v/>
      </c>
      <c r="P1219" s="520" t="e">
        <f>+'Formulario PPGR3'!$O1219*'Formulario PPGR3'!$N1219</f>
        <v>#VALUE!</v>
      </c>
      <c r="Q1219" s="527" t="str">
        <f>IFERROR(VLOOKUP($L1219,[5]Insumos!$C$2:$F$517,4,FALSE),"")</f>
        <v/>
      </c>
      <c r="R1219" s="515"/>
    </row>
    <row r="1220" spans="2:18">
      <c r="B1220" s="505" t="str">
        <f>IF('Formulario PPGR3'!$G1220="","",CONCATENATE('Formulario PPGR3'!$C1220,".",'Formulario PPGR3'!$D1220,".",'Formulario PPGR3'!$E1220,".",'Formulario PPGR3'!$F1220))</f>
        <v/>
      </c>
      <c r="C1220" s="505" t="str">
        <f>IF('Formulario PPGR3'!$G1220="","",'[3]Formulario PPGR1'!#REF!)</f>
        <v/>
      </c>
      <c r="D1220" s="505" t="str">
        <f>IF('Formulario PPGR3'!$G1220="","",'[3]Formulario PPGR1'!#REF!)</f>
        <v/>
      </c>
      <c r="E1220" s="505" t="str">
        <f>IF('Formulario PPGR3'!$G1220="","",'[3]Formulario PPGR1'!#REF!)</f>
        <v/>
      </c>
      <c r="F1220" s="505" t="str">
        <f>IF('Formulario PPGR3'!$G1220="","",'[3]Formulario PPGR1'!#REF!)</f>
        <v/>
      </c>
      <c r="G1220" s="508"/>
      <c r="H1220" s="507" t="str">
        <f>IFERROR(VLOOKUP('Formulario PPGR3'!$G1220,'Formulario PPGR2'!$H$39:$I$10486,2,FALSE),"")</f>
        <v/>
      </c>
      <c r="I1220" s="514" t="str">
        <f>IFERROR(VLOOKUP('Formulario PPGR3'!$G1220,'Formulario PPGR2'!$H$9:$V$303,15,FALSE),"")</f>
        <v/>
      </c>
      <c r="J1220" s="515"/>
      <c r="K1220" s="505" t="str">
        <f>IFERROR(VLOOKUP($J1220,[4]LSIns!$B$5:$C$45,2,FALSE),"")</f>
        <v/>
      </c>
      <c r="L1220" s="516"/>
      <c r="M1220" s="505" t="str">
        <f>IFERROR(VLOOKUP($L1220,[5]Insumos!$C$2:$F$517,2,FALSE),"")</f>
        <v/>
      </c>
      <c r="N1220" s="521"/>
      <c r="O1220" s="522" t="str">
        <f>IFERROR(VLOOKUP($L1220,[5]Insumos!$C$2:$F$517,3,FALSE),"")</f>
        <v/>
      </c>
      <c r="P1220" s="520" t="e">
        <f>+'Formulario PPGR3'!$O1220*'Formulario PPGR3'!$N1220</f>
        <v>#VALUE!</v>
      </c>
      <c r="Q1220" s="527" t="str">
        <f>IFERROR(VLOOKUP($L1220,[5]Insumos!$C$2:$F$517,4,FALSE),"")</f>
        <v/>
      </c>
      <c r="R1220" s="515"/>
    </row>
    <row r="1221" spans="2:18">
      <c r="B1221" s="505" t="str">
        <f>IF('Formulario PPGR3'!$G1221="","",CONCATENATE('Formulario PPGR3'!$C1221,".",'Formulario PPGR3'!$D1221,".",'Formulario PPGR3'!$E1221,".",'Formulario PPGR3'!$F1221))</f>
        <v/>
      </c>
      <c r="C1221" s="505" t="str">
        <f>IF('Formulario PPGR3'!$G1221="","",'[3]Formulario PPGR1'!#REF!)</f>
        <v/>
      </c>
      <c r="D1221" s="505" t="str">
        <f>IF('Formulario PPGR3'!$G1221="","",'[3]Formulario PPGR1'!#REF!)</f>
        <v/>
      </c>
      <c r="E1221" s="505" t="str">
        <f>IF('Formulario PPGR3'!$G1221="","",'[3]Formulario PPGR1'!#REF!)</f>
        <v/>
      </c>
      <c r="F1221" s="505" t="str">
        <f>IF('Formulario PPGR3'!$G1221="","",'[3]Formulario PPGR1'!#REF!)</f>
        <v/>
      </c>
      <c r="G1221" s="508"/>
      <c r="H1221" s="507" t="str">
        <f>IFERROR(VLOOKUP('Formulario PPGR3'!$G1221,'Formulario PPGR2'!$H$39:$I$10486,2,FALSE),"")</f>
        <v/>
      </c>
      <c r="I1221" s="514" t="str">
        <f>IFERROR(VLOOKUP('Formulario PPGR3'!$G1221,'Formulario PPGR2'!$H$9:$V$303,15,FALSE),"")</f>
        <v/>
      </c>
      <c r="J1221" s="515"/>
      <c r="K1221" s="505" t="str">
        <f>IFERROR(VLOOKUP($J1221,[4]LSIns!$B$5:$C$45,2,FALSE),"")</f>
        <v/>
      </c>
      <c r="L1221" s="516"/>
      <c r="M1221" s="505" t="str">
        <f>IFERROR(VLOOKUP($L1221,[5]Insumos!$C$2:$F$517,2,FALSE),"")</f>
        <v/>
      </c>
      <c r="N1221" s="521"/>
      <c r="O1221" s="522" t="str">
        <f>IFERROR(VLOOKUP($L1221,[5]Insumos!$C$2:$F$517,3,FALSE),"")</f>
        <v/>
      </c>
      <c r="P1221" s="520" t="e">
        <f>+'Formulario PPGR3'!$O1221*'Formulario PPGR3'!$N1221</f>
        <v>#VALUE!</v>
      </c>
      <c r="Q1221" s="527" t="str">
        <f>IFERROR(VLOOKUP($L1221,[5]Insumos!$C$2:$F$517,4,FALSE),"")</f>
        <v/>
      </c>
      <c r="R1221" s="515"/>
    </row>
    <row r="1222" spans="2:18">
      <c r="B1222" s="505" t="str">
        <f>IF('Formulario PPGR3'!$G1222="","",CONCATENATE('Formulario PPGR3'!$C1222,".",'Formulario PPGR3'!$D1222,".",'Formulario PPGR3'!$E1222,".",'Formulario PPGR3'!$F1222))</f>
        <v/>
      </c>
      <c r="C1222" s="505" t="str">
        <f>IF('Formulario PPGR3'!$G1222="","",'[3]Formulario PPGR1'!#REF!)</f>
        <v/>
      </c>
      <c r="D1222" s="505" t="str">
        <f>IF('Formulario PPGR3'!$G1222="","",'[3]Formulario PPGR1'!#REF!)</f>
        <v/>
      </c>
      <c r="E1222" s="505" t="str">
        <f>IF('Formulario PPGR3'!$G1222="","",'[3]Formulario PPGR1'!#REF!)</f>
        <v/>
      </c>
      <c r="F1222" s="505" t="str">
        <f>IF('Formulario PPGR3'!$G1222="","",'[3]Formulario PPGR1'!#REF!)</f>
        <v/>
      </c>
      <c r="G1222" s="508"/>
      <c r="H1222" s="507" t="str">
        <f>IFERROR(VLOOKUP('Formulario PPGR3'!$G1222,'Formulario PPGR2'!$H$39:$I$10486,2,FALSE),"")</f>
        <v/>
      </c>
      <c r="I1222" s="514" t="str">
        <f>IFERROR(VLOOKUP('Formulario PPGR3'!$G1222,'Formulario PPGR2'!$H$9:$V$303,15,FALSE),"")</f>
        <v/>
      </c>
      <c r="J1222" s="515"/>
      <c r="K1222" s="505" t="str">
        <f>IFERROR(VLOOKUP($J1222,[4]LSIns!$B$5:$C$45,2,FALSE),"")</f>
        <v/>
      </c>
      <c r="L1222" s="516"/>
      <c r="M1222" s="505" t="str">
        <f>IFERROR(VLOOKUP($L1222,[5]Insumos!$C$2:$F$517,2,FALSE),"")</f>
        <v/>
      </c>
      <c r="N1222" s="521"/>
      <c r="O1222" s="522" t="str">
        <f>IFERROR(VLOOKUP($L1222,[5]Insumos!$C$2:$F$517,3,FALSE),"")</f>
        <v/>
      </c>
      <c r="P1222" s="520" t="e">
        <f>+'Formulario PPGR3'!$O1222*'Formulario PPGR3'!$N1222</f>
        <v>#VALUE!</v>
      </c>
      <c r="Q1222" s="527" t="str">
        <f>IFERROR(VLOOKUP($L1222,[5]Insumos!$C$2:$F$517,4,FALSE),"")</f>
        <v/>
      </c>
      <c r="R1222" s="515"/>
    </row>
    <row r="1223" spans="2:18">
      <c r="B1223" s="505" t="str">
        <f>IF('Formulario PPGR3'!$G1223="","",CONCATENATE('Formulario PPGR3'!$C1223,".",'Formulario PPGR3'!$D1223,".",'Formulario PPGR3'!$E1223,".",'Formulario PPGR3'!$F1223))</f>
        <v/>
      </c>
      <c r="C1223" s="505" t="str">
        <f>IF('Formulario PPGR3'!$G1223="","",'[3]Formulario PPGR1'!#REF!)</f>
        <v/>
      </c>
      <c r="D1223" s="505" t="str">
        <f>IF('Formulario PPGR3'!$G1223="","",'[3]Formulario PPGR1'!#REF!)</f>
        <v/>
      </c>
      <c r="E1223" s="505" t="str">
        <f>IF('Formulario PPGR3'!$G1223="","",'[3]Formulario PPGR1'!#REF!)</f>
        <v/>
      </c>
      <c r="F1223" s="505" t="str">
        <f>IF('Formulario PPGR3'!$G1223="","",'[3]Formulario PPGR1'!#REF!)</f>
        <v/>
      </c>
      <c r="G1223" s="508"/>
      <c r="H1223" s="507" t="str">
        <f>IFERROR(VLOOKUP('Formulario PPGR3'!$G1223,'Formulario PPGR2'!$H$39:$I$10486,2,FALSE),"")</f>
        <v/>
      </c>
      <c r="I1223" s="514" t="str">
        <f>IFERROR(VLOOKUP('Formulario PPGR3'!$G1223,'Formulario PPGR2'!$H$9:$V$303,15,FALSE),"")</f>
        <v/>
      </c>
      <c r="J1223" s="515"/>
      <c r="K1223" s="505" t="str">
        <f>IFERROR(VLOOKUP($J1223,[4]LSIns!$B$5:$C$45,2,FALSE),"")</f>
        <v/>
      </c>
      <c r="L1223" s="516"/>
      <c r="M1223" s="505" t="str">
        <f>IFERROR(VLOOKUP($L1223,[5]Insumos!$C$2:$F$517,2,FALSE),"")</f>
        <v/>
      </c>
      <c r="N1223" s="521"/>
      <c r="O1223" s="522" t="str">
        <f>IFERROR(VLOOKUP($L1223,[5]Insumos!$C$2:$F$517,3,FALSE),"")</f>
        <v/>
      </c>
      <c r="P1223" s="520" t="e">
        <f>+'Formulario PPGR3'!$O1223*'Formulario PPGR3'!$N1223</f>
        <v>#VALUE!</v>
      </c>
      <c r="Q1223" s="527" t="str">
        <f>IFERROR(VLOOKUP($L1223,[5]Insumos!$C$2:$F$517,4,FALSE),"")</f>
        <v/>
      </c>
      <c r="R1223" s="515"/>
    </row>
    <row r="1224" spans="2:18">
      <c r="B1224" s="505" t="str">
        <f>IF('Formulario PPGR3'!$G1224="","",CONCATENATE('Formulario PPGR3'!$C1224,".",'Formulario PPGR3'!$D1224,".",'Formulario PPGR3'!$E1224,".",'Formulario PPGR3'!$F1224))</f>
        <v/>
      </c>
      <c r="C1224" s="505" t="str">
        <f>IF('Formulario PPGR3'!$G1224="","",'[3]Formulario PPGR1'!#REF!)</f>
        <v/>
      </c>
      <c r="D1224" s="505" t="str">
        <f>IF('Formulario PPGR3'!$G1224="","",'[3]Formulario PPGR1'!#REF!)</f>
        <v/>
      </c>
      <c r="E1224" s="505" t="str">
        <f>IF('Formulario PPGR3'!$G1224="","",'[3]Formulario PPGR1'!#REF!)</f>
        <v/>
      </c>
      <c r="F1224" s="505" t="str">
        <f>IF('Formulario PPGR3'!$G1224="","",'[3]Formulario PPGR1'!#REF!)</f>
        <v/>
      </c>
      <c r="G1224" s="508"/>
      <c r="H1224" s="507" t="str">
        <f>IFERROR(VLOOKUP('Formulario PPGR3'!$G1224,'Formulario PPGR2'!$H$39:$I$10486,2,FALSE),"")</f>
        <v/>
      </c>
      <c r="I1224" s="514" t="str">
        <f>IFERROR(VLOOKUP('Formulario PPGR3'!$G1224,'Formulario PPGR2'!$H$9:$V$303,15,FALSE),"")</f>
        <v/>
      </c>
      <c r="J1224" s="515"/>
      <c r="K1224" s="505" t="str">
        <f>IFERROR(VLOOKUP($J1224,[4]LSIns!$B$5:$C$45,2,FALSE),"")</f>
        <v/>
      </c>
      <c r="L1224" s="516"/>
      <c r="M1224" s="505" t="str">
        <f>IFERROR(VLOOKUP($L1224,[5]Insumos!$C$2:$F$517,2,FALSE),"")</f>
        <v/>
      </c>
      <c r="N1224" s="521"/>
      <c r="O1224" s="522" t="str">
        <f>IFERROR(VLOOKUP($L1224,[5]Insumos!$C$2:$F$517,3,FALSE),"")</f>
        <v/>
      </c>
      <c r="P1224" s="520" t="e">
        <f>+'Formulario PPGR3'!$O1224*'Formulario PPGR3'!$N1224</f>
        <v>#VALUE!</v>
      </c>
      <c r="Q1224" s="527" t="str">
        <f>IFERROR(VLOOKUP($L1224,[5]Insumos!$C$2:$F$517,4,FALSE),"")</f>
        <v/>
      </c>
      <c r="R1224" s="515"/>
    </row>
    <row r="1225" spans="2:18">
      <c r="B1225" s="505" t="str">
        <f>IF('Formulario PPGR3'!$G1225="","",CONCATENATE('Formulario PPGR3'!$C1225,".",'Formulario PPGR3'!$D1225,".",'Formulario PPGR3'!$E1225,".",'Formulario PPGR3'!$F1225))</f>
        <v/>
      </c>
      <c r="C1225" s="505" t="str">
        <f>IF('Formulario PPGR3'!$G1225="","",'[3]Formulario PPGR1'!#REF!)</f>
        <v/>
      </c>
      <c r="D1225" s="505" t="str">
        <f>IF('Formulario PPGR3'!$G1225="","",'[3]Formulario PPGR1'!#REF!)</f>
        <v/>
      </c>
      <c r="E1225" s="505" t="str">
        <f>IF('Formulario PPGR3'!$G1225="","",'[3]Formulario PPGR1'!#REF!)</f>
        <v/>
      </c>
      <c r="F1225" s="505" t="str">
        <f>IF('Formulario PPGR3'!$G1225="","",'[3]Formulario PPGR1'!#REF!)</f>
        <v/>
      </c>
      <c r="G1225" s="508"/>
      <c r="H1225" s="507" t="str">
        <f>IFERROR(VLOOKUP('Formulario PPGR3'!$G1225,'Formulario PPGR2'!$H$39:$I$10486,2,FALSE),"")</f>
        <v/>
      </c>
      <c r="I1225" s="514" t="str">
        <f>IFERROR(VLOOKUP('Formulario PPGR3'!$G1225,'Formulario PPGR2'!$H$9:$V$303,15,FALSE),"")</f>
        <v/>
      </c>
      <c r="J1225" s="515"/>
      <c r="K1225" s="505" t="str">
        <f>IFERROR(VLOOKUP($J1225,[4]LSIns!$B$5:$C$45,2,FALSE),"")</f>
        <v/>
      </c>
      <c r="L1225" s="516"/>
      <c r="M1225" s="505" t="str">
        <f>IFERROR(VLOOKUP($L1225,[5]Insumos!$C$2:$F$517,2,FALSE),"")</f>
        <v/>
      </c>
      <c r="N1225" s="521"/>
      <c r="O1225" s="522" t="str">
        <f>IFERROR(VLOOKUP($L1225,[5]Insumos!$C$2:$F$517,3,FALSE),"")</f>
        <v/>
      </c>
      <c r="P1225" s="520" t="e">
        <f>+'Formulario PPGR3'!$O1225*'Formulario PPGR3'!$N1225</f>
        <v>#VALUE!</v>
      </c>
      <c r="Q1225" s="527" t="str">
        <f>IFERROR(VLOOKUP($L1225,[5]Insumos!$C$2:$F$517,4,FALSE),"")</f>
        <v/>
      </c>
      <c r="R1225" s="515"/>
    </row>
    <row r="1226" spans="2:18">
      <c r="B1226" s="505" t="str">
        <f>IF('Formulario PPGR3'!$G1226="","",CONCATENATE('Formulario PPGR3'!$C1226,".",'Formulario PPGR3'!$D1226,".",'Formulario PPGR3'!$E1226,".",'Formulario PPGR3'!$F1226))</f>
        <v/>
      </c>
      <c r="C1226" s="505" t="str">
        <f>IF('Formulario PPGR3'!$G1226="","",'[3]Formulario PPGR1'!#REF!)</f>
        <v/>
      </c>
      <c r="D1226" s="505" t="str">
        <f>IF('Formulario PPGR3'!$G1226="","",'[3]Formulario PPGR1'!#REF!)</f>
        <v/>
      </c>
      <c r="E1226" s="505" t="str">
        <f>IF('Formulario PPGR3'!$G1226="","",'[3]Formulario PPGR1'!#REF!)</f>
        <v/>
      </c>
      <c r="F1226" s="505" t="str">
        <f>IF('Formulario PPGR3'!$G1226="","",'[3]Formulario PPGR1'!#REF!)</f>
        <v/>
      </c>
      <c r="G1226" s="508"/>
      <c r="H1226" s="507" t="str">
        <f>IFERROR(VLOOKUP('Formulario PPGR3'!$G1226,'Formulario PPGR2'!$H$39:$I$10486,2,FALSE),"")</f>
        <v/>
      </c>
      <c r="I1226" s="514" t="str">
        <f>IFERROR(VLOOKUP('Formulario PPGR3'!$G1226,'Formulario PPGR2'!$H$9:$V$303,15,FALSE),"")</f>
        <v/>
      </c>
      <c r="J1226" s="515"/>
      <c r="K1226" s="505" t="str">
        <f>IFERROR(VLOOKUP($J1226,[4]LSIns!$B$5:$C$45,2,FALSE),"")</f>
        <v/>
      </c>
      <c r="L1226" s="516"/>
      <c r="M1226" s="505" t="str">
        <f>IFERROR(VLOOKUP($L1226,[5]Insumos!$C$2:$F$517,2,FALSE),"")</f>
        <v/>
      </c>
      <c r="N1226" s="521"/>
      <c r="O1226" s="522" t="str">
        <f>IFERROR(VLOOKUP($L1226,[5]Insumos!$C$2:$F$517,3,FALSE),"")</f>
        <v/>
      </c>
      <c r="P1226" s="520" t="e">
        <f>+'Formulario PPGR3'!$O1226*'Formulario PPGR3'!$N1226</f>
        <v>#VALUE!</v>
      </c>
      <c r="Q1226" s="527" t="str">
        <f>IFERROR(VLOOKUP($L1226,[5]Insumos!$C$2:$F$517,4,FALSE),"")</f>
        <v/>
      </c>
      <c r="R1226" s="515"/>
    </row>
    <row r="1227" spans="2:18">
      <c r="B1227" s="505" t="str">
        <f>IF('Formulario PPGR3'!$G1227="","",CONCATENATE('Formulario PPGR3'!$C1227,".",'Formulario PPGR3'!$D1227,".",'Formulario PPGR3'!$E1227,".",'Formulario PPGR3'!$F1227))</f>
        <v/>
      </c>
      <c r="C1227" s="505" t="str">
        <f>IF('Formulario PPGR3'!$G1227="","",'[3]Formulario PPGR1'!#REF!)</f>
        <v/>
      </c>
      <c r="D1227" s="505" t="str">
        <f>IF('Formulario PPGR3'!$G1227="","",'[3]Formulario PPGR1'!#REF!)</f>
        <v/>
      </c>
      <c r="E1227" s="505" t="str">
        <f>IF('Formulario PPGR3'!$G1227="","",'[3]Formulario PPGR1'!#REF!)</f>
        <v/>
      </c>
      <c r="F1227" s="505" t="str">
        <f>IF('Formulario PPGR3'!$G1227="","",'[3]Formulario PPGR1'!#REF!)</f>
        <v/>
      </c>
      <c r="G1227" s="508"/>
      <c r="H1227" s="507" t="str">
        <f>IFERROR(VLOOKUP('Formulario PPGR3'!$G1227,'Formulario PPGR2'!$H$39:$I$10486,2,FALSE),"")</f>
        <v/>
      </c>
      <c r="I1227" s="514" t="str">
        <f>IFERROR(VLOOKUP('Formulario PPGR3'!$G1227,'Formulario PPGR2'!$H$9:$V$303,15,FALSE),"")</f>
        <v/>
      </c>
      <c r="J1227" s="515"/>
      <c r="K1227" s="505" t="str">
        <f>IFERROR(VLOOKUP($J1227,[4]LSIns!$B$5:$C$45,2,FALSE),"")</f>
        <v/>
      </c>
      <c r="L1227" s="516"/>
      <c r="M1227" s="505" t="str">
        <f>IFERROR(VLOOKUP($L1227,[5]Insumos!$C$2:$F$517,2,FALSE),"")</f>
        <v/>
      </c>
      <c r="N1227" s="521"/>
      <c r="O1227" s="522" t="str">
        <f>IFERROR(VLOOKUP($L1227,[5]Insumos!$C$2:$F$517,3,FALSE),"")</f>
        <v/>
      </c>
      <c r="P1227" s="520" t="e">
        <f>+'Formulario PPGR3'!$O1227*'Formulario PPGR3'!$N1227</f>
        <v>#VALUE!</v>
      </c>
      <c r="Q1227" s="527" t="str">
        <f>IFERROR(VLOOKUP($L1227,[5]Insumos!$C$2:$F$517,4,FALSE),"")</f>
        <v/>
      </c>
      <c r="R1227" s="515"/>
    </row>
    <row r="1228" spans="2:18">
      <c r="B1228" s="505" t="str">
        <f>IF('Formulario PPGR3'!$G1228="","",CONCATENATE('Formulario PPGR3'!$C1228,".",'Formulario PPGR3'!$D1228,".",'Formulario PPGR3'!$E1228,".",'Formulario PPGR3'!$F1228))</f>
        <v/>
      </c>
      <c r="C1228" s="505" t="str">
        <f>IF('Formulario PPGR3'!$G1228="","",'[3]Formulario PPGR1'!#REF!)</f>
        <v/>
      </c>
      <c r="D1228" s="505" t="str">
        <f>IF('Formulario PPGR3'!$G1228="","",'[3]Formulario PPGR1'!#REF!)</f>
        <v/>
      </c>
      <c r="E1228" s="505" t="str">
        <f>IF('Formulario PPGR3'!$G1228="","",'[3]Formulario PPGR1'!#REF!)</f>
        <v/>
      </c>
      <c r="F1228" s="505" t="str">
        <f>IF('Formulario PPGR3'!$G1228="","",'[3]Formulario PPGR1'!#REF!)</f>
        <v/>
      </c>
      <c r="G1228" s="508"/>
      <c r="H1228" s="507" t="str">
        <f>IFERROR(VLOOKUP('Formulario PPGR3'!$G1228,'Formulario PPGR2'!$H$39:$I$10486,2,FALSE),"")</f>
        <v/>
      </c>
      <c r="I1228" s="514" t="str">
        <f>IFERROR(VLOOKUP('Formulario PPGR3'!$G1228,'Formulario PPGR2'!$H$9:$V$303,15,FALSE),"")</f>
        <v/>
      </c>
      <c r="J1228" s="515"/>
      <c r="K1228" s="505" t="str">
        <f>IFERROR(VLOOKUP($J1228,[4]LSIns!$B$5:$C$45,2,FALSE),"")</f>
        <v/>
      </c>
      <c r="L1228" s="516"/>
      <c r="M1228" s="505" t="str">
        <f>IFERROR(VLOOKUP($L1228,[5]Insumos!$C$2:$F$517,2,FALSE),"")</f>
        <v/>
      </c>
      <c r="N1228" s="521"/>
      <c r="O1228" s="522" t="str">
        <f>IFERROR(VLOOKUP($L1228,[5]Insumos!$C$2:$F$517,3,FALSE),"")</f>
        <v/>
      </c>
      <c r="P1228" s="520" t="e">
        <f>+'Formulario PPGR3'!$O1228*'Formulario PPGR3'!$N1228</f>
        <v>#VALUE!</v>
      </c>
      <c r="Q1228" s="527" t="str">
        <f>IFERROR(VLOOKUP($L1228,[5]Insumos!$C$2:$F$517,4,FALSE),"")</f>
        <v/>
      </c>
      <c r="R1228" s="515"/>
    </row>
    <row r="1229" spans="2:18">
      <c r="B1229" s="505" t="str">
        <f>IF('Formulario PPGR3'!$G1229="","",CONCATENATE('Formulario PPGR3'!$C1229,".",'Formulario PPGR3'!$D1229,".",'Formulario PPGR3'!$E1229,".",'Formulario PPGR3'!$F1229))</f>
        <v/>
      </c>
      <c r="C1229" s="505" t="str">
        <f>IF('Formulario PPGR3'!$G1229="","",'[3]Formulario PPGR1'!#REF!)</f>
        <v/>
      </c>
      <c r="D1229" s="505" t="str">
        <f>IF('Formulario PPGR3'!$G1229="","",'[3]Formulario PPGR1'!#REF!)</f>
        <v/>
      </c>
      <c r="E1229" s="505" t="str">
        <f>IF('Formulario PPGR3'!$G1229="","",'[3]Formulario PPGR1'!#REF!)</f>
        <v/>
      </c>
      <c r="F1229" s="505" t="str">
        <f>IF('Formulario PPGR3'!$G1229="","",'[3]Formulario PPGR1'!#REF!)</f>
        <v/>
      </c>
      <c r="G1229" s="508"/>
      <c r="H1229" s="507" t="str">
        <f>IFERROR(VLOOKUP('Formulario PPGR3'!$G1229,'Formulario PPGR2'!$H$39:$I$10486,2,FALSE),"")</f>
        <v/>
      </c>
      <c r="I1229" s="514" t="str">
        <f>IFERROR(VLOOKUP('Formulario PPGR3'!$G1229,'Formulario PPGR2'!$H$9:$V$303,15,FALSE),"")</f>
        <v/>
      </c>
      <c r="J1229" s="515"/>
      <c r="K1229" s="505" t="str">
        <f>IFERROR(VLOOKUP($J1229,[4]LSIns!$B$5:$C$45,2,FALSE),"")</f>
        <v/>
      </c>
      <c r="L1229" s="516"/>
      <c r="M1229" s="505" t="str">
        <f>IFERROR(VLOOKUP($L1229,[5]Insumos!$C$2:$F$517,2,FALSE),"")</f>
        <v/>
      </c>
      <c r="N1229" s="521"/>
      <c r="O1229" s="522" t="str">
        <f>IFERROR(VLOOKUP($L1229,[5]Insumos!$C$2:$F$517,3,FALSE),"")</f>
        <v/>
      </c>
      <c r="P1229" s="520" t="e">
        <f>+'Formulario PPGR3'!$O1229*'Formulario PPGR3'!$N1229</f>
        <v>#VALUE!</v>
      </c>
      <c r="Q1229" s="527" t="str">
        <f>IFERROR(VLOOKUP($L1229,[5]Insumos!$C$2:$F$517,4,FALSE),"")</f>
        <v/>
      </c>
      <c r="R1229" s="515"/>
    </row>
    <row r="1230" spans="2:18">
      <c r="B1230" s="505" t="str">
        <f>IF('Formulario PPGR3'!$G1230="","",CONCATENATE('Formulario PPGR3'!$C1230,".",'Formulario PPGR3'!$D1230,".",'Formulario PPGR3'!$E1230,".",'Formulario PPGR3'!$F1230))</f>
        <v/>
      </c>
      <c r="C1230" s="505" t="str">
        <f>IF('Formulario PPGR3'!$G1230="","",'[3]Formulario PPGR1'!#REF!)</f>
        <v/>
      </c>
      <c r="D1230" s="505" t="str">
        <f>IF('Formulario PPGR3'!$G1230="","",'[3]Formulario PPGR1'!#REF!)</f>
        <v/>
      </c>
      <c r="E1230" s="505" t="str">
        <f>IF('Formulario PPGR3'!$G1230="","",'[3]Formulario PPGR1'!#REF!)</f>
        <v/>
      </c>
      <c r="F1230" s="505" t="str">
        <f>IF('Formulario PPGR3'!$G1230="","",'[3]Formulario PPGR1'!#REF!)</f>
        <v/>
      </c>
      <c r="G1230" s="508"/>
      <c r="H1230" s="507" t="str">
        <f>IFERROR(VLOOKUP('Formulario PPGR3'!$G1230,'Formulario PPGR2'!$H$39:$I$10486,2,FALSE),"")</f>
        <v/>
      </c>
      <c r="I1230" s="514" t="str">
        <f>IFERROR(VLOOKUP('Formulario PPGR3'!$G1230,'Formulario PPGR2'!$H$9:$V$303,15,FALSE),"")</f>
        <v/>
      </c>
      <c r="J1230" s="515"/>
      <c r="K1230" s="505" t="str">
        <f>IFERROR(VLOOKUP($J1230,[4]LSIns!$B$5:$C$45,2,FALSE),"")</f>
        <v/>
      </c>
      <c r="L1230" s="516"/>
      <c r="M1230" s="505" t="str">
        <f>IFERROR(VLOOKUP($L1230,[5]Insumos!$C$2:$F$517,2,FALSE),"")</f>
        <v/>
      </c>
      <c r="N1230" s="521"/>
      <c r="O1230" s="522" t="str">
        <f>IFERROR(VLOOKUP($L1230,[5]Insumos!$C$2:$F$517,3,FALSE),"")</f>
        <v/>
      </c>
      <c r="P1230" s="520" t="e">
        <f>+'Formulario PPGR3'!$O1230*'Formulario PPGR3'!$N1230</f>
        <v>#VALUE!</v>
      </c>
      <c r="Q1230" s="527" t="str">
        <f>IFERROR(VLOOKUP($L1230,[5]Insumos!$C$2:$F$517,4,FALSE),"")</f>
        <v/>
      </c>
      <c r="R1230" s="515"/>
    </row>
    <row r="1231" spans="2:18">
      <c r="B1231" s="505" t="str">
        <f>IF('Formulario PPGR3'!$G1231="","",CONCATENATE('Formulario PPGR3'!$C1231,".",'Formulario PPGR3'!$D1231,".",'Formulario PPGR3'!$E1231,".",'Formulario PPGR3'!$F1231))</f>
        <v/>
      </c>
      <c r="C1231" s="505" t="str">
        <f>IF('Formulario PPGR3'!$G1231="","",'[3]Formulario PPGR1'!#REF!)</f>
        <v/>
      </c>
      <c r="D1231" s="505" t="str">
        <f>IF('Formulario PPGR3'!$G1231="","",'[3]Formulario PPGR1'!#REF!)</f>
        <v/>
      </c>
      <c r="E1231" s="505" t="str">
        <f>IF('Formulario PPGR3'!$G1231="","",'[3]Formulario PPGR1'!#REF!)</f>
        <v/>
      </c>
      <c r="F1231" s="505" t="str">
        <f>IF('Formulario PPGR3'!$G1231="","",'[3]Formulario PPGR1'!#REF!)</f>
        <v/>
      </c>
      <c r="G1231" s="508"/>
      <c r="H1231" s="507" t="str">
        <f>IFERROR(VLOOKUP('Formulario PPGR3'!$G1231,'Formulario PPGR2'!$H$39:$I$10486,2,FALSE),"")</f>
        <v/>
      </c>
      <c r="I1231" s="514" t="str">
        <f>IFERROR(VLOOKUP('Formulario PPGR3'!$G1231,'Formulario PPGR2'!$H$9:$V$303,15,FALSE),"")</f>
        <v/>
      </c>
      <c r="J1231" s="515"/>
      <c r="K1231" s="505" t="str">
        <f>IFERROR(VLOOKUP($J1231,[4]LSIns!$B$5:$C$45,2,FALSE),"")</f>
        <v/>
      </c>
      <c r="L1231" s="516"/>
      <c r="M1231" s="505" t="str">
        <f>IFERROR(VLOOKUP($L1231,[5]Insumos!$C$2:$F$517,2,FALSE),"")</f>
        <v/>
      </c>
      <c r="N1231" s="521"/>
      <c r="O1231" s="522" t="str">
        <f>IFERROR(VLOOKUP($L1231,[5]Insumos!$C$2:$F$517,3,FALSE),"")</f>
        <v/>
      </c>
      <c r="P1231" s="520" t="e">
        <f>+'Formulario PPGR3'!$O1231*'Formulario PPGR3'!$N1231</f>
        <v>#VALUE!</v>
      </c>
      <c r="Q1231" s="527" t="str">
        <f>IFERROR(VLOOKUP($L1231,[5]Insumos!$C$2:$F$517,4,FALSE),"")</f>
        <v/>
      </c>
      <c r="R1231" s="515"/>
    </row>
    <row r="1232" spans="2:18">
      <c r="B1232" s="505" t="str">
        <f>IF('Formulario PPGR3'!$G1232="","",CONCATENATE('Formulario PPGR3'!$C1232,".",'Formulario PPGR3'!$D1232,".",'Formulario PPGR3'!$E1232,".",'Formulario PPGR3'!$F1232))</f>
        <v/>
      </c>
      <c r="C1232" s="505" t="str">
        <f>IF('Formulario PPGR3'!$G1232="","",'[3]Formulario PPGR1'!#REF!)</f>
        <v/>
      </c>
      <c r="D1232" s="505" t="str">
        <f>IF('Formulario PPGR3'!$G1232="","",'[3]Formulario PPGR1'!#REF!)</f>
        <v/>
      </c>
      <c r="E1232" s="505" t="str">
        <f>IF('Formulario PPGR3'!$G1232="","",'[3]Formulario PPGR1'!#REF!)</f>
        <v/>
      </c>
      <c r="F1232" s="505" t="str">
        <f>IF('Formulario PPGR3'!$G1232="","",'[3]Formulario PPGR1'!#REF!)</f>
        <v/>
      </c>
      <c r="G1232" s="508"/>
      <c r="H1232" s="507" t="str">
        <f>IFERROR(VLOOKUP('Formulario PPGR3'!$G1232,'Formulario PPGR2'!$H$39:$I$10486,2,FALSE),"")</f>
        <v/>
      </c>
      <c r="I1232" s="514" t="str">
        <f>IFERROR(VLOOKUP('Formulario PPGR3'!$G1232,'Formulario PPGR2'!$H$9:$V$303,15,FALSE),"")</f>
        <v/>
      </c>
      <c r="J1232" s="515"/>
      <c r="K1232" s="505" t="str">
        <f>IFERROR(VLOOKUP($J1232,[4]LSIns!$B$5:$C$45,2,FALSE),"")</f>
        <v/>
      </c>
      <c r="L1232" s="516"/>
      <c r="M1232" s="505" t="str">
        <f>IFERROR(VLOOKUP($L1232,[5]Insumos!$C$2:$F$517,2,FALSE),"")</f>
        <v/>
      </c>
      <c r="N1232" s="521"/>
      <c r="O1232" s="522" t="str">
        <f>IFERROR(VLOOKUP($L1232,[5]Insumos!$C$2:$F$517,3,FALSE),"")</f>
        <v/>
      </c>
      <c r="P1232" s="520" t="e">
        <f>+'Formulario PPGR3'!$O1232*'Formulario PPGR3'!$N1232</f>
        <v>#VALUE!</v>
      </c>
      <c r="Q1232" s="527" t="str">
        <f>IFERROR(VLOOKUP($L1232,[5]Insumos!$C$2:$F$517,4,FALSE),"")</f>
        <v/>
      </c>
      <c r="R1232" s="515"/>
    </row>
    <row r="1233" spans="2:18">
      <c r="B1233" s="505" t="str">
        <f>IF('Formulario PPGR3'!$G1233="","",CONCATENATE('Formulario PPGR3'!$C1233,".",'Formulario PPGR3'!$D1233,".",'Formulario PPGR3'!$E1233,".",'Formulario PPGR3'!$F1233))</f>
        <v/>
      </c>
      <c r="C1233" s="505" t="str">
        <f>IF('Formulario PPGR3'!$G1233="","",'[3]Formulario PPGR1'!#REF!)</f>
        <v/>
      </c>
      <c r="D1233" s="505" t="str">
        <f>IF('Formulario PPGR3'!$G1233="","",'[3]Formulario PPGR1'!#REF!)</f>
        <v/>
      </c>
      <c r="E1233" s="505" t="str">
        <f>IF('Formulario PPGR3'!$G1233="","",'[3]Formulario PPGR1'!#REF!)</f>
        <v/>
      </c>
      <c r="F1233" s="505" t="str">
        <f>IF('Formulario PPGR3'!$G1233="","",'[3]Formulario PPGR1'!#REF!)</f>
        <v/>
      </c>
      <c r="G1233" s="508"/>
      <c r="H1233" s="507" t="str">
        <f>IFERROR(VLOOKUP('Formulario PPGR3'!$G1233,'Formulario PPGR2'!$H$39:$I$10486,2,FALSE),"")</f>
        <v/>
      </c>
      <c r="I1233" s="514" t="str">
        <f>IFERROR(VLOOKUP('Formulario PPGR3'!$G1233,'Formulario PPGR2'!$H$9:$V$303,15,FALSE),"")</f>
        <v/>
      </c>
      <c r="J1233" s="515"/>
      <c r="K1233" s="505" t="str">
        <f>IFERROR(VLOOKUP($J1233,[4]LSIns!$B$5:$C$45,2,FALSE),"")</f>
        <v/>
      </c>
      <c r="L1233" s="516"/>
      <c r="M1233" s="505" t="str">
        <f>IFERROR(VLOOKUP($L1233,[5]Insumos!$C$2:$F$517,2,FALSE),"")</f>
        <v/>
      </c>
      <c r="N1233" s="521"/>
      <c r="O1233" s="522" t="str">
        <f>IFERROR(VLOOKUP($L1233,[5]Insumos!$C$2:$F$517,3,FALSE),"")</f>
        <v/>
      </c>
      <c r="P1233" s="520" t="e">
        <f>+'Formulario PPGR3'!$O1233*'Formulario PPGR3'!$N1233</f>
        <v>#VALUE!</v>
      </c>
      <c r="Q1233" s="527" t="str">
        <f>IFERROR(VLOOKUP($L1233,[5]Insumos!$C$2:$F$517,4,FALSE),"")</f>
        <v/>
      </c>
      <c r="R1233" s="515"/>
    </row>
    <row r="1234" spans="2:18">
      <c r="B1234" s="505" t="str">
        <f>IF('Formulario PPGR3'!$G1234="","",CONCATENATE('Formulario PPGR3'!$C1234,".",'Formulario PPGR3'!$D1234,".",'Formulario PPGR3'!$E1234,".",'Formulario PPGR3'!$F1234))</f>
        <v/>
      </c>
      <c r="C1234" s="505" t="str">
        <f>IF('Formulario PPGR3'!$G1234="","",'[3]Formulario PPGR1'!#REF!)</f>
        <v/>
      </c>
      <c r="D1234" s="505" t="str">
        <f>IF('Formulario PPGR3'!$G1234="","",'[3]Formulario PPGR1'!#REF!)</f>
        <v/>
      </c>
      <c r="E1234" s="505" t="str">
        <f>IF('Formulario PPGR3'!$G1234="","",'[3]Formulario PPGR1'!#REF!)</f>
        <v/>
      </c>
      <c r="F1234" s="505" t="str">
        <f>IF('Formulario PPGR3'!$G1234="","",'[3]Formulario PPGR1'!#REF!)</f>
        <v/>
      </c>
      <c r="G1234" s="508"/>
      <c r="H1234" s="507" t="str">
        <f>IFERROR(VLOOKUP('Formulario PPGR3'!$G1234,'Formulario PPGR2'!$H$39:$I$10486,2,FALSE),"")</f>
        <v/>
      </c>
      <c r="I1234" s="514" t="str">
        <f>IFERROR(VLOOKUP('Formulario PPGR3'!$G1234,'Formulario PPGR2'!$H$9:$V$303,15,FALSE),"")</f>
        <v/>
      </c>
      <c r="J1234" s="515"/>
      <c r="K1234" s="505" t="str">
        <f>IFERROR(VLOOKUP($J1234,[4]LSIns!$B$5:$C$45,2,FALSE),"")</f>
        <v/>
      </c>
      <c r="L1234" s="516"/>
      <c r="M1234" s="505" t="str">
        <f>IFERROR(VLOOKUP($L1234,[5]Insumos!$C$2:$F$517,2,FALSE),"")</f>
        <v/>
      </c>
      <c r="N1234" s="521"/>
      <c r="O1234" s="522" t="str">
        <f>IFERROR(VLOOKUP($L1234,[5]Insumos!$C$2:$F$517,3,FALSE),"")</f>
        <v/>
      </c>
      <c r="P1234" s="520" t="e">
        <f>+'Formulario PPGR3'!$O1234*'Formulario PPGR3'!$N1234</f>
        <v>#VALUE!</v>
      </c>
      <c r="Q1234" s="527" t="str">
        <f>IFERROR(VLOOKUP($L1234,[5]Insumos!$C$2:$F$517,4,FALSE),"")</f>
        <v/>
      </c>
      <c r="R1234" s="515"/>
    </row>
    <row r="1235" spans="2:18">
      <c r="B1235" s="505" t="str">
        <f>IF('Formulario PPGR3'!$G1235="","",CONCATENATE('Formulario PPGR3'!$C1235,".",'Formulario PPGR3'!$D1235,".",'Formulario PPGR3'!$E1235,".",'Formulario PPGR3'!$F1235))</f>
        <v/>
      </c>
      <c r="C1235" s="505" t="str">
        <f>IF('Formulario PPGR3'!$G1235="","",'[3]Formulario PPGR1'!#REF!)</f>
        <v/>
      </c>
      <c r="D1235" s="505" t="str">
        <f>IF('Formulario PPGR3'!$G1235="","",'[3]Formulario PPGR1'!#REF!)</f>
        <v/>
      </c>
      <c r="E1235" s="505" t="str">
        <f>IF('Formulario PPGR3'!$G1235="","",'[3]Formulario PPGR1'!#REF!)</f>
        <v/>
      </c>
      <c r="F1235" s="505" t="str">
        <f>IF('Formulario PPGR3'!$G1235="","",'[3]Formulario PPGR1'!#REF!)</f>
        <v/>
      </c>
      <c r="G1235" s="508"/>
      <c r="H1235" s="507" t="str">
        <f>IFERROR(VLOOKUP('Formulario PPGR3'!$G1235,'Formulario PPGR2'!$H$39:$I$10486,2,FALSE),"")</f>
        <v/>
      </c>
      <c r="I1235" s="514" t="str">
        <f>IFERROR(VLOOKUP('Formulario PPGR3'!$G1235,'Formulario PPGR2'!$H$9:$V$303,15,FALSE),"")</f>
        <v/>
      </c>
      <c r="J1235" s="515"/>
      <c r="K1235" s="505" t="str">
        <f>IFERROR(VLOOKUP($J1235,[4]LSIns!$B$5:$C$45,2,FALSE),"")</f>
        <v/>
      </c>
      <c r="L1235" s="516"/>
      <c r="M1235" s="505" t="str">
        <f>IFERROR(VLOOKUP($L1235,[5]Insumos!$C$2:$F$517,2,FALSE),"")</f>
        <v/>
      </c>
      <c r="N1235" s="521"/>
      <c r="O1235" s="522" t="str">
        <f>IFERROR(VLOOKUP($L1235,[5]Insumos!$C$2:$F$517,3,FALSE),"")</f>
        <v/>
      </c>
      <c r="P1235" s="520" t="e">
        <f>+'Formulario PPGR3'!$O1235*'Formulario PPGR3'!$N1235</f>
        <v>#VALUE!</v>
      </c>
      <c r="Q1235" s="527" t="str">
        <f>IFERROR(VLOOKUP($L1235,[5]Insumos!$C$2:$F$517,4,FALSE),"")</f>
        <v/>
      </c>
      <c r="R1235" s="515"/>
    </row>
    <row r="1236" spans="2:18">
      <c r="B1236" s="505" t="str">
        <f>IF('Formulario PPGR3'!$G1236="","",CONCATENATE('Formulario PPGR3'!$C1236,".",'Formulario PPGR3'!$D1236,".",'Formulario PPGR3'!$E1236,".",'Formulario PPGR3'!$F1236))</f>
        <v/>
      </c>
      <c r="C1236" s="505" t="str">
        <f>IF('Formulario PPGR3'!$G1236="","",'[3]Formulario PPGR1'!#REF!)</f>
        <v/>
      </c>
      <c r="D1236" s="505" t="str">
        <f>IF('Formulario PPGR3'!$G1236="","",'[3]Formulario PPGR1'!#REF!)</f>
        <v/>
      </c>
      <c r="E1236" s="505" t="str">
        <f>IF('Formulario PPGR3'!$G1236="","",'[3]Formulario PPGR1'!#REF!)</f>
        <v/>
      </c>
      <c r="F1236" s="505" t="str">
        <f>IF('Formulario PPGR3'!$G1236="","",'[3]Formulario PPGR1'!#REF!)</f>
        <v/>
      </c>
      <c r="G1236" s="508"/>
      <c r="H1236" s="507" t="str">
        <f>IFERROR(VLOOKUP('Formulario PPGR3'!$G1236,'Formulario PPGR2'!$H$39:$I$10486,2,FALSE),"")</f>
        <v/>
      </c>
      <c r="I1236" s="514" t="str">
        <f>IFERROR(VLOOKUP('Formulario PPGR3'!$G1236,'Formulario PPGR2'!$H$9:$V$303,15,FALSE),"")</f>
        <v/>
      </c>
      <c r="J1236" s="515"/>
      <c r="K1236" s="505" t="str">
        <f>IFERROR(VLOOKUP($J1236,[4]LSIns!$B$5:$C$45,2,FALSE),"")</f>
        <v/>
      </c>
      <c r="L1236" s="516"/>
      <c r="M1236" s="505" t="str">
        <f>IFERROR(VLOOKUP($L1236,[5]Insumos!$C$2:$F$517,2,FALSE),"")</f>
        <v/>
      </c>
      <c r="N1236" s="521"/>
      <c r="O1236" s="522" t="str">
        <f>IFERROR(VLOOKUP($L1236,[5]Insumos!$C$2:$F$517,3,FALSE),"")</f>
        <v/>
      </c>
      <c r="P1236" s="520" t="e">
        <f>+'Formulario PPGR3'!$O1236*'Formulario PPGR3'!$N1236</f>
        <v>#VALUE!</v>
      </c>
      <c r="Q1236" s="527" t="str">
        <f>IFERROR(VLOOKUP($L1236,[5]Insumos!$C$2:$F$517,4,FALSE),"")</f>
        <v/>
      </c>
      <c r="R1236" s="515"/>
    </row>
    <row r="1237" spans="2:18">
      <c r="B1237" s="505" t="str">
        <f>IF('Formulario PPGR3'!$G1237="","",CONCATENATE('Formulario PPGR3'!$C1237,".",'Formulario PPGR3'!$D1237,".",'Formulario PPGR3'!$E1237,".",'Formulario PPGR3'!$F1237))</f>
        <v/>
      </c>
      <c r="C1237" s="505" t="str">
        <f>IF('Formulario PPGR3'!$G1237="","",'[3]Formulario PPGR1'!#REF!)</f>
        <v/>
      </c>
      <c r="D1237" s="505" t="str">
        <f>IF('Formulario PPGR3'!$G1237="","",'[3]Formulario PPGR1'!#REF!)</f>
        <v/>
      </c>
      <c r="E1237" s="505" t="str">
        <f>IF('Formulario PPGR3'!$G1237="","",'[3]Formulario PPGR1'!#REF!)</f>
        <v/>
      </c>
      <c r="F1237" s="505" t="str">
        <f>IF('Formulario PPGR3'!$G1237="","",'[3]Formulario PPGR1'!#REF!)</f>
        <v/>
      </c>
      <c r="G1237" s="508"/>
      <c r="H1237" s="507" t="str">
        <f>IFERROR(VLOOKUP('Formulario PPGR3'!$G1237,'Formulario PPGR2'!$H$39:$I$10486,2,FALSE),"")</f>
        <v/>
      </c>
      <c r="I1237" s="514" t="str">
        <f>IFERROR(VLOOKUP('Formulario PPGR3'!$G1237,'Formulario PPGR2'!$H$9:$V$303,15,FALSE),"")</f>
        <v/>
      </c>
      <c r="J1237" s="515"/>
      <c r="K1237" s="505" t="str">
        <f>IFERROR(VLOOKUP($J1237,[4]LSIns!$B$5:$C$45,2,FALSE),"")</f>
        <v/>
      </c>
      <c r="L1237" s="516"/>
      <c r="M1237" s="505" t="str">
        <f>IFERROR(VLOOKUP($L1237,[5]Insumos!$C$2:$F$517,2,FALSE),"")</f>
        <v/>
      </c>
      <c r="N1237" s="521"/>
      <c r="O1237" s="522" t="str">
        <f>IFERROR(VLOOKUP($L1237,[5]Insumos!$C$2:$F$517,3,FALSE),"")</f>
        <v/>
      </c>
      <c r="P1237" s="520" t="e">
        <f>+'Formulario PPGR3'!$O1237*'Formulario PPGR3'!$N1237</f>
        <v>#VALUE!</v>
      </c>
      <c r="Q1237" s="527" t="str">
        <f>IFERROR(VLOOKUP($L1237,[5]Insumos!$C$2:$F$517,4,FALSE),"")</f>
        <v/>
      </c>
      <c r="R1237" s="515"/>
    </row>
    <row r="1238" spans="2:18">
      <c r="B1238" s="505" t="str">
        <f>IF('Formulario PPGR3'!$G1238="","",CONCATENATE('Formulario PPGR3'!$C1238,".",'Formulario PPGR3'!$D1238,".",'Formulario PPGR3'!$E1238,".",'Formulario PPGR3'!$F1238))</f>
        <v/>
      </c>
      <c r="C1238" s="505" t="str">
        <f>IF('Formulario PPGR3'!$G1238="","",'[3]Formulario PPGR1'!#REF!)</f>
        <v/>
      </c>
      <c r="D1238" s="505" t="str">
        <f>IF('Formulario PPGR3'!$G1238="","",'[3]Formulario PPGR1'!#REF!)</f>
        <v/>
      </c>
      <c r="E1238" s="505" t="str">
        <f>IF('Formulario PPGR3'!$G1238="","",'[3]Formulario PPGR1'!#REF!)</f>
        <v/>
      </c>
      <c r="F1238" s="505" t="str">
        <f>IF('Formulario PPGR3'!$G1238="","",'[3]Formulario PPGR1'!#REF!)</f>
        <v/>
      </c>
      <c r="G1238" s="508"/>
      <c r="H1238" s="507" t="str">
        <f>IFERROR(VLOOKUP('Formulario PPGR3'!$G1238,'Formulario PPGR2'!$H$39:$I$10486,2,FALSE),"")</f>
        <v/>
      </c>
      <c r="I1238" s="514" t="str">
        <f>IFERROR(VLOOKUP('Formulario PPGR3'!$G1238,'Formulario PPGR2'!$H$9:$V$303,15,FALSE),"")</f>
        <v/>
      </c>
      <c r="J1238" s="515"/>
      <c r="K1238" s="505" t="str">
        <f>IFERROR(VLOOKUP($J1238,[4]LSIns!$B$5:$C$45,2,FALSE),"")</f>
        <v/>
      </c>
      <c r="L1238" s="516"/>
      <c r="M1238" s="505" t="str">
        <f>IFERROR(VLOOKUP($L1238,[5]Insumos!$C$2:$F$517,2,FALSE),"")</f>
        <v/>
      </c>
      <c r="N1238" s="521"/>
      <c r="O1238" s="522" t="str">
        <f>IFERROR(VLOOKUP($L1238,[5]Insumos!$C$2:$F$517,3,FALSE),"")</f>
        <v/>
      </c>
      <c r="P1238" s="520" t="e">
        <f>+'Formulario PPGR3'!$O1238*'Formulario PPGR3'!$N1238</f>
        <v>#VALUE!</v>
      </c>
      <c r="Q1238" s="527" t="str">
        <f>IFERROR(VLOOKUP($L1238,[5]Insumos!$C$2:$F$517,4,FALSE),"")</f>
        <v/>
      </c>
      <c r="R1238" s="515"/>
    </row>
    <row r="1239" spans="2:18">
      <c r="B1239" s="505" t="str">
        <f>IF('Formulario PPGR3'!$G1239="","",CONCATENATE('Formulario PPGR3'!$C1239,".",'Formulario PPGR3'!$D1239,".",'Formulario PPGR3'!$E1239,".",'Formulario PPGR3'!$F1239))</f>
        <v/>
      </c>
      <c r="C1239" s="505" t="str">
        <f>IF('Formulario PPGR3'!$G1239="","",'[3]Formulario PPGR1'!#REF!)</f>
        <v/>
      </c>
      <c r="D1239" s="505" t="str">
        <f>IF('Formulario PPGR3'!$G1239="","",'[3]Formulario PPGR1'!#REF!)</f>
        <v/>
      </c>
      <c r="E1239" s="505" t="str">
        <f>IF('Formulario PPGR3'!$G1239="","",'[3]Formulario PPGR1'!#REF!)</f>
        <v/>
      </c>
      <c r="F1239" s="505" t="str">
        <f>IF('Formulario PPGR3'!$G1239="","",'[3]Formulario PPGR1'!#REF!)</f>
        <v/>
      </c>
      <c r="G1239" s="508"/>
      <c r="H1239" s="507" t="str">
        <f>IFERROR(VLOOKUP('Formulario PPGR3'!$G1239,'Formulario PPGR2'!$H$39:$I$10486,2,FALSE),"")</f>
        <v/>
      </c>
      <c r="I1239" s="514" t="str">
        <f>IFERROR(VLOOKUP('Formulario PPGR3'!$G1239,'Formulario PPGR2'!$H$9:$V$303,15,FALSE),"")</f>
        <v/>
      </c>
      <c r="J1239" s="515"/>
      <c r="K1239" s="505" t="str">
        <f>IFERROR(VLOOKUP($J1239,[4]LSIns!$B$5:$C$45,2,FALSE),"")</f>
        <v/>
      </c>
      <c r="L1239" s="516"/>
      <c r="M1239" s="505" t="str">
        <f>IFERROR(VLOOKUP($L1239,[5]Insumos!$C$2:$F$517,2,FALSE),"")</f>
        <v/>
      </c>
      <c r="N1239" s="521"/>
      <c r="O1239" s="522" t="str">
        <f>IFERROR(VLOOKUP($L1239,[5]Insumos!$C$2:$F$517,3,FALSE),"")</f>
        <v/>
      </c>
      <c r="P1239" s="520" t="e">
        <f>+'Formulario PPGR3'!$O1239*'Formulario PPGR3'!$N1239</f>
        <v>#VALUE!</v>
      </c>
      <c r="Q1239" s="527" t="str">
        <f>IFERROR(VLOOKUP($L1239,[5]Insumos!$C$2:$F$517,4,FALSE),"")</f>
        <v/>
      </c>
      <c r="R1239" s="515"/>
    </row>
    <row r="1240" spans="2:18">
      <c r="B1240" s="505" t="str">
        <f>IF('Formulario PPGR3'!$G1240="","",CONCATENATE('Formulario PPGR3'!$C1240,".",'Formulario PPGR3'!$D1240,".",'Formulario PPGR3'!$E1240,".",'Formulario PPGR3'!$F1240))</f>
        <v/>
      </c>
      <c r="C1240" s="505" t="str">
        <f>IF('Formulario PPGR3'!$G1240="","",'[3]Formulario PPGR1'!#REF!)</f>
        <v/>
      </c>
      <c r="D1240" s="505" t="str">
        <f>IF('Formulario PPGR3'!$G1240="","",'[3]Formulario PPGR1'!#REF!)</f>
        <v/>
      </c>
      <c r="E1240" s="505" t="str">
        <f>IF('Formulario PPGR3'!$G1240="","",'[3]Formulario PPGR1'!#REF!)</f>
        <v/>
      </c>
      <c r="F1240" s="505" t="str">
        <f>IF('Formulario PPGR3'!$G1240="","",'[3]Formulario PPGR1'!#REF!)</f>
        <v/>
      </c>
      <c r="G1240" s="508"/>
      <c r="H1240" s="507" t="str">
        <f>IFERROR(VLOOKUP('Formulario PPGR3'!$G1240,'Formulario PPGR2'!$H$39:$I$10486,2,FALSE),"")</f>
        <v/>
      </c>
      <c r="I1240" s="514" t="str">
        <f>IFERROR(VLOOKUP('Formulario PPGR3'!$G1240,'Formulario PPGR2'!$H$9:$V$303,15,FALSE),"")</f>
        <v/>
      </c>
      <c r="J1240" s="515"/>
      <c r="K1240" s="505" t="str">
        <f>IFERROR(VLOOKUP($J1240,[4]LSIns!$B$5:$C$45,2,FALSE),"")</f>
        <v/>
      </c>
      <c r="L1240" s="516"/>
      <c r="M1240" s="505" t="str">
        <f>IFERROR(VLOOKUP($L1240,[5]Insumos!$C$2:$F$517,2,FALSE),"")</f>
        <v/>
      </c>
      <c r="N1240" s="521"/>
      <c r="O1240" s="522" t="str">
        <f>IFERROR(VLOOKUP($L1240,[5]Insumos!$C$2:$F$517,3,FALSE),"")</f>
        <v/>
      </c>
      <c r="P1240" s="520" t="e">
        <f>+'Formulario PPGR3'!$O1240*'Formulario PPGR3'!$N1240</f>
        <v>#VALUE!</v>
      </c>
      <c r="Q1240" s="527" t="str">
        <f>IFERROR(VLOOKUP($L1240,[5]Insumos!$C$2:$F$517,4,FALSE),"")</f>
        <v/>
      </c>
      <c r="R1240" s="515"/>
    </row>
    <row r="1241" spans="2:18">
      <c r="B1241" s="505" t="str">
        <f>IF('Formulario PPGR3'!$G1241="","",CONCATENATE('Formulario PPGR3'!$C1241,".",'Formulario PPGR3'!$D1241,".",'Formulario PPGR3'!$E1241,".",'Formulario PPGR3'!$F1241))</f>
        <v/>
      </c>
      <c r="C1241" s="505" t="str">
        <f>IF('Formulario PPGR3'!$G1241="","",'[3]Formulario PPGR1'!#REF!)</f>
        <v/>
      </c>
      <c r="D1241" s="505" t="str">
        <f>IF('Formulario PPGR3'!$G1241="","",'[3]Formulario PPGR1'!#REF!)</f>
        <v/>
      </c>
      <c r="E1241" s="505" t="str">
        <f>IF('Formulario PPGR3'!$G1241="","",'[3]Formulario PPGR1'!#REF!)</f>
        <v/>
      </c>
      <c r="F1241" s="505" t="str">
        <f>IF('Formulario PPGR3'!$G1241="","",'[3]Formulario PPGR1'!#REF!)</f>
        <v/>
      </c>
      <c r="G1241" s="508"/>
      <c r="H1241" s="507" t="str">
        <f>IFERROR(VLOOKUP('Formulario PPGR3'!$G1241,'Formulario PPGR2'!$H$39:$I$10486,2,FALSE),"")</f>
        <v/>
      </c>
      <c r="I1241" s="514" t="str">
        <f>IFERROR(VLOOKUP('Formulario PPGR3'!$G1241,'Formulario PPGR2'!$H$9:$V$303,15,FALSE),"")</f>
        <v/>
      </c>
      <c r="J1241" s="515"/>
      <c r="K1241" s="505" t="str">
        <f>IFERROR(VLOOKUP($J1241,[4]LSIns!$B$5:$C$45,2,FALSE),"")</f>
        <v/>
      </c>
      <c r="L1241" s="516"/>
      <c r="M1241" s="505" t="str">
        <f>IFERROR(VLOOKUP($L1241,[5]Insumos!$C$2:$F$517,2,FALSE),"")</f>
        <v/>
      </c>
      <c r="N1241" s="521"/>
      <c r="O1241" s="522" t="str">
        <f>IFERROR(VLOOKUP($L1241,[5]Insumos!$C$2:$F$517,3,FALSE),"")</f>
        <v/>
      </c>
      <c r="P1241" s="520" t="e">
        <f>+'Formulario PPGR3'!$O1241*'Formulario PPGR3'!$N1241</f>
        <v>#VALUE!</v>
      </c>
      <c r="Q1241" s="527" t="str">
        <f>IFERROR(VLOOKUP($L1241,[5]Insumos!$C$2:$F$517,4,FALSE),"")</f>
        <v/>
      </c>
      <c r="R1241" s="515"/>
    </row>
    <row r="1242" spans="2:18">
      <c r="B1242" s="505" t="str">
        <f>IF('Formulario PPGR3'!$G1242="","",CONCATENATE('Formulario PPGR3'!$C1242,".",'Formulario PPGR3'!$D1242,".",'Formulario PPGR3'!$E1242,".",'Formulario PPGR3'!$F1242))</f>
        <v/>
      </c>
      <c r="C1242" s="505" t="str">
        <f>IF('Formulario PPGR3'!$G1242="","",'[3]Formulario PPGR1'!#REF!)</f>
        <v/>
      </c>
      <c r="D1242" s="505" t="str">
        <f>IF('Formulario PPGR3'!$G1242="","",'[3]Formulario PPGR1'!#REF!)</f>
        <v/>
      </c>
      <c r="E1242" s="505" t="str">
        <f>IF('Formulario PPGR3'!$G1242="","",'[3]Formulario PPGR1'!#REF!)</f>
        <v/>
      </c>
      <c r="F1242" s="505" t="str">
        <f>IF('Formulario PPGR3'!$G1242="","",'[3]Formulario PPGR1'!#REF!)</f>
        <v/>
      </c>
      <c r="G1242" s="508"/>
      <c r="H1242" s="507" t="str">
        <f>IFERROR(VLOOKUP('Formulario PPGR3'!$G1242,'Formulario PPGR2'!$H$39:$I$10486,2,FALSE),"")</f>
        <v/>
      </c>
      <c r="I1242" s="514" t="str">
        <f>IFERROR(VLOOKUP('Formulario PPGR3'!$G1242,'Formulario PPGR2'!$H$9:$V$303,15,FALSE),"")</f>
        <v/>
      </c>
      <c r="J1242" s="515"/>
      <c r="K1242" s="505" t="str">
        <f>IFERROR(VLOOKUP($J1242,[4]LSIns!$B$5:$C$45,2,FALSE),"")</f>
        <v/>
      </c>
      <c r="L1242" s="516"/>
      <c r="M1242" s="505" t="str">
        <f>IFERROR(VLOOKUP($L1242,[5]Insumos!$C$2:$F$517,2,FALSE),"")</f>
        <v/>
      </c>
      <c r="N1242" s="521"/>
      <c r="O1242" s="522" t="str">
        <f>IFERROR(VLOOKUP($L1242,[5]Insumos!$C$2:$F$517,3,FALSE),"")</f>
        <v/>
      </c>
      <c r="P1242" s="520" t="e">
        <f>+'Formulario PPGR3'!$O1242*'Formulario PPGR3'!$N1242</f>
        <v>#VALUE!</v>
      </c>
      <c r="Q1242" s="527" t="str">
        <f>IFERROR(VLOOKUP($L1242,[5]Insumos!$C$2:$F$517,4,FALSE),"")</f>
        <v/>
      </c>
      <c r="R1242" s="515"/>
    </row>
    <row r="1243" spans="2:18">
      <c r="B1243" s="505" t="str">
        <f>IF('Formulario PPGR3'!$G1243="","",CONCATENATE('Formulario PPGR3'!$C1243,".",'Formulario PPGR3'!$D1243,".",'Formulario PPGR3'!$E1243,".",'Formulario PPGR3'!$F1243))</f>
        <v/>
      </c>
      <c r="C1243" s="505" t="str">
        <f>IF('Formulario PPGR3'!$G1243="","",'[3]Formulario PPGR1'!#REF!)</f>
        <v/>
      </c>
      <c r="D1243" s="505" t="str">
        <f>IF('Formulario PPGR3'!$G1243="","",'[3]Formulario PPGR1'!#REF!)</f>
        <v/>
      </c>
      <c r="E1243" s="505" t="str">
        <f>IF('Formulario PPGR3'!$G1243="","",'[3]Formulario PPGR1'!#REF!)</f>
        <v/>
      </c>
      <c r="F1243" s="505" t="str">
        <f>IF('Formulario PPGR3'!$G1243="","",'[3]Formulario PPGR1'!#REF!)</f>
        <v/>
      </c>
      <c r="G1243" s="508"/>
      <c r="H1243" s="507" t="str">
        <f>IFERROR(VLOOKUP('Formulario PPGR3'!$G1243,'Formulario PPGR2'!$H$39:$I$10486,2,FALSE),"")</f>
        <v/>
      </c>
      <c r="I1243" s="514" t="str">
        <f>IFERROR(VLOOKUP('Formulario PPGR3'!$G1243,'Formulario PPGR2'!$H$9:$V$303,15,FALSE),"")</f>
        <v/>
      </c>
      <c r="J1243" s="515"/>
      <c r="K1243" s="505" t="str">
        <f>IFERROR(VLOOKUP($J1243,[4]LSIns!$B$5:$C$45,2,FALSE),"")</f>
        <v/>
      </c>
      <c r="L1243" s="516"/>
      <c r="M1243" s="505" t="str">
        <f>IFERROR(VLOOKUP($L1243,[5]Insumos!$C$2:$F$517,2,FALSE),"")</f>
        <v/>
      </c>
      <c r="N1243" s="521"/>
      <c r="O1243" s="522" t="str">
        <f>IFERROR(VLOOKUP($L1243,[5]Insumos!$C$2:$F$517,3,FALSE),"")</f>
        <v/>
      </c>
      <c r="P1243" s="520" t="e">
        <f>+'Formulario PPGR3'!$O1243*'Formulario PPGR3'!$N1243</f>
        <v>#VALUE!</v>
      </c>
      <c r="Q1243" s="527" t="str">
        <f>IFERROR(VLOOKUP($L1243,[5]Insumos!$C$2:$F$517,4,FALSE),"")</f>
        <v/>
      </c>
      <c r="R1243" s="515"/>
    </row>
    <row r="1244" spans="2:18">
      <c r="B1244" s="505" t="str">
        <f>IF('Formulario PPGR3'!$G1244="","",CONCATENATE('Formulario PPGR3'!$C1244,".",'Formulario PPGR3'!$D1244,".",'Formulario PPGR3'!$E1244,".",'Formulario PPGR3'!$F1244))</f>
        <v/>
      </c>
      <c r="C1244" s="505" t="str">
        <f>IF('Formulario PPGR3'!$G1244="","",'[3]Formulario PPGR1'!#REF!)</f>
        <v/>
      </c>
      <c r="D1244" s="505" t="str">
        <f>IF('Formulario PPGR3'!$G1244="","",'[3]Formulario PPGR1'!#REF!)</f>
        <v/>
      </c>
      <c r="E1244" s="505" t="str">
        <f>IF('Formulario PPGR3'!$G1244="","",'[3]Formulario PPGR1'!#REF!)</f>
        <v/>
      </c>
      <c r="F1244" s="505" t="str">
        <f>IF('Formulario PPGR3'!$G1244="","",'[3]Formulario PPGR1'!#REF!)</f>
        <v/>
      </c>
      <c r="G1244" s="508"/>
      <c r="H1244" s="507" t="str">
        <f>IFERROR(VLOOKUP('Formulario PPGR3'!$G1244,'Formulario PPGR2'!$H$39:$I$10486,2,FALSE),"")</f>
        <v/>
      </c>
      <c r="I1244" s="514" t="str">
        <f>IFERROR(VLOOKUP('Formulario PPGR3'!$G1244,'Formulario PPGR2'!$H$9:$V$303,15,FALSE),"")</f>
        <v/>
      </c>
      <c r="J1244" s="515"/>
      <c r="K1244" s="505" t="str">
        <f>IFERROR(VLOOKUP($J1244,[4]LSIns!$B$5:$C$45,2,FALSE),"")</f>
        <v/>
      </c>
      <c r="L1244" s="516"/>
      <c r="M1244" s="505" t="str">
        <f>IFERROR(VLOOKUP($L1244,[5]Insumos!$C$2:$F$517,2,FALSE),"")</f>
        <v/>
      </c>
      <c r="N1244" s="521"/>
      <c r="O1244" s="522" t="str">
        <f>IFERROR(VLOOKUP($L1244,[5]Insumos!$C$2:$F$517,3,FALSE),"")</f>
        <v/>
      </c>
      <c r="P1244" s="520" t="e">
        <f>+'Formulario PPGR3'!$O1244*'Formulario PPGR3'!$N1244</f>
        <v>#VALUE!</v>
      </c>
      <c r="Q1244" s="527" t="str">
        <f>IFERROR(VLOOKUP($L1244,[5]Insumos!$C$2:$F$517,4,FALSE),"")</f>
        <v/>
      </c>
      <c r="R1244" s="515"/>
    </row>
    <row r="1245" spans="2:18">
      <c r="B1245" s="505" t="str">
        <f>IF('Formulario PPGR3'!$G1245="","",CONCATENATE('Formulario PPGR3'!$C1245,".",'Formulario PPGR3'!$D1245,".",'Formulario PPGR3'!$E1245,".",'Formulario PPGR3'!$F1245))</f>
        <v/>
      </c>
      <c r="C1245" s="505" t="str">
        <f>IF('Formulario PPGR3'!$G1245="","",'[3]Formulario PPGR1'!#REF!)</f>
        <v/>
      </c>
      <c r="D1245" s="505" t="str">
        <f>IF('Formulario PPGR3'!$G1245="","",'[3]Formulario PPGR1'!#REF!)</f>
        <v/>
      </c>
      <c r="E1245" s="505" t="str">
        <f>IF('Formulario PPGR3'!$G1245="","",'[3]Formulario PPGR1'!#REF!)</f>
        <v/>
      </c>
      <c r="F1245" s="505" t="str">
        <f>IF('Formulario PPGR3'!$G1245="","",'[3]Formulario PPGR1'!#REF!)</f>
        <v/>
      </c>
      <c r="G1245" s="508"/>
      <c r="H1245" s="507" t="str">
        <f>IFERROR(VLOOKUP('Formulario PPGR3'!$G1245,'Formulario PPGR2'!$H$39:$I$10486,2,FALSE),"")</f>
        <v/>
      </c>
      <c r="I1245" s="514" t="str">
        <f>IFERROR(VLOOKUP('Formulario PPGR3'!$G1245,'Formulario PPGR2'!$H$9:$V$303,15,FALSE),"")</f>
        <v/>
      </c>
      <c r="J1245" s="515"/>
      <c r="K1245" s="505" t="str">
        <f>IFERROR(VLOOKUP($J1245,[4]LSIns!$B$5:$C$45,2,FALSE),"")</f>
        <v/>
      </c>
      <c r="L1245" s="516"/>
      <c r="M1245" s="505" t="str">
        <f>IFERROR(VLOOKUP($L1245,[5]Insumos!$C$2:$F$517,2,FALSE),"")</f>
        <v/>
      </c>
      <c r="N1245" s="521"/>
      <c r="O1245" s="522" t="str">
        <f>IFERROR(VLOOKUP($L1245,[5]Insumos!$C$2:$F$517,3,FALSE),"")</f>
        <v/>
      </c>
      <c r="P1245" s="520" t="e">
        <f>+'Formulario PPGR3'!$O1245*'Formulario PPGR3'!$N1245</f>
        <v>#VALUE!</v>
      </c>
      <c r="Q1245" s="527" t="str">
        <f>IFERROR(VLOOKUP($L1245,[5]Insumos!$C$2:$F$517,4,FALSE),"")</f>
        <v/>
      </c>
      <c r="R1245" s="515"/>
    </row>
    <row r="1246" spans="2:18">
      <c r="B1246" s="505" t="str">
        <f>IF('Formulario PPGR3'!$G1246="","",CONCATENATE('Formulario PPGR3'!$C1246,".",'Formulario PPGR3'!$D1246,".",'Formulario PPGR3'!$E1246,".",'Formulario PPGR3'!$F1246))</f>
        <v/>
      </c>
      <c r="C1246" s="505" t="str">
        <f>IF('Formulario PPGR3'!$G1246="","",'[3]Formulario PPGR1'!#REF!)</f>
        <v/>
      </c>
      <c r="D1246" s="505" t="str">
        <f>IF('Formulario PPGR3'!$G1246="","",'[3]Formulario PPGR1'!#REF!)</f>
        <v/>
      </c>
      <c r="E1246" s="505" t="str">
        <f>IF('Formulario PPGR3'!$G1246="","",'[3]Formulario PPGR1'!#REF!)</f>
        <v/>
      </c>
      <c r="F1246" s="505" t="str">
        <f>IF('Formulario PPGR3'!$G1246="","",'[3]Formulario PPGR1'!#REF!)</f>
        <v/>
      </c>
      <c r="G1246" s="508"/>
      <c r="H1246" s="507" t="str">
        <f>IFERROR(VLOOKUP('Formulario PPGR3'!$G1246,'Formulario PPGR2'!$H$39:$I$10486,2,FALSE),"")</f>
        <v/>
      </c>
      <c r="I1246" s="514" t="str">
        <f>IFERROR(VLOOKUP('Formulario PPGR3'!$G1246,'Formulario PPGR2'!$H$9:$V$303,15,FALSE),"")</f>
        <v/>
      </c>
      <c r="J1246" s="515"/>
      <c r="K1246" s="505" t="str">
        <f>IFERROR(VLOOKUP($J1246,[4]LSIns!$B$5:$C$45,2,FALSE),"")</f>
        <v/>
      </c>
      <c r="L1246" s="516"/>
      <c r="M1246" s="505" t="str">
        <f>IFERROR(VLOOKUP($L1246,[5]Insumos!$C$2:$F$517,2,FALSE),"")</f>
        <v/>
      </c>
      <c r="N1246" s="521"/>
      <c r="O1246" s="522" t="str">
        <f>IFERROR(VLOOKUP($L1246,[5]Insumos!$C$2:$F$517,3,FALSE),"")</f>
        <v/>
      </c>
      <c r="P1246" s="520" t="e">
        <f>+'Formulario PPGR3'!$O1246*'Formulario PPGR3'!$N1246</f>
        <v>#VALUE!</v>
      </c>
      <c r="Q1246" s="527" t="str">
        <f>IFERROR(VLOOKUP($L1246,[5]Insumos!$C$2:$F$517,4,FALSE),"")</f>
        <v/>
      </c>
      <c r="R1246" s="515"/>
    </row>
    <row r="1247" spans="2:18">
      <c r="B1247" s="505" t="str">
        <f>IF('Formulario PPGR3'!$G1247="","",CONCATENATE('Formulario PPGR3'!$C1247,".",'Formulario PPGR3'!$D1247,".",'Formulario PPGR3'!$E1247,".",'Formulario PPGR3'!$F1247))</f>
        <v/>
      </c>
      <c r="C1247" s="505" t="str">
        <f>IF('Formulario PPGR3'!$G1247="","",'[3]Formulario PPGR1'!#REF!)</f>
        <v/>
      </c>
      <c r="D1247" s="505" t="str">
        <f>IF('Formulario PPGR3'!$G1247="","",'[3]Formulario PPGR1'!#REF!)</f>
        <v/>
      </c>
      <c r="E1247" s="505" t="str">
        <f>IF('Formulario PPGR3'!$G1247="","",'[3]Formulario PPGR1'!#REF!)</f>
        <v/>
      </c>
      <c r="F1247" s="505" t="str">
        <f>IF('Formulario PPGR3'!$G1247="","",'[3]Formulario PPGR1'!#REF!)</f>
        <v/>
      </c>
      <c r="G1247" s="508"/>
      <c r="H1247" s="507" t="str">
        <f>IFERROR(VLOOKUP('Formulario PPGR3'!$G1247,'Formulario PPGR2'!$H$39:$I$10486,2,FALSE),"")</f>
        <v/>
      </c>
      <c r="I1247" s="514" t="str">
        <f>IFERROR(VLOOKUP('Formulario PPGR3'!$G1247,'Formulario PPGR2'!$H$9:$V$303,15,FALSE),"")</f>
        <v/>
      </c>
      <c r="J1247" s="515"/>
      <c r="K1247" s="505" t="str">
        <f>IFERROR(VLOOKUP($J1247,[4]LSIns!$B$5:$C$45,2,FALSE),"")</f>
        <v/>
      </c>
      <c r="L1247" s="516"/>
      <c r="M1247" s="505" t="str">
        <f>IFERROR(VLOOKUP($L1247,[5]Insumos!$C$2:$F$517,2,FALSE),"")</f>
        <v/>
      </c>
      <c r="N1247" s="521"/>
      <c r="O1247" s="522" t="str">
        <f>IFERROR(VLOOKUP($L1247,[5]Insumos!$C$2:$F$517,3,FALSE),"")</f>
        <v/>
      </c>
      <c r="P1247" s="520" t="e">
        <f>+'Formulario PPGR3'!$O1247*'Formulario PPGR3'!$N1247</f>
        <v>#VALUE!</v>
      </c>
      <c r="Q1247" s="527" t="str">
        <f>IFERROR(VLOOKUP($L1247,[5]Insumos!$C$2:$F$517,4,FALSE),"")</f>
        <v/>
      </c>
      <c r="R1247" s="515"/>
    </row>
    <row r="1248" spans="2:18">
      <c r="B1248" s="505" t="str">
        <f>IF('Formulario PPGR3'!$G1248="","",CONCATENATE('Formulario PPGR3'!$C1248,".",'Formulario PPGR3'!$D1248,".",'Formulario PPGR3'!$E1248,".",'Formulario PPGR3'!$F1248))</f>
        <v/>
      </c>
      <c r="C1248" s="505" t="str">
        <f>IF('Formulario PPGR3'!$G1248="","",'[3]Formulario PPGR1'!#REF!)</f>
        <v/>
      </c>
      <c r="D1248" s="505" t="str">
        <f>IF('Formulario PPGR3'!$G1248="","",'[3]Formulario PPGR1'!#REF!)</f>
        <v/>
      </c>
      <c r="E1248" s="505" t="str">
        <f>IF('Formulario PPGR3'!$G1248="","",'[3]Formulario PPGR1'!#REF!)</f>
        <v/>
      </c>
      <c r="F1248" s="505" t="str">
        <f>IF('Formulario PPGR3'!$G1248="","",'[3]Formulario PPGR1'!#REF!)</f>
        <v/>
      </c>
      <c r="G1248" s="508"/>
      <c r="H1248" s="507" t="str">
        <f>IFERROR(VLOOKUP('Formulario PPGR3'!$G1248,'Formulario PPGR2'!$H$39:$I$10486,2,FALSE),"")</f>
        <v/>
      </c>
      <c r="I1248" s="514" t="str">
        <f>IFERROR(VLOOKUP('Formulario PPGR3'!$G1248,'Formulario PPGR2'!$H$9:$V$303,15,FALSE),"")</f>
        <v/>
      </c>
      <c r="J1248" s="515"/>
      <c r="K1248" s="505" t="str">
        <f>IFERROR(VLOOKUP($J1248,[4]LSIns!$B$5:$C$45,2,FALSE),"")</f>
        <v/>
      </c>
      <c r="L1248" s="516"/>
      <c r="M1248" s="505" t="str">
        <f>IFERROR(VLOOKUP($L1248,[5]Insumos!$C$2:$F$517,2,FALSE),"")</f>
        <v/>
      </c>
      <c r="N1248" s="521"/>
      <c r="O1248" s="522" t="str">
        <f>IFERROR(VLOOKUP($L1248,[5]Insumos!$C$2:$F$517,3,FALSE),"")</f>
        <v/>
      </c>
      <c r="P1248" s="520" t="e">
        <f>+'Formulario PPGR3'!$O1248*'Formulario PPGR3'!$N1248</f>
        <v>#VALUE!</v>
      </c>
      <c r="Q1248" s="527" t="str">
        <f>IFERROR(VLOOKUP($L1248,[5]Insumos!$C$2:$F$517,4,FALSE),"")</f>
        <v/>
      </c>
      <c r="R1248" s="515"/>
    </row>
    <row r="1249" spans="2:18">
      <c r="B1249" s="505" t="str">
        <f>IF('Formulario PPGR3'!$G1249="","",CONCATENATE('Formulario PPGR3'!$C1249,".",'Formulario PPGR3'!$D1249,".",'Formulario PPGR3'!$E1249,".",'Formulario PPGR3'!$F1249))</f>
        <v/>
      </c>
      <c r="C1249" s="505" t="str">
        <f>IF('Formulario PPGR3'!$G1249="","",'[3]Formulario PPGR1'!#REF!)</f>
        <v/>
      </c>
      <c r="D1249" s="505" t="str">
        <f>IF('Formulario PPGR3'!$G1249="","",'[3]Formulario PPGR1'!#REF!)</f>
        <v/>
      </c>
      <c r="E1249" s="505" t="str">
        <f>IF('Formulario PPGR3'!$G1249="","",'[3]Formulario PPGR1'!#REF!)</f>
        <v/>
      </c>
      <c r="F1249" s="505" t="str">
        <f>IF('Formulario PPGR3'!$G1249="","",'[3]Formulario PPGR1'!#REF!)</f>
        <v/>
      </c>
      <c r="G1249" s="508"/>
      <c r="H1249" s="507" t="str">
        <f>IFERROR(VLOOKUP('Formulario PPGR3'!$G1249,'Formulario PPGR2'!$H$39:$I$10486,2,FALSE),"")</f>
        <v/>
      </c>
      <c r="I1249" s="514" t="str">
        <f>IFERROR(VLOOKUP('Formulario PPGR3'!$G1249,'Formulario PPGR2'!$H$9:$V$303,15,FALSE),"")</f>
        <v/>
      </c>
      <c r="J1249" s="515"/>
      <c r="K1249" s="505" t="str">
        <f>IFERROR(VLOOKUP($J1249,[4]LSIns!$B$5:$C$45,2,FALSE),"")</f>
        <v/>
      </c>
      <c r="L1249" s="516"/>
      <c r="M1249" s="505" t="str">
        <f>IFERROR(VLOOKUP($L1249,[5]Insumos!$C$2:$F$517,2,FALSE),"")</f>
        <v/>
      </c>
      <c r="N1249" s="521"/>
      <c r="O1249" s="522" t="str">
        <f>IFERROR(VLOOKUP($L1249,[5]Insumos!$C$2:$F$517,3,FALSE),"")</f>
        <v/>
      </c>
      <c r="P1249" s="520" t="e">
        <f>+'Formulario PPGR3'!$O1249*'Formulario PPGR3'!$N1249</f>
        <v>#VALUE!</v>
      </c>
      <c r="Q1249" s="527" t="str">
        <f>IFERROR(VLOOKUP($L1249,[5]Insumos!$C$2:$F$517,4,FALSE),"")</f>
        <v/>
      </c>
      <c r="R1249" s="515"/>
    </row>
    <row r="1250" spans="2:18">
      <c r="B1250" s="505" t="str">
        <f>IF('Formulario PPGR3'!$G1250="","",CONCATENATE('Formulario PPGR3'!$C1250,".",'Formulario PPGR3'!$D1250,".",'Formulario PPGR3'!$E1250,".",'Formulario PPGR3'!$F1250))</f>
        <v/>
      </c>
      <c r="C1250" s="505" t="str">
        <f>IF('Formulario PPGR3'!$G1250="","",'[3]Formulario PPGR1'!#REF!)</f>
        <v/>
      </c>
      <c r="D1250" s="505" t="str">
        <f>IF('Formulario PPGR3'!$G1250="","",'[3]Formulario PPGR1'!#REF!)</f>
        <v/>
      </c>
      <c r="E1250" s="505" t="str">
        <f>IF('Formulario PPGR3'!$G1250="","",'[3]Formulario PPGR1'!#REF!)</f>
        <v/>
      </c>
      <c r="F1250" s="505" t="str">
        <f>IF('Formulario PPGR3'!$G1250="","",'[3]Formulario PPGR1'!#REF!)</f>
        <v/>
      </c>
      <c r="G1250" s="508"/>
      <c r="H1250" s="507" t="str">
        <f>IFERROR(VLOOKUP('Formulario PPGR3'!$G1250,'Formulario PPGR2'!$H$39:$I$10486,2,FALSE),"")</f>
        <v/>
      </c>
      <c r="I1250" s="514" t="str">
        <f>IFERROR(VLOOKUP('Formulario PPGR3'!$G1250,'Formulario PPGR2'!$H$9:$V$303,15,FALSE),"")</f>
        <v/>
      </c>
      <c r="J1250" s="515"/>
      <c r="K1250" s="505" t="str">
        <f>IFERROR(VLOOKUP($J1250,[4]LSIns!$B$5:$C$45,2,FALSE),"")</f>
        <v/>
      </c>
      <c r="L1250" s="516"/>
      <c r="M1250" s="505" t="str">
        <f>IFERROR(VLOOKUP($L1250,[5]Insumos!$C$2:$F$517,2,FALSE),"")</f>
        <v/>
      </c>
      <c r="N1250" s="521"/>
      <c r="O1250" s="522" t="str">
        <f>IFERROR(VLOOKUP($L1250,[5]Insumos!$C$2:$F$517,3,FALSE),"")</f>
        <v/>
      </c>
      <c r="P1250" s="520" t="e">
        <f>+'Formulario PPGR3'!$O1250*'Formulario PPGR3'!$N1250</f>
        <v>#VALUE!</v>
      </c>
      <c r="Q1250" s="527" t="str">
        <f>IFERROR(VLOOKUP($L1250,[5]Insumos!$C$2:$F$517,4,FALSE),"")</f>
        <v/>
      </c>
      <c r="R1250" s="515"/>
    </row>
    <row r="1251" spans="2:18">
      <c r="B1251" s="505" t="str">
        <f>IF('Formulario PPGR3'!$G1251="","",CONCATENATE('Formulario PPGR3'!$C1251,".",'Formulario PPGR3'!$D1251,".",'Formulario PPGR3'!$E1251,".",'Formulario PPGR3'!$F1251))</f>
        <v/>
      </c>
      <c r="C1251" s="505" t="str">
        <f>IF('Formulario PPGR3'!$G1251="","",'[3]Formulario PPGR1'!#REF!)</f>
        <v/>
      </c>
      <c r="D1251" s="505" t="str">
        <f>IF('Formulario PPGR3'!$G1251="","",'[3]Formulario PPGR1'!#REF!)</f>
        <v/>
      </c>
      <c r="E1251" s="505" t="str">
        <f>IF('Formulario PPGR3'!$G1251="","",'[3]Formulario PPGR1'!#REF!)</f>
        <v/>
      </c>
      <c r="F1251" s="505" t="str">
        <f>IF('Formulario PPGR3'!$G1251="","",'[3]Formulario PPGR1'!#REF!)</f>
        <v/>
      </c>
      <c r="G1251" s="508"/>
      <c r="H1251" s="507" t="str">
        <f>IFERROR(VLOOKUP('Formulario PPGR3'!$G1251,'Formulario PPGR2'!$H$39:$I$10486,2,FALSE),"")</f>
        <v/>
      </c>
      <c r="I1251" s="514" t="str">
        <f>IFERROR(VLOOKUP('Formulario PPGR3'!$G1251,'Formulario PPGR2'!$H$9:$V$303,15,FALSE),"")</f>
        <v/>
      </c>
      <c r="J1251" s="515"/>
      <c r="K1251" s="505" t="str">
        <f>IFERROR(VLOOKUP($J1251,[4]LSIns!$B$5:$C$45,2,FALSE),"")</f>
        <v/>
      </c>
      <c r="L1251" s="516"/>
      <c r="M1251" s="505" t="str">
        <f>IFERROR(VLOOKUP($L1251,[5]Insumos!$C$2:$F$517,2,FALSE),"")</f>
        <v/>
      </c>
      <c r="N1251" s="521"/>
      <c r="O1251" s="522" t="str">
        <f>IFERROR(VLOOKUP($L1251,[5]Insumos!$C$2:$F$517,3,FALSE),"")</f>
        <v/>
      </c>
      <c r="P1251" s="520" t="e">
        <f>+'Formulario PPGR3'!$O1251*'Formulario PPGR3'!$N1251</f>
        <v>#VALUE!</v>
      </c>
      <c r="Q1251" s="527" t="str">
        <f>IFERROR(VLOOKUP($L1251,[5]Insumos!$C$2:$F$517,4,FALSE),"")</f>
        <v/>
      </c>
      <c r="R1251" s="515"/>
    </row>
    <row r="1252" spans="2:18">
      <c r="B1252" s="505" t="str">
        <f>IF('Formulario PPGR3'!$G1252="","",CONCATENATE('Formulario PPGR3'!$C1252,".",'Formulario PPGR3'!$D1252,".",'Formulario PPGR3'!$E1252,".",'Formulario PPGR3'!$F1252))</f>
        <v/>
      </c>
      <c r="C1252" s="505" t="str">
        <f>IF('Formulario PPGR3'!$G1252="","",'[3]Formulario PPGR1'!#REF!)</f>
        <v/>
      </c>
      <c r="D1252" s="505" t="str">
        <f>IF('Formulario PPGR3'!$G1252="","",'[3]Formulario PPGR1'!#REF!)</f>
        <v/>
      </c>
      <c r="E1252" s="505" t="str">
        <f>IF('Formulario PPGR3'!$G1252="","",'[3]Formulario PPGR1'!#REF!)</f>
        <v/>
      </c>
      <c r="F1252" s="505" t="str">
        <f>IF('Formulario PPGR3'!$G1252="","",'[3]Formulario PPGR1'!#REF!)</f>
        <v/>
      </c>
      <c r="G1252" s="508"/>
      <c r="H1252" s="507" t="str">
        <f>IFERROR(VLOOKUP('Formulario PPGR3'!$G1252,'Formulario PPGR2'!$H$39:$I$10486,2,FALSE),"")</f>
        <v/>
      </c>
      <c r="I1252" s="514" t="str">
        <f>IFERROR(VLOOKUP('Formulario PPGR3'!$G1252,'Formulario PPGR2'!$H$9:$V$303,15,FALSE),"")</f>
        <v/>
      </c>
      <c r="J1252" s="515"/>
      <c r="K1252" s="505" t="str">
        <f>IFERROR(VLOOKUP($J1252,[4]LSIns!$B$5:$C$45,2,FALSE),"")</f>
        <v/>
      </c>
      <c r="L1252" s="516"/>
      <c r="M1252" s="505" t="str">
        <f>IFERROR(VLOOKUP($L1252,[5]Insumos!$C$2:$F$517,2,FALSE),"")</f>
        <v/>
      </c>
      <c r="N1252" s="521"/>
      <c r="O1252" s="522" t="str">
        <f>IFERROR(VLOOKUP($L1252,[5]Insumos!$C$2:$F$517,3,FALSE),"")</f>
        <v/>
      </c>
      <c r="P1252" s="520" t="e">
        <f>+'Formulario PPGR3'!$O1252*'Formulario PPGR3'!$N1252</f>
        <v>#VALUE!</v>
      </c>
      <c r="Q1252" s="527" t="str">
        <f>IFERROR(VLOOKUP($L1252,[5]Insumos!$C$2:$F$517,4,FALSE),"")</f>
        <v/>
      </c>
      <c r="R1252" s="515"/>
    </row>
    <row r="1253" spans="2:18">
      <c r="B1253" s="505" t="str">
        <f>IF('Formulario PPGR3'!$G1253="","",CONCATENATE('Formulario PPGR3'!$C1253,".",'Formulario PPGR3'!$D1253,".",'Formulario PPGR3'!$E1253,".",'Formulario PPGR3'!$F1253))</f>
        <v/>
      </c>
      <c r="C1253" s="505" t="str">
        <f>IF('Formulario PPGR3'!$G1253="","",'[3]Formulario PPGR1'!#REF!)</f>
        <v/>
      </c>
      <c r="D1253" s="505" t="str">
        <f>IF('Formulario PPGR3'!$G1253="","",'[3]Formulario PPGR1'!#REF!)</f>
        <v/>
      </c>
      <c r="E1253" s="505" t="str">
        <f>IF('Formulario PPGR3'!$G1253="","",'[3]Formulario PPGR1'!#REF!)</f>
        <v/>
      </c>
      <c r="F1253" s="505" t="str">
        <f>IF('Formulario PPGR3'!$G1253="","",'[3]Formulario PPGR1'!#REF!)</f>
        <v/>
      </c>
      <c r="G1253" s="508"/>
      <c r="H1253" s="507" t="str">
        <f>IFERROR(VLOOKUP('Formulario PPGR3'!$G1253,'Formulario PPGR2'!$H$39:$I$10486,2,FALSE),"")</f>
        <v/>
      </c>
      <c r="I1253" s="514" t="str">
        <f>IFERROR(VLOOKUP('Formulario PPGR3'!$G1253,'Formulario PPGR2'!$H$9:$V$303,15,FALSE),"")</f>
        <v/>
      </c>
      <c r="J1253" s="515"/>
      <c r="K1253" s="505" t="str">
        <f>IFERROR(VLOOKUP($J1253,[4]LSIns!$B$5:$C$45,2,FALSE),"")</f>
        <v/>
      </c>
      <c r="L1253" s="516"/>
      <c r="M1253" s="505" t="str">
        <f>IFERROR(VLOOKUP($L1253,[5]Insumos!$C$2:$F$517,2,FALSE),"")</f>
        <v/>
      </c>
      <c r="N1253" s="521"/>
      <c r="O1253" s="522" t="str">
        <f>IFERROR(VLOOKUP($L1253,[5]Insumos!$C$2:$F$517,3,FALSE),"")</f>
        <v/>
      </c>
      <c r="P1253" s="520" t="e">
        <f>+'Formulario PPGR3'!$O1253*'Formulario PPGR3'!$N1253</f>
        <v>#VALUE!</v>
      </c>
      <c r="Q1253" s="527" t="str">
        <f>IFERROR(VLOOKUP($L1253,[5]Insumos!$C$2:$F$517,4,FALSE),"")</f>
        <v/>
      </c>
      <c r="R1253" s="515"/>
    </row>
    <row r="1254" spans="2:18">
      <c r="B1254" s="505" t="str">
        <f>IF('Formulario PPGR3'!$G1254="","",CONCATENATE('Formulario PPGR3'!$C1254,".",'Formulario PPGR3'!$D1254,".",'Formulario PPGR3'!$E1254,".",'Formulario PPGR3'!$F1254))</f>
        <v/>
      </c>
      <c r="C1254" s="505" t="str">
        <f>IF('Formulario PPGR3'!$G1254="","",'[3]Formulario PPGR1'!#REF!)</f>
        <v/>
      </c>
      <c r="D1254" s="505" t="str">
        <f>IF('Formulario PPGR3'!$G1254="","",'[3]Formulario PPGR1'!#REF!)</f>
        <v/>
      </c>
      <c r="E1254" s="505" t="str">
        <f>IF('Formulario PPGR3'!$G1254="","",'[3]Formulario PPGR1'!#REF!)</f>
        <v/>
      </c>
      <c r="F1254" s="505" t="str">
        <f>IF('Formulario PPGR3'!$G1254="","",'[3]Formulario PPGR1'!#REF!)</f>
        <v/>
      </c>
      <c r="G1254" s="508"/>
      <c r="H1254" s="507" t="str">
        <f>IFERROR(VLOOKUP('Formulario PPGR3'!$G1254,'Formulario PPGR2'!$H$39:$I$10486,2,FALSE),"")</f>
        <v/>
      </c>
      <c r="I1254" s="514" t="str">
        <f>IFERROR(VLOOKUP('Formulario PPGR3'!$G1254,'Formulario PPGR2'!$H$9:$V$303,15,FALSE),"")</f>
        <v/>
      </c>
      <c r="J1254" s="515"/>
      <c r="K1254" s="505" t="str">
        <f>IFERROR(VLOOKUP($J1254,[4]LSIns!$B$5:$C$45,2,FALSE),"")</f>
        <v/>
      </c>
      <c r="L1254" s="516"/>
      <c r="M1254" s="505" t="str">
        <f>IFERROR(VLOOKUP($L1254,[5]Insumos!$C$2:$F$517,2,FALSE),"")</f>
        <v/>
      </c>
      <c r="N1254" s="521"/>
      <c r="O1254" s="522" t="str">
        <f>IFERROR(VLOOKUP($L1254,[5]Insumos!$C$2:$F$517,3,FALSE),"")</f>
        <v/>
      </c>
      <c r="P1254" s="520" t="e">
        <f>+'Formulario PPGR3'!$O1254*'Formulario PPGR3'!$N1254</f>
        <v>#VALUE!</v>
      </c>
      <c r="Q1254" s="527" t="str">
        <f>IFERROR(VLOOKUP($L1254,[5]Insumos!$C$2:$F$517,4,FALSE),"")</f>
        <v/>
      </c>
      <c r="R1254" s="515"/>
    </row>
    <row r="1255" spans="2:18">
      <c r="B1255" s="505" t="str">
        <f>IF('Formulario PPGR3'!$G1255="","",CONCATENATE('Formulario PPGR3'!$C1255,".",'Formulario PPGR3'!$D1255,".",'Formulario PPGR3'!$E1255,".",'Formulario PPGR3'!$F1255))</f>
        <v/>
      </c>
      <c r="C1255" s="505" t="str">
        <f>IF('Formulario PPGR3'!$G1255="","",'[3]Formulario PPGR1'!#REF!)</f>
        <v/>
      </c>
      <c r="D1255" s="505" t="str">
        <f>IF('Formulario PPGR3'!$G1255="","",'[3]Formulario PPGR1'!#REF!)</f>
        <v/>
      </c>
      <c r="E1255" s="505" t="str">
        <f>IF('Formulario PPGR3'!$G1255="","",'[3]Formulario PPGR1'!#REF!)</f>
        <v/>
      </c>
      <c r="F1255" s="505" t="str">
        <f>IF('Formulario PPGR3'!$G1255="","",'[3]Formulario PPGR1'!#REF!)</f>
        <v/>
      </c>
      <c r="G1255" s="508"/>
      <c r="H1255" s="507" t="str">
        <f>IFERROR(VLOOKUP('Formulario PPGR3'!$G1255,'Formulario PPGR2'!$H$39:$I$10486,2,FALSE),"")</f>
        <v/>
      </c>
      <c r="I1255" s="514" t="str">
        <f>IFERROR(VLOOKUP('Formulario PPGR3'!$G1255,'Formulario PPGR2'!$H$9:$V$303,15,FALSE),"")</f>
        <v/>
      </c>
      <c r="J1255" s="515"/>
      <c r="K1255" s="505" t="str">
        <f>IFERROR(VLOOKUP($J1255,[4]LSIns!$B$5:$C$45,2,FALSE),"")</f>
        <v/>
      </c>
      <c r="L1255" s="516"/>
      <c r="M1255" s="505" t="str">
        <f>IFERROR(VLOOKUP($L1255,[5]Insumos!$C$2:$F$517,2,FALSE),"")</f>
        <v/>
      </c>
      <c r="N1255" s="521"/>
      <c r="O1255" s="522" t="str">
        <f>IFERROR(VLOOKUP($L1255,[5]Insumos!$C$2:$F$517,3,FALSE),"")</f>
        <v/>
      </c>
      <c r="P1255" s="520" t="e">
        <f>+'Formulario PPGR3'!$O1255*'Formulario PPGR3'!$N1255</f>
        <v>#VALUE!</v>
      </c>
      <c r="Q1255" s="527" t="str">
        <f>IFERROR(VLOOKUP($L1255,[5]Insumos!$C$2:$F$517,4,FALSE),"")</f>
        <v/>
      </c>
      <c r="R1255" s="515"/>
    </row>
    <row r="1256" spans="2:18">
      <c r="B1256" s="505" t="str">
        <f>IF('Formulario PPGR3'!$G1256="","",CONCATENATE('Formulario PPGR3'!$C1256,".",'Formulario PPGR3'!$D1256,".",'Formulario PPGR3'!$E1256,".",'Formulario PPGR3'!$F1256))</f>
        <v/>
      </c>
      <c r="C1256" s="505" t="str">
        <f>IF('Formulario PPGR3'!$G1256="","",'[3]Formulario PPGR1'!#REF!)</f>
        <v/>
      </c>
      <c r="D1256" s="505" t="str">
        <f>IF('Formulario PPGR3'!$G1256="","",'[3]Formulario PPGR1'!#REF!)</f>
        <v/>
      </c>
      <c r="E1256" s="505" t="str">
        <f>IF('Formulario PPGR3'!$G1256="","",'[3]Formulario PPGR1'!#REF!)</f>
        <v/>
      </c>
      <c r="F1256" s="505" t="str">
        <f>IF('Formulario PPGR3'!$G1256="","",'[3]Formulario PPGR1'!#REF!)</f>
        <v/>
      </c>
      <c r="G1256" s="508"/>
      <c r="H1256" s="507" t="str">
        <f>IFERROR(VLOOKUP('Formulario PPGR3'!$G1256,'Formulario PPGR2'!$H$39:$I$10486,2,FALSE),"")</f>
        <v/>
      </c>
      <c r="I1256" s="514" t="str">
        <f>IFERROR(VLOOKUP('Formulario PPGR3'!$G1256,'Formulario PPGR2'!$H$9:$V$303,15,FALSE),"")</f>
        <v/>
      </c>
      <c r="J1256" s="515"/>
      <c r="K1256" s="505" t="str">
        <f>IFERROR(VLOOKUP($J1256,[4]LSIns!$B$5:$C$45,2,FALSE),"")</f>
        <v/>
      </c>
      <c r="L1256" s="516"/>
      <c r="M1256" s="505" t="str">
        <f>IFERROR(VLOOKUP($L1256,[5]Insumos!$C$2:$F$517,2,FALSE),"")</f>
        <v/>
      </c>
      <c r="N1256" s="521"/>
      <c r="O1256" s="522" t="str">
        <f>IFERROR(VLOOKUP($L1256,[5]Insumos!$C$2:$F$517,3,FALSE),"")</f>
        <v/>
      </c>
      <c r="P1256" s="520" t="e">
        <f>+'Formulario PPGR3'!$O1256*'Formulario PPGR3'!$N1256</f>
        <v>#VALUE!</v>
      </c>
      <c r="Q1256" s="527" t="str">
        <f>IFERROR(VLOOKUP($L1256,[5]Insumos!$C$2:$F$517,4,FALSE),"")</f>
        <v/>
      </c>
      <c r="R1256" s="515"/>
    </row>
    <row r="1257" spans="2:18">
      <c r="B1257" s="505" t="str">
        <f>IF('Formulario PPGR3'!$G1257="","",CONCATENATE('Formulario PPGR3'!$C1257,".",'Formulario PPGR3'!$D1257,".",'Formulario PPGR3'!$E1257,".",'Formulario PPGR3'!$F1257))</f>
        <v/>
      </c>
      <c r="C1257" s="505" t="str">
        <f>IF('Formulario PPGR3'!$G1257="","",'[3]Formulario PPGR1'!#REF!)</f>
        <v/>
      </c>
      <c r="D1257" s="505" t="str">
        <f>IF('Formulario PPGR3'!$G1257="","",'[3]Formulario PPGR1'!#REF!)</f>
        <v/>
      </c>
      <c r="E1257" s="505" t="str">
        <f>IF('Formulario PPGR3'!$G1257="","",'[3]Formulario PPGR1'!#REF!)</f>
        <v/>
      </c>
      <c r="F1257" s="505" t="str">
        <f>IF('Formulario PPGR3'!$G1257="","",'[3]Formulario PPGR1'!#REF!)</f>
        <v/>
      </c>
      <c r="G1257" s="508"/>
      <c r="H1257" s="507" t="str">
        <f>IFERROR(VLOOKUP('Formulario PPGR3'!$G1257,'Formulario PPGR2'!$H$39:$I$10486,2,FALSE),"")</f>
        <v/>
      </c>
      <c r="I1257" s="514" t="str">
        <f>IFERROR(VLOOKUP('Formulario PPGR3'!$G1257,'Formulario PPGR2'!$H$9:$V$303,15,FALSE),"")</f>
        <v/>
      </c>
      <c r="J1257" s="515"/>
      <c r="K1257" s="505" t="str">
        <f>IFERROR(VLOOKUP($J1257,[4]LSIns!$B$5:$C$45,2,FALSE),"")</f>
        <v/>
      </c>
      <c r="L1257" s="516"/>
      <c r="M1257" s="505" t="str">
        <f>IFERROR(VLOOKUP($L1257,[5]Insumos!$C$2:$F$517,2,FALSE),"")</f>
        <v/>
      </c>
      <c r="N1257" s="521"/>
      <c r="O1257" s="522" t="str">
        <f>IFERROR(VLOOKUP($L1257,[5]Insumos!$C$2:$F$517,3,FALSE),"")</f>
        <v/>
      </c>
      <c r="P1257" s="520" t="e">
        <f>+'Formulario PPGR3'!$O1257*'Formulario PPGR3'!$N1257</f>
        <v>#VALUE!</v>
      </c>
      <c r="Q1257" s="527" t="str">
        <f>IFERROR(VLOOKUP($L1257,[5]Insumos!$C$2:$F$517,4,FALSE),"")</f>
        <v/>
      </c>
      <c r="R1257" s="515"/>
    </row>
    <row r="1258" spans="2:18">
      <c r="B1258" s="505" t="str">
        <f>IF('Formulario PPGR3'!$G1258="","",CONCATENATE('Formulario PPGR3'!$C1258,".",'Formulario PPGR3'!$D1258,".",'Formulario PPGR3'!$E1258,".",'Formulario PPGR3'!$F1258))</f>
        <v/>
      </c>
      <c r="C1258" s="505" t="str">
        <f>IF('Formulario PPGR3'!$G1258="","",'[3]Formulario PPGR1'!#REF!)</f>
        <v/>
      </c>
      <c r="D1258" s="505" t="str">
        <f>IF('Formulario PPGR3'!$G1258="","",'[3]Formulario PPGR1'!#REF!)</f>
        <v/>
      </c>
      <c r="E1258" s="505" t="str">
        <f>IF('Formulario PPGR3'!$G1258="","",'[3]Formulario PPGR1'!#REF!)</f>
        <v/>
      </c>
      <c r="F1258" s="505" t="str">
        <f>IF('Formulario PPGR3'!$G1258="","",'[3]Formulario PPGR1'!#REF!)</f>
        <v/>
      </c>
      <c r="G1258" s="508"/>
      <c r="H1258" s="507" t="str">
        <f>IFERROR(VLOOKUP('Formulario PPGR3'!$G1258,'Formulario PPGR2'!$H$39:$I$10486,2,FALSE),"")</f>
        <v/>
      </c>
      <c r="I1258" s="514" t="str">
        <f>IFERROR(VLOOKUP('Formulario PPGR3'!$G1258,'Formulario PPGR2'!$H$9:$V$303,15,FALSE),"")</f>
        <v/>
      </c>
      <c r="J1258" s="515"/>
      <c r="K1258" s="505" t="str">
        <f>IFERROR(VLOOKUP($J1258,[4]LSIns!$B$5:$C$45,2,FALSE),"")</f>
        <v/>
      </c>
      <c r="L1258" s="516"/>
      <c r="M1258" s="505" t="str">
        <f>IFERROR(VLOOKUP($L1258,[5]Insumos!$C$2:$F$517,2,FALSE),"")</f>
        <v/>
      </c>
      <c r="N1258" s="521"/>
      <c r="O1258" s="522" t="str">
        <f>IFERROR(VLOOKUP($L1258,[5]Insumos!$C$2:$F$517,3,FALSE),"")</f>
        <v/>
      </c>
      <c r="P1258" s="520" t="e">
        <f>+'Formulario PPGR3'!$O1258*'Formulario PPGR3'!$N1258</f>
        <v>#VALUE!</v>
      </c>
      <c r="Q1258" s="527" t="str">
        <f>IFERROR(VLOOKUP($L1258,[5]Insumos!$C$2:$F$517,4,FALSE),"")</f>
        <v/>
      </c>
      <c r="R1258" s="515"/>
    </row>
    <row r="1259" spans="2:18">
      <c r="B1259" s="505" t="str">
        <f>IF('Formulario PPGR3'!$G1259="","",CONCATENATE('Formulario PPGR3'!$C1259,".",'Formulario PPGR3'!$D1259,".",'Formulario PPGR3'!$E1259,".",'Formulario PPGR3'!$F1259))</f>
        <v/>
      </c>
      <c r="C1259" s="505" t="str">
        <f>IF('Formulario PPGR3'!$G1259="","",'[3]Formulario PPGR1'!#REF!)</f>
        <v/>
      </c>
      <c r="D1259" s="505" t="str">
        <f>IF('Formulario PPGR3'!$G1259="","",'[3]Formulario PPGR1'!#REF!)</f>
        <v/>
      </c>
      <c r="E1259" s="505" t="str">
        <f>IF('Formulario PPGR3'!$G1259="","",'[3]Formulario PPGR1'!#REF!)</f>
        <v/>
      </c>
      <c r="F1259" s="505" t="str">
        <f>IF('Formulario PPGR3'!$G1259="","",'[3]Formulario PPGR1'!#REF!)</f>
        <v/>
      </c>
      <c r="G1259" s="508"/>
      <c r="H1259" s="507" t="str">
        <f>IFERROR(VLOOKUP('Formulario PPGR3'!$G1259,'Formulario PPGR2'!$H$39:$I$10486,2,FALSE),"")</f>
        <v/>
      </c>
      <c r="I1259" s="514" t="str">
        <f>IFERROR(VLOOKUP('Formulario PPGR3'!$G1259,'Formulario PPGR2'!$H$9:$V$303,15,FALSE),"")</f>
        <v/>
      </c>
      <c r="J1259" s="515"/>
      <c r="K1259" s="505" t="str">
        <f>IFERROR(VLOOKUP($J1259,[4]LSIns!$B$5:$C$45,2,FALSE),"")</f>
        <v/>
      </c>
      <c r="L1259" s="516"/>
      <c r="M1259" s="505" t="str">
        <f>IFERROR(VLOOKUP($L1259,[5]Insumos!$C$2:$F$517,2,FALSE),"")</f>
        <v/>
      </c>
      <c r="N1259" s="521"/>
      <c r="O1259" s="522" t="str">
        <f>IFERROR(VLOOKUP($L1259,[5]Insumos!$C$2:$F$517,3,FALSE),"")</f>
        <v/>
      </c>
      <c r="P1259" s="520" t="e">
        <f>+'Formulario PPGR3'!$O1259*'Formulario PPGR3'!$N1259</f>
        <v>#VALUE!</v>
      </c>
      <c r="Q1259" s="527" t="str">
        <f>IFERROR(VLOOKUP($L1259,[5]Insumos!$C$2:$F$517,4,FALSE),"")</f>
        <v/>
      </c>
      <c r="R1259" s="515"/>
    </row>
    <row r="1260" spans="2:18">
      <c r="B1260" s="505" t="str">
        <f>IF('Formulario PPGR3'!$G1260="","",CONCATENATE('Formulario PPGR3'!$C1260,".",'Formulario PPGR3'!$D1260,".",'Formulario PPGR3'!$E1260,".",'Formulario PPGR3'!$F1260))</f>
        <v/>
      </c>
      <c r="C1260" s="505" t="str">
        <f>IF('Formulario PPGR3'!$G1260="","",'[3]Formulario PPGR1'!#REF!)</f>
        <v/>
      </c>
      <c r="D1260" s="505" t="str">
        <f>IF('Formulario PPGR3'!$G1260="","",'[3]Formulario PPGR1'!#REF!)</f>
        <v/>
      </c>
      <c r="E1260" s="505" t="str">
        <f>IF('Formulario PPGR3'!$G1260="","",'[3]Formulario PPGR1'!#REF!)</f>
        <v/>
      </c>
      <c r="F1260" s="505" t="str">
        <f>IF('Formulario PPGR3'!$G1260="","",'[3]Formulario PPGR1'!#REF!)</f>
        <v/>
      </c>
      <c r="G1260" s="508"/>
      <c r="H1260" s="507" t="str">
        <f>IFERROR(VLOOKUP('Formulario PPGR3'!$G1260,'Formulario PPGR2'!$H$39:$I$10486,2,FALSE),"")</f>
        <v/>
      </c>
      <c r="I1260" s="514" t="str">
        <f>IFERROR(VLOOKUP('Formulario PPGR3'!$G1260,'Formulario PPGR2'!$H$9:$V$303,15,FALSE),"")</f>
        <v/>
      </c>
      <c r="J1260" s="515"/>
      <c r="K1260" s="505" t="str">
        <f>IFERROR(VLOOKUP($J1260,[4]LSIns!$B$5:$C$45,2,FALSE),"")</f>
        <v/>
      </c>
      <c r="L1260" s="516"/>
      <c r="M1260" s="505" t="str">
        <f>IFERROR(VLOOKUP($L1260,[5]Insumos!$C$2:$F$517,2,FALSE),"")</f>
        <v/>
      </c>
      <c r="N1260" s="521"/>
      <c r="O1260" s="522" t="str">
        <f>IFERROR(VLOOKUP($L1260,[5]Insumos!$C$2:$F$517,3,FALSE),"")</f>
        <v/>
      </c>
      <c r="P1260" s="520" t="e">
        <f>+'Formulario PPGR3'!$O1260*'Formulario PPGR3'!$N1260</f>
        <v>#VALUE!</v>
      </c>
      <c r="Q1260" s="527" t="str">
        <f>IFERROR(VLOOKUP($L1260,[5]Insumos!$C$2:$F$517,4,FALSE),"")</f>
        <v/>
      </c>
      <c r="R1260" s="515"/>
    </row>
    <row r="1261" spans="2:18">
      <c r="B1261" s="505" t="str">
        <f>IF('Formulario PPGR3'!$G1261="","",CONCATENATE('Formulario PPGR3'!$C1261,".",'Formulario PPGR3'!$D1261,".",'Formulario PPGR3'!$E1261,".",'Formulario PPGR3'!$F1261))</f>
        <v/>
      </c>
      <c r="C1261" s="505" t="str">
        <f>IF('Formulario PPGR3'!$G1261="","",'[3]Formulario PPGR1'!#REF!)</f>
        <v/>
      </c>
      <c r="D1261" s="505" t="str">
        <f>IF('Formulario PPGR3'!$G1261="","",'[3]Formulario PPGR1'!#REF!)</f>
        <v/>
      </c>
      <c r="E1261" s="505" t="str">
        <f>IF('Formulario PPGR3'!$G1261="","",'[3]Formulario PPGR1'!#REF!)</f>
        <v/>
      </c>
      <c r="F1261" s="505" t="str">
        <f>IF('Formulario PPGR3'!$G1261="","",'[3]Formulario PPGR1'!#REF!)</f>
        <v/>
      </c>
      <c r="G1261" s="508"/>
      <c r="H1261" s="507" t="str">
        <f>IFERROR(VLOOKUP('Formulario PPGR3'!$G1261,'Formulario PPGR2'!$H$39:$I$10486,2,FALSE),"")</f>
        <v/>
      </c>
      <c r="I1261" s="514" t="str">
        <f>IFERROR(VLOOKUP('Formulario PPGR3'!$G1261,'Formulario PPGR2'!$H$9:$V$303,15,FALSE),"")</f>
        <v/>
      </c>
      <c r="J1261" s="515"/>
      <c r="K1261" s="505" t="str">
        <f>IFERROR(VLOOKUP($J1261,[4]LSIns!$B$5:$C$45,2,FALSE),"")</f>
        <v/>
      </c>
      <c r="L1261" s="516"/>
      <c r="M1261" s="505" t="str">
        <f>IFERROR(VLOOKUP($L1261,[5]Insumos!$C$2:$F$517,2,FALSE),"")</f>
        <v/>
      </c>
      <c r="N1261" s="521"/>
      <c r="O1261" s="522" t="str">
        <f>IFERROR(VLOOKUP($L1261,[5]Insumos!$C$2:$F$517,3,FALSE),"")</f>
        <v/>
      </c>
      <c r="P1261" s="520" t="e">
        <f>+'Formulario PPGR3'!$O1261*'Formulario PPGR3'!$N1261</f>
        <v>#VALUE!</v>
      </c>
      <c r="Q1261" s="527" t="str">
        <f>IFERROR(VLOOKUP($L1261,[5]Insumos!$C$2:$F$517,4,FALSE),"")</f>
        <v/>
      </c>
      <c r="R1261" s="515"/>
    </row>
    <row r="1262" spans="2:18">
      <c r="B1262" s="505" t="str">
        <f>IF('Formulario PPGR3'!$G1262="","",CONCATENATE('Formulario PPGR3'!$C1262,".",'Formulario PPGR3'!$D1262,".",'Formulario PPGR3'!$E1262,".",'Formulario PPGR3'!$F1262))</f>
        <v/>
      </c>
      <c r="C1262" s="505" t="str">
        <f>IF('Formulario PPGR3'!$G1262="","",'[3]Formulario PPGR1'!#REF!)</f>
        <v/>
      </c>
      <c r="D1262" s="505" t="str">
        <f>IF('Formulario PPGR3'!$G1262="","",'[3]Formulario PPGR1'!#REF!)</f>
        <v/>
      </c>
      <c r="E1262" s="505" t="str">
        <f>IF('Formulario PPGR3'!$G1262="","",'[3]Formulario PPGR1'!#REF!)</f>
        <v/>
      </c>
      <c r="F1262" s="505" t="str">
        <f>IF('Formulario PPGR3'!$G1262="","",'[3]Formulario PPGR1'!#REF!)</f>
        <v/>
      </c>
      <c r="G1262" s="508"/>
      <c r="H1262" s="507" t="str">
        <f>IFERROR(VLOOKUP('Formulario PPGR3'!$G1262,'Formulario PPGR2'!$H$39:$I$10486,2,FALSE),"")</f>
        <v/>
      </c>
      <c r="I1262" s="514" t="str">
        <f>IFERROR(VLOOKUP('Formulario PPGR3'!$G1262,'Formulario PPGR2'!$H$9:$V$303,15,FALSE),"")</f>
        <v/>
      </c>
      <c r="J1262" s="515"/>
      <c r="K1262" s="505" t="str">
        <f>IFERROR(VLOOKUP($J1262,[4]LSIns!$B$5:$C$45,2,FALSE),"")</f>
        <v/>
      </c>
      <c r="L1262" s="516"/>
      <c r="M1262" s="505" t="str">
        <f>IFERROR(VLOOKUP($L1262,[5]Insumos!$C$2:$F$517,2,FALSE),"")</f>
        <v/>
      </c>
      <c r="N1262" s="521"/>
      <c r="O1262" s="522" t="str">
        <f>IFERROR(VLOOKUP($L1262,[5]Insumos!$C$2:$F$517,3,FALSE),"")</f>
        <v/>
      </c>
      <c r="P1262" s="520" t="e">
        <f>+'Formulario PPGR3'!$O1262*'Formulario PPGR3'!$N1262</f>
        <v>#VALUE!</v>
      </c>
      <c r="Q1262" s="527" t="str">
        <f>IFERROR(VLOOKUP($L1262,[5]Insumos!$C$2:$F$517,4,FALSE),"")</f>
        <v/>
      </c>
      <c r="R1262" s="515"/>
    </row>
    <row r="1263" spans="2:18">
      <c r="B1263" s="505" t="str">
        <f>IF('Formulario PPGR3'!$G1263="","",CONCATENATE('Formulario PPGR3'!$C1263,".",'Formulario PPGR3'!$D1263,".",'Formulario PPGR3'!$E1263,".",'Formulario PPGR3'!$F1263))</f>
        <v/>
      </c>
      <c r="C1263" s="505" t="str">
        <f>IF('Formulario PPGR3'!$G1263="","",'[3]Formulario PPGR1'!#REF!)</f>
        <v/>
      </c>
      <c r="D1263" s="505" t="str">
        <f>IF('Formulario PPGR3'!$G1263="","",'[3]Formulario PPGR1'!#REF!)</f>
        <v/>
      </c>
      <c r="E1263" s="505" t="str">
        <f>IF('Formulario PPGR3'!$G1263="","",'[3]Formulario PPGR1'!#REF!)</f>
        <v/>
      </c>
      <c r="F1263" s="505" t="str">
        <f>IF('Formulario PPGR3'!$G1263="","",'[3]Formulario PPGR1'!#REF!)</f>
        <v/>
      </c>
      <c r="G1263" s="508"/>
      <c r="H1263" s="507" t="str">
        <f>IFERROR(VLOOKUP('Formulario PPGR3'!$G1263,'Formulario PPGR2'!$H$39:$I$10486,2,FALSE),"")</f>
        <v/>
      </c>
      <c r="I1263" s="514" t="str">
        <f>IFERROR(VLOOKUP('Formulario PPGR3'!$G1263,'Formulario PPGR2'!$H$9:$V$303,15,FALSE),"")</f>
        <v/>
      </c>
      <c r="J1263" s="515"/>
      <c r="K1263" s="505" t="str">
        <f>IFERROR(VLOOKUP($J1263,[4]LSIns!$B$5:$C$45,2,FALSE),"")</f>
        <v/>
      </c>
      <c r="L1263" s="516"/>
      <c r="M1263" s="505" t="str">
        <f>IFERROR(VLOOKUP($L1263,[5]Insumos!$C$2:$F$517,2,FALSE),"")</f>
        <v/>
      </c>
      <c r="N1263" s="521"/>
      <c r="O1263" s="522" t="str">
        <f>IFERROR(VLOOKUP($L1263,[5]Insumos!$C$2:$F$517,3,FALSE),"")</f>
        <v/>
      </c>
      <c r="P1263" s="520" t="e">
        <f>+'Formulario PPGR3'!$O1263*'Formulario PPGR3'!$N1263</f>
        <v>#VALUE!</v>
      </c>
      <c r="Q1263" s="527" t="str">
        <f>IFERROR(VLOOKUP($L1263,[5]Insumos!$C$2:$F$517,4,FALSE),"")</f>
        <v/>
      </c>
      <c r="R1263" s="515"/>
    </row>
    <row r="1264" spans="2:18">
      <c r="B1264" s="505" t="str">
        <f>IF('Formulario PPGR3'!$G1264="","",CONCATENATE('Formulario PPGR3'!$C1264,".",'Formulario PPGR3'!$D1264,".",'Formulario PPGR3'!$E1264,".",'Formulario PPGR3'!$F1264))</f>
        <v/>
      </c>
      <c r="C1264" s="505" t="str">
        <f>IF('Formulario PPGR3'!$G1264="","",'[3]Formulario PPGR1'!#REF!)</f>
        <v/>
      </c>
      <c r="D1264" s="505" t="str">
        <f>IF('Formulario PPGR3'!$G1264="","",'[3]Formulario PPGR1'!#REF!)</f>
        <v/>
      </c>
      <c r="E1264" s="505" t="str">
        <f>IF('Formulario PPGR3'!$G1264="","",'[3]Formulario PPGR1'!#REF!)</f>
        <v/>
      </c>
      <c r="F1264" s="505" t="str">
        <f>IF('Formulario PPGR3'!$G1264="","",'[3]Formulario PPGR1'!#REF!)</f>
        <v/>
      </c>
      <c r="G1264" s="508"/>
      <c r="H1264" s="507" t="str">
        <f>IFERROR(VLOOKUP('Formulario PPGR3'!$G1264,'Formulario PPGR2'!$H$39:$I$10486,2,FALSE),"")</f>
        <v/>
      </c>
      <c r="I1264" s="514" t="str">
        <f>IFERROR(VLOOKUP('Formulario PPGR3'!$G1264,'Formulario PPGR2'!$H$9:$V$303,15,FALSE),"")</f>
        <v/>
      </c>
      <c r="J1264" s="515"/>
      <c r="K1264" s="505" t="str">
        <f>IFERROR(VLOOKUP($J1264,[4]LSIns!$B$5:$C$45,2,FALSE),"")</f>
        <v/>
      </c>
      <c r="L1264" s="516"/>
      <c r="M1264" s="505" t="str">
        <f>IFERROR(VLOOKUP($L1264,[5]Insumos!$C$2:$F$517,2,FALSE),"")</f>
        <v/>
      </c>
      <c r="N1264" s="521"/>
      <c r="O1264" s="522" t="str">
        <f>IFERROR(VLOOKUP($L1264,[5]Insumos!$C$2:$F$517,3,FALSE),"")</f>
        <v/>
      </c>
      <c r="P1264" s="520" t="e">
        <f>+'Formulario PPGR3'!$O1264*'Formulario PPGR3'!$N1264</f>
        <v>#VALUE!</v>
      </c>
      <c r="Q1264" s="527" t="str">
        <f>IFERROR(VLOOKUP($L1264,[5]Insumos!$C$2:$F$517,4,FALSE),"")</f>
        <v/>
      </c>
      <c r="R1264" s="515"/>
    </row>
    <row r="1265" spans="2:18">
      <c r="B1265" s="505" t="str">
        <f>IF('Formulario PPGR3'!$G1265="","",CONCATENATE('Formulario PPGR3'!$C1265,".",'Formulario PPGR3'!$D1265,".",'Formulario PPGR3'!$E1265,".",'Formulario PPGR3'!$F1265))</f>
        <v/>
      </c>
      <c r="C1265" s="505" t="str">
        <f>IF('Formulario PPGR3'!$G1265="","",'[3]Formulario PPGR1'!#REF!)</f>
        <v/>
      </c>
      <c r="D1265" s="505" t="str">
        <f>IF('Formulario PPGR3'!$G1265="","",'[3]Formulario PPGR1'!#REF!)</f>
        <v/>
      </c>
      <c r="E1265" s="505" t="str">
        <f>IF('Formulario PPGR3'!$G1265="","",'[3]Formulario PPGR1'!#REF!)</f>
        <v/>
      </c>
      <c r="F1265" s="505" t="str">
        <f>IF('Formulario PPGR3'!$G1265="","",'[3]Formulario PPGR1'!#REF!)</f>
        <v/>
      </c>
      <c r="G1265" s="508"/>
      <c r="H1265" s="507" t="str">
        <f>IFERROR(VLOOKUP('Formulario PPGR3'!$G1265,'Formulario PPGR2'!$H$39:$I$10486,2,FALSE),"")</f>
        <v/>
      </c>
      <c r="I1265" s="514" t="str">
        <f>IFERROR(VLOOKUP('Formulario PPGR3'!$G1265,'Formulario PPGR2'!$H$9:$V$303,15,FALSE),"")</f>
        <v/>
      </c>
      <c r="J1265" s="515"/>
      <c r="K1265" s="505" t="str">
        <f>IFERROR(VLOOKUP($J1265,[4]LSIns!$B$5:$C$45,2,FALSE),"")</f>
        <v/>
      </c>
      <c r="L1265" s="516"/>
      <c r="M1265" s="505" t="str">
        <f>IFERROR(VLOOKUP($L1265,[5]Insumos!$C$2:$F$517,2,FALSE),"")</f>
        <v/>
      </c>
      <c r="N1265" s="521"/>
      <c r="O1265" s="522" t="str">
        <f>IFERROR(VLOOKUP($L1265,[5]Insumos!$C$2:$F$517,3,FALSE),"")</f>
        <v/>
      </c>
      <c r="P1265" s="520" t="e">
        <f>+'Formulario PPGR3'!$O1265*'Formulario PPGR3'!$N1265</f>
        <v>#VALUE!</v>
      </c>
      <c r="Q1265" s="527" t="str">
        <f>IFERROR(VLOOKUP($L1265,[5]Insumos!$C$2:$F$517,4,FALSE),"")</f>
        <v/>
      </c>
      <c r="R1265" s="515"/>
    </row>
    <row r="1266" spans="2:18">
      <c r="B1266" s="505" t="str">
        <f>IF('Formulario PPGR3'!$G1266="","",CONCATENATE('Formulario PPGR3'!$C1266,".",'Formulario PPGR3'!$D1266,".",'Formulario PPGR3'!$E1266,".",'Formulario PPGR3'!$F1266))</f>
        <v/>
      </c>
      <c r="C1266" s="505" t="str">
        <f>IF('Formulario PPGR3'!$G1266="","",'[3]Formulario PPGR1'!#REF!)</f>
        <v/>
      </c>
      <c r="D1266" s="505" t="str">
        <f>IF('Formulario PPGR3'!$G1266="","",'[3]Formulario PPGR1'!#REF!)</f>
        <v/>
      </c>
      <c r="E1266" s="505" t="str">
        <f>IF('Formulario PPGR3'!$G1266="","",'[3]Formulario PPGR1'!#REF!)</f>
        <v/>
      </c>
      <c r="F1266" s="505" t="str">
        <f>IF('Formulario PPGR3'!$G1266="","",'[3]Formulario PPGR1'!#REF!)</f>
        <v/>
      </c>
      <c r="G1266" s="508"/>
      <c r="H1266" s="507" t="str">
        <f>IFERROR(VLOOKUP('Formulario PPGR3'!$G1266,'Formulario PPGR2'!$H$39:$I$10486,2,FALSE),"")</f>
        <v/>
      </c>
      <c r="I1266" s="514" t="str">
        <f>IFERROR(VLOOKUP('Formulario PPGR3'!$G1266,'Formulario PPGR2'!$H$9:$V$303,15,FALSE),"")</f>
        <v/>
      </c>
      <c r="J1266" s="515"/>
      <c r="K1266" s="505" t="str">
        <f>IFERROR(VLOOKUP($J1266,[4]LSIns!$B$5:$C$45,2,FALSE),"")</f>
        <v/>
      </c>
      <c r="L1266" s="516"/>
      <c r="M1266" s="505" t="str">
        <f>IFERROR(VLOOKUP($L1266,[5]Insumos!$C$2:$F$517,2,FALSE),"")</f>
        <v/>
      </c>
      <c r="N1266" s="521"/>
      <c r="O1266" s="522" t="str">
        <f>IFERROR(VLOOKUP($L1266,[5]Insumos!$C$2:$F$517,3,FALSE),"")</f>
        <v/>
      </c>
      <c r="P1266" s="520" t="e">
        <f>+'Formulario PPGR3'!$O1266*'Formulario PPGR3'!$N1266</f>
        <v>#VALUE!</v>
      </c>
      <c r="Q1266" s="527" t="str">
        <f>IFERROR(VLOOKUP($L1266,[5]Insumos!$C$2:$F$517,4,FALSE),"")</f>
        <v/>
      </c>
      <c r="R1266" s="515"/>
    </row>
    <row r="1267" spans="2:18">
      <c r="B1267" s="505" t="str">
        <f>IF('Formulario PPGR3'!$G1267="","",CONCATENATE('Formulario PPGR3'!$C1267,".",'Formulario PPGR3'!$D1267,".",'Formulario PPGR3'!$E1267,".",'Formulario PPGR3'!$F1267))</f>
        <v/>
      </c>
      <c r="C1267" s="505" t="str">
        <f>IF('Formulario PPGR3'!$G1267="","",'[3]Formulario PPGR1'!#REF!)</f>
        <v/>
      </c>
      <c r="D1267" s="505" t="str">
        <f>IF('Formulario PPGR3'!$G1267="","",'[3]Formulario PPGR1'!#REF!)</f>
        <v/>
      </c>
      <c r="E1267" s="505" t="str">
        <f>IF('Formulario PPGR3'!$G1267="","",'[3]Formulario PPGR1'!#REF!)</f>
        <v/>
      </c>
      <c r="F1267" s="505" t="str">
        <f>IF('Formulario PPGR3'!$G1267="","",'[3]Formulario PPGR1'!#REF!)</f>
        <v/>
      </c>
      <c r="G1267" s="508"/>
      <c r="H1267" s="507" t="str">
        <f>IFERROR(VLOOKUP('Formulario PPGR3'!$G1267,'Formulario PPGR2'!$H$39:$I$10486,2,FALSE),"")</f>
        <v/>
      </c>
      <c r="I1267" s="514" t="str">
        <f>IFERROR(VLOOKUP('Formulario PPGR3'!$G1267,'Formulario PPGR2'!$H$9:$V$303,15,FALSE),"")</f>
        <v/>
      </c>
      <c r="J1267" s="515"/>
      <c r="K1267" s="505" t="str">
        <f>IFERROR(VLOOKUP($J1267,[4]LSIns!$B$5:$C$45,2,FALSE),"")</f>
        <v/>
      </c>
      <c r="L1267" s="516"/>
      <c r="M1267" s="505" t="str">
        <f>IFERROR(VLOOKUP($L1267,[5]Insumos!$C$2:$F$517,2,FALSE),"")</f>
        <v/>
      </c>
      <c r="N1267" s="521"/>
      <c r="O1267" s="522" t="str">
        <f>IFERROR(VLOOKUP($L1267,[5]Insumos!$C$2:$F$517,3,FALSE),"")</f>
        <v/>
      </c>
      <c r="P1267" s="520" t="e">
        <f>+'Formulario PPGR3'!$O1267*'Formulario PPGR3'!$N1267</f>
        <v>#VALUE!</v>
      </c>
      <c r="Q1267" s="527" t="str">
        <f>IFERROR(VLOOKUP($L1267,[5]Insumos!$C$2:$F$517,4,FALSE),"")</f>
        <v/>
      </c>
      <c r="R1267" s="515"/>
    </row>
    <row r="1268" spans="2:18">
      <c r="B1268" s="505" t="str">
        <f>IF('Formulario PPGR3'!$G1268="","",CONCATENATE('Formulario PPGR3'!$C1268,".",'Formulario PPGR3'!$D1268,".",'Formulario PPGR3'!$E1268,".",'Formulario PPGR3'!$F1268))</f>
        <v/>
      </c>
      <c r="C1268" s="505" t="str">
        <f>IF('Formulario PPGR3'!$G1268="","",'[3]Formulario PPGR1'!#REF!)</f>
        <v/>
      </c>
      <c r="D1268" s="505" t="str">
        <f>IF('Formulario PPGR3'!$G1268="","",'[3]Formulario PPGR1'!#REF!)</f>
        <v/>
      </c>
      <c r="E1268" s="505" t="str">
        <f>IF('Formulario PPGR3'!$G1268="","",'[3]Formulario PPGR1'!#REF!)</f>
        <v/>
      </c>
      <c r="F1268" s="505" t="str">
        <f>IF('Formulario PPGR3'!$G1268="","",'[3]Formulario PPGR1'!#REF!)</f>
        <v/>
      </c>
      <c r="G1268" s="508"/>
      <c r="H1268" s="507" t="str">
        <f>IFERROR(VLOOKUP('Formulario PPGR3'!$G1268,'Formulario PPGR2'!$H$39:$I$10486,2,FALSE),"")</f>
        <v/>
      </c>
      <c r="I1268" s="514" t="str">
        <f>IFERROR(VLOOKUP('Formulario PPGR3'!$G1268,'Formulario PPGR2'!$H$9:$V$303,15,FALSE),"")</f>
        <v/>
      </c>
      <c r="J1268" s="515"/>
      <c r="K1268" s="505" t="str">
        <f>IFERROR(VLOOKUP($J1268,[4]LSIns!$B$5:$C$45,2,FALSE),"")</f>
        <v/>
      </c>
      <c r="L1268" s="516"/>
      <c r="M1268" s="505" t="str">
        <f>IFERROR(VLOOKUP($L1268,[5]Insumos!$C$2:$F$517,2,FALSE),"")</f>
        <v/>
      </c>
      <c r="N1268" s="521"/>
      <c r="O1268" s="522" t="str">
        <f>IFERROR(VLOOKUP($L1268,[5]Insumos!$C$2:$F$517,3,FALSE),"")</f>
        <v/>
      </c>
      <c r="P1268" s="520" t="e">
        <f>+'Formulario PPGR3'!$O1268*'Formulario PPGR3'!$N1268</f>
        <v>#VALUE!</v>
      </c>
      <c r="Q1268" s="527" t="str">
        <f>IFERROR(VLOOKUP($L1268,[5]Insumos!$C$2:$F$517,4,FALSE),"")</f>
        <v/>
      </c>
      <c r="R1268" s="515"/>
    </row>
    <row r="1269" spans="2:18">
      <c r="B1269" s="505" t="str">
        <f>IF('Formulario PPGR3'!$G1269="","",CONCATENATE('Formulario PPGR3'!$C1269,".",'Formulario PPGR3'!$D1269,".",'Formulario PPGR3'!$E1269,".",'Formulario PPGR3'!$F1269))</f>
        <v/>
      </c>
      <c r="C1269" s="505" t="str">
        <f>IF('Formulario PPGR3'!$G1269="","",'[3]Formulario PPGR1'!#REF!)</f>
        <v/>
      </c>
      <c r="D1269" s="505" t="str">
        <f>IF('Formulario PPGR3'!$G1269="","",'[3]Formulario PPGR1'!#REF!)</f>
        <v/>
      </c>
      <c r="E1269" s="505" t="str">
        <f>IF('Formulario PPGR3'!$G1269="","",'[3]Formulario PPGR1'!#REF!)</f>
        <v/>
      </c>
      <c r="F1269" s="505" t="str">
        <f>IF('Formulario PPGR3'!$G1269="","",'[3]Formulario PPGR1'!#REF!)</f>
        <v/>
      </c>
      <c r="G1269" s="508"/>
      <c r="H1269" s="507" t="str">
        <f>IFERROR(VLOOKUP('Formulario PPGR3'!$G1269,'Formulario PPGR2'!$H$39:$I$10486,2,FALSE),"")</f>
        <v/>
      </c>
      <c r="I1269" s="514" t="str">
        <f>IFERROR(VLOOKUP('Formulario PPGR3'!$G1269,'Formulario PPGR2'!$H$9:$V$303,15,FALSE),"")</f>
        <v/>
      </c>
      <c r="J1269" s="515"/>
      <c r="K1269" s="505" t="str">
        <f>IFERROR(VLOOKUP($J1269,[4]LSIns!$B$5:$C$45,2,FALSE),"")</f>
        <v/>
      </c>
      <c r="L1269" s="516"/>
      <c r="M1269" s="505" t="str">
        <f>IFERROR(VLOOKUP($L1269,[5]Insumos!$C$2:$F$517,2,FALSE),"")</f>
        <v/>
      </c>
      <c r="N1269" s="521"/>
      <c r="O1269" s="522" t="str">
        <f>IFERROR(VLOOKUP($L1269,[5]Insumos!$C$2:$F$517,3,FALSE),"")</f>
        <v/>
      </c>
      <c r="P1269" s="520" t="e">
        <f>+'Formulario PPGR3'!$O1269*'Formulario PPGR3'!$N1269</f>
        <v>#VALUE!</v>
      </c>
      <c r="Q1269" s="527" t="str">
        <f>IFERROR(VLOOKUP($L1269,[5]Insumos!$C$2:$F$517,4,FALSE),"")</f>
        <v/>
      </c>
      <c r="R1269" s="515"/>
    </row>
    <row r="1270" spans="2:18">
      <c r="B1270" s="505" t="str">
        <f>IF('Formulario PPGR3'!$G1270="","",CONCATENATE('Formulario PPGR3'!$C1270,".",'Formulario PPGR3'!$D1270,".",'Formulario PPGR3'!$E1270,".",'Formulario PPGR3'!$F1270))</f>
        <v/>
      </c>
      <c r="C1270" s="505" t="str">
        <f>IF('Formulario PPGR3'!$G1270="","",'[3]Formulario PPGR1'!#REF!)</f>
        <v/>
      </c>
      <c r="D1270" s="505" t="str">
        <f>IF('Formulario PPGR3'!$G1270="","",'[3]Formulario PPGR1'!#REF!)</f>
        <v/>
      </c>
      <c r="E1270" s="505" t="str">
        <f>IF('Formulario PPGR3'!$G1270="","",'[3]Formulario PPGR1'!#REF!)</f>
        <v/>
      </c>
      <c r="F1270" s="505" t="str">
        <f>IF('Formulario PPGR3'!$G1270="","",'[3]Formulario PPGR1'!#REF!)</f>
        <v/>
      </c>
      <c r="G1270" s="508"/>
      <c r="H1270" s="507" t="str">
        <f>IFERROR(VLOOKUP('Formulario PPGR3'!$G1270,'Formulario PPGR2'!$H$39:$I$10486,2,FALSE),"")</f>
        <v/>
      </c>
      <c r="I1270" s="514" t="str">
        <f>IFERROR(VLOOKUP('Formulario PPGR3'!$G1270,'Formulario PPGR2'!$H$9:$V$303,15,FALSE),"")</f>
        <v/>
      </c>
      <c r="J1270" s="515"/>
      <c r="K1270" s="505" t="str">
        <f>IFERROR(VLOOKUP($J1270,[4]LSIns!$B$5:$C$45,2,FALSE),"")</f>
        <v/>
      </c>
      <c r="L1270" s="516"/>
      <c r="M1270" s="505" t="str">
        <f>IFERROR(VLOOKUP($L1270,[5]Insumos!$C$2:$F$517,2,FALSE),"")</f>
        <v/>
      </c>
      <c r="N1270" s="521"/>
      <c r="O1270" s="522" t="str">
        <f>IFERROR(VLOOKUP($L1270,[5]Insumos!$C$2:$F$517,3,FALSE),"")</f>
        <v/>
      </c>
      <c r="P1270" s="520" t="e">
        <f>+'Formulario PPGR3'!$O1270*'Formulario PPGR3'!$N1270</f>
        <v>#VALUE!</v>
      </c>
      <c r="Q1270" s="527" t="str">
        <f>IFERROR(VLOOKUP($L1270,[5]Insumos!$C$2:$F$517,4,FALSE),"")</f>
        <v/>
      </c>
      <c r="R1270" s="515"/>
    </row>
    <row r="1271" spans="2:18">
      <c r="B1271" s="505" t="str">
        <f>IF('Formulario PPGR3'!$G1271="","",CONCATENATE('Formulario PPGR3'!$C1271,".",'Formulario PPGR3'!$D1271,".",'Formulario PPGR3'!$E1271,".",'Formulario PPGR3'!$F1271))</f>
        <v/>
      </c>
      <c r="C1271" s="505" t="str">
        <f>IF('Formulario PPGR3'!$G1271="","",'[3]Formulario PPGR1'!#REF!)</f>
        <v/>
      </c>
      <c r="D1271" s="505" t="str">
        <f>IF('Formulario PPGR3'!$G1271="","",'[3]Formulario PPGR1'!#REF!)</f>
        <v/>
      </c>
      <c r="E1271" s="505" t="str">
        <f>IF('Formulario PPGR3'!$G1271="","",'[3]Formulario PPGR1'!#REF!)</f>
        <v/>
      </c>
      <c r="F1271" s="505" t="str">
        <f>IF('Formulario PPGR3'!$G1271="","",'[3]Formulario PPGR1'!#REF!)</f>
        <v/>
      </c>
      <c r="G1271" s="508"/>
      <c r="H1271" s="507" t="str">
        <f>IFERROR(VLOOKUP('Formulario PPGR3'!$G1271,'Formulario PPGR2'!$H$39:$I$10486,2,FALSE),"")</f>
        <v/>
      </c>
      <c r="I1271" s="514" t="str">
        <f>IFERROR(VLOOKUP('Formulario PPGR3'!$G1271,'Formulario PPGR2'!$H$9:$V$303,15,FALSE),"")</f>
        <v/>
      </c>
      <c r="J1271" s="515"/>
      <c r="K1271" s="505" t="str">
        <f>IFERROR(VLOOKUP($J1271,[4]LSIns!$B$5:$C$45,2,FALSE),"")</f>
        <v/>
      </c>
      <c r="L1271" s="516"/>
      <c r="M1271" s="505" t="str">
        <f>IFERROR(VLOOKUP($L1271,[5]Insumos!$C$2:$F$517,2,FALSE),"")</f>
        <v/>
      </c>
      <c r="N1271" s="521"/>
      <c r="O1271" s="522" t="str">
        <f>IFERROR(VLOOKUP($L1271,[5]Insumos!$C$2:$F$517,3,FALSE),"")</f>
        <v/>
      </c>
      <c r="P1271" s="520" t="e">
        <f>+'Formulario PPGR3'!$O1271*'Formulario PPGR3'!$N1271</f>
        <v>#VALUE!</v>
      </c>
      <c r="Q1271" s="527" t="str">
        <f>IFERROR(VLOOKUP($L1271,[5]Insumos!$C$2:$F$517,4,FALSE),"")</f>
        <v/>
      </c>
      <c r="R1271" s="515"/>
    </row>
    <row r="1272" spans="2:18">
      <c r="B1272" s="505" t="str">
        <f>IF('Formulario PPGR3'!$G1272="","",CONCATENATE('Formulario PPGR3'!$C1272,".",'Formulario PPGR3'!$D1272,".",'Formulario PPGR3'!$E1272,".",'Formulario PPGR3'!$F1272))</f>
        <v/>
      </c>
      <c r="C1272" s="505" t="str">
        <f>IF('Formulario PPGR3'!$G1272="","",'[3]Formulario PPGR1'!#REF!)</f>
        <v/>
      </c>
      <c r="D1272" s="505" t="str">
        <f>IF('Formulario PPGR3'!$G1272="","",'[3]Formulario PPGR1'!#REF!)</f>
        <v/>
      </c>
      <c r="E1272" s="505" t="str">
        <f>IF('Formulario PPGR3'!$G1272="","",'[3]Formulario PPGR1'!#REF!)</f>
        <v/>
      </c>
      <c r="F1272" s="505" t="str">
        <f>IF('Formulario PPGR3'!$G1272="","",'[3]Formulario PPGR1'!#REF!)</f>
        <v/>
      </c>
      <c r="G1272" s="508"/>
      <c r="H1272" s="507" t="str">
        <f>IFERROR(VLOOKUP('Formulario PPGR3'!$G1272,'Formulario PPGR2'!$H$39:$I$10486,2,FALSE),"")</f>
        <v/>
      </c>
      <c r="I1272" s="514" t="str">
        <f>IFERROR(VLOOKUP('Formulario PPGR3'!$G1272,'Formulario PPGR2'!$H$9:$V$303,15,FALSE),"")</f>
        <v/>
      </c>
      <c r="J1272" s="515"/>
      <c r="K1272" s="505" t="str">
        <f>IFERROR(VLOOKUP($J1272,[4]LSIns!$B$5:$C$45,2,FALSE),"")</f>
        <v/>
      </c>
      <c r="L1272" s="516"/>
      <c r="M1272" s="505" t="str">
        <f>IFERROR(VLOOKUP($L1272,[5]Insumos!$C$2:$F$517,2,FALSE),"")</f>
        <v/>
      </c>
      <c r="N1272" s="521"/>
      <c r="O1272" s="522" t="str">
        <f>IFERROR(VLOOKUP($L1272,[5]Insumos!$C$2:$F$517,3,FALSE),"")</f>
        <v/>
      </c>
      <c r="P1272" s="520" t="e">
        <f>+'Formulario PPGR3'!$O1272*'Formulario PPGR3'!$N1272</f>
        <v>#VALUE!</v>
      </c>
      <c r="Q1272" s="527" t="str">
        <f>IFERROR(VLOOKUP($L1272,[5]Insumos!$C$2:$F$517,4,FALSE),"")</f>
        <v/>
      </c>
      <c r="R1272" s="515"/>
    </row>
    <row r="1273" spans="2:18">
      <c r="B1273" s="505" t="str">
        <f>IF('Formulario PPGR3'!$G1273="","",CONCATENATE('Formulario PPGR3'!$C1273,".",'Formulario PPGR3'!$D1273,".",'Formulario PPGR3'!$E1273,".",'Formulario PPGR3'!$F1273))</f>
        <v/>
      </c>
      <c r="C1273" s="505" t="str">
        <f>IF('Formulario PPGR3'!$G1273="","",'[3]Formulario PPGR1'!#REF!)</f>
        <v/>
      </c>
      <c r="D1273" s="505" t="str">
        <f>IF('Formulario PPGR3'!$G1273="","",'[3]Formulario PPGR1'!#REF!)</f>
        <v/>
      </c>
      <c r="E1273" s="505" t="str">
        <f>IF('Formulario PPGR3'!$G1273="","",'[3]Formulario PPGR1'!#REF!)</f>
        <v/>
      </c>
      <c r="F1273" s="505" t="str">
        <f>IF('Formulario PPGR3'!$G1273="","",'[3]Formulario PPGR1'!#REF!)</f>
        <v/>
      </c>
      <c r="G1273" s="508"/>
      <c r="H1273" s="507" t="str">
        <f>IFERROR(VLOOKUP('Formulario PPGR3'!$G1273,'Formulario PPGR2'!$H$39:$I$10486,2,FALSE),"")</f>
        <v/>
      </c>
      <c r="I1273" s="514" t="str">
        <f>IFERROR(VLOOKUP('Formulario PPGR3'!$G1273,'Formulario PPGR2'!$H$9:$V$303,15,FALSE),"")</f>
        <v/>
      </c>
      <c r="J1273" s="515"/>
      <c r="K1273" s="505" t="str">
        <f>IFERROR(VLOOKUP($J1273,[4]LSIns!$B$5:$C$45,2,FALSE),"")</f>
        <v/>
      </c>
      <c r="L1273" s="516"/>
      <c r="M1273" s="505" t="str">
        <f>IFERROR(VLOOKUP($L1273,[5]Insumos!$C$2:$F$517,2,FALSE),"")</f>
        <v/>
      </c>
      <c r="N1273" s="521"/>
      <c r="O1273" s="522" t="str">
        <f>IFERROR(VLOOKUP($L1273,[5]Insumos!$C$2:$F$517,3,FALSE),"")</f>
        <v/>
      </c>
      <c r="P1273" s="520" t="e">
        <f>+'Formulario PPGR3'!$O1273*'Formulario PPGR3'!$N1273</f>
        <v>#VALUE!</v>
      </c>
      <c r="Q1273" s="527" t="str">
        <f>IFERROR(VLOOKUP($L1273,[5]Insumos!$C$2:$F$517,4,FALSE),"")</f>
        <v/>
      </c>
      <c r="R1273" s="515"/>
    </row>
    <row r="1274" spans="2:18">
      <c r="B1274" s="505" t="str">
        <f>IF('Formulario PPGR3'!$G1274="","",CONCATENATE('Formulario PPGR3'!$C1274,".",'Formulario PPGR3'!$D1274,".",'Formulario PPGR3'!$E1274,".",'Formulario PPGR3'!$F1274))</f>
        <v/>
      </c>
      <c r="C1274" s="505" t="str">
        <f>IF('Formulario PPGR3'!$G1274="","",'[3]Formulario PPGR1'!#REF!)</f>
        <v/>
      </c>
      <c r="D1274" s="505" t="str">
        <f>IF('Formulario PPGR3'!$G1274="","",'[3]Formulario PPGR1'!#REF!)</f>
        <v/>
      </c>
      <c r="E1274" s="505" t="str">
        <f>IF('Formulario PPGR3'!$G1274="","",'[3]Formulario PPGR1'!#REF!)</f>
        <v/>
      </c>
      <c r="F1274" s="505" t="str">
        <f>IF('Formulario PPGR3'!$G1274="","",'[3]Formulario PPGR1'!#REF!)</f>
        <v/>
      </c>
      <c r="G1274" s="508"/>
      <c r="H1274" s="507" t="str">
        <f>IFERROR(VLOOKUP('Formulario PPGR3'!$G1274,'Formulario PPGR2'!$H$39:$I$10486,2,FALSE),"")</f>
        <v/>
      </c>
      <c r="I1274" s="514" t="str">
        <f>IFERROR(VLOOKUP('Formulario PPGR3'!$G1274,'Formulario PPGR2'!$H$9:$V$303,15,FALSE),"")</f>
        <v/>
      </c>
      <c r="J1274" s="515"/>
      <c r="K1274" s="505" t="str">
        <f>IFERROR(VLOOKUP($J1274,[4]LSIns!$B$5:$C$45,2,FALSE),"")</f>
        <v/>
      </c>
      <c r="L1274" s="516"/>
      <c r="M1274" s="505" t="str">
        <f>IFERROR(VLOOKUP($L1274,[5]Insumos!$C$2:$F$517,2,FALSE),"")</f>
        <v/>
      </c>
      <c r="N1274" s="521"/>
      <c r="O1274" s="522" t="str">
        <f>IFERROR(VLOOKUP($L1274,[5]Insumos!$C$2:$F$517,3,FALSE),"")</f>
        <v/>
      </c>
      <c r="P1274" s="520" t="e">
        <f>+'Formulario PPGR3'!$O1274*'Formulario PPGR3'!$N1274</f>
        <v>#VALUE!</v>
      </c>
      <c r="Q1274" s="527" t="str">
        <f>IFERROR(VLOOKUP($L1274,[5]Insumos!$C$2:$F$517,4,FALSE),"")</f>
        <v/>
      </c>
      <c r="R1274" s="515"/>
    </row>
    <row r="1275" spans="2:18">
      <c r="B1275" s="505" t="str">
        <f>IF('Formulario PPGR3'!$G1275="","",CONCATENATE('Formulario PPGR3'!$C1275,".",'Formulario PPGR3'!$D1275,".",'Formulario PPGR3'!$E1275,".",'Formulario PPGR3'!$F1275))</f>
        <v/>
      </c>
      <c r="C1275" s="505" t="str">
        <f>IF('Formulario PPGR3'!$G1275="","",'[3]Formulario PPGR1'!#REF!)</f>
        <v/>
      </c>
      <c r="D1275" s="505" t="str">
        <f>IF('Formulario PPGR3'!$G1275="","",'[3]Formulario PPGR1'!#REF!)</f>
        <v/>
      </c>
      <c r="E1275" s="505" t="str">
        <f>IF('Formulario PPGR3'!$G1275="","",'[3]Formulario PPGR1'!#REF!)</f>
        <v/>
      </c>
      <c r="F1275" s="505" t="str">
        <f>IF('Formulario PPGR3'!$G1275="","",'[3]Formulario PPGR1'!#REF!)</f>
        <v/>
      </c>
      <c r="G1275" s="508"/>
      <c r="H1275" s="507" t="str">
        <f>IFERROR(VLOOKUP('Formulario PPGR3'!$G1275,'Formulario PPGR2'!$H$39:$I$10486,2,FALSE),"")</f>
        <v/>
      </c>
      <c r="I1275" s="514" t="str">
        <f>IFERROR(VLOOKUP('Formulario PPGR3'!$G1275,'Formulario PPGR2'!$H$9:$V$303,15,FALSE),"")</f>
        <v/>
      </c>
      <c r="J1275" s="515"/>
      <c r="K1275" s="505" t="str">
        <f>IFERROR(VLOOKUP($J1275,[4]LSIns!$B$5:$C$45,2,FALSE),"")</f>
        <v/>
      </c>
      <c r="L1275" s="516"/>
      <c r="M1275" s="505" t="str">
        <f>IFERROR(VLOOKUP($L1275,[5]Insumos!$C$2:$F$517,2,FALSE),"")</f>
        <v/>
      </c>
      <c r="N1275" s="521"/>
      <c r="O1275" s="522" t="str">
        <f>IFERROR(VLOOKUP($L1275,[5]Insumos!$C$2:$F$517,3,FALSE),"")</f>
        <v/>
      </c>
      <c r="P1275" s="520" t="e">
        <f>+'Formulario PPGR3'!$O1275*'Formulario PPGR3'!$N1275</f>
        <v>#VALUE!</v>
      </c>
      <c r="Q1275" s="527" t="str">
        <f>IFERROR(VLOOKUP($L1275,[5]Insumos!$C$2:$F$517,4,FALSE),"")</f>
        <v/>
      </c>
      <c r="R1275" s="515"/>
    </row>
    <row r="1276" spans="2:18">
      <c r="B1276" s="505" t="str">
        <f>IF('Formulario PPGR3'!$G1276="","",CONCATENATE('Formulario PPGR3'!$C1276,".",'Formulario PPGR3'!$D1276,".",'Formulario PPGR3'!$E1276,".",'Formulario PPGR3'!$F1276))</f>
        <v/>
      </c>
      <c r="C1276" s="505" t="str">
        <f>IF('Formulario PPGR3'!$G1276="","",'[3]Formulario PPGR1'!#REF!)</f>
        <v/>
      </c>
      <c r="D1276" s="505" t="str">
        <f>IF('Formulario PPGR3'!$G1276="","",'[3]Formulario PPGR1'!#REF!)</f>
        <v/>
      </c>
      <c r="E1276" s="505" t="str">
        <f>IF('Formulario PPGR3'!$G1276="","",'[3]Formulario PPGR1'!#REF!)</f>
        <v/>
      </c>
      <c r="F1276" s="505" t="str">
        <f>IF('Formulario PPGR3'!$G1276="","",'[3]Formulario PPGR1'!#REF!)</f>
        <v/>
      </c>
      <c r="G1276" s="508"/>
      <c r="H1276" s="507" t="str">
        <f>IFERROR(VLOOKUP('Formulario PPGR3'!$G1276,'Formulario PPGR2'!$H$39:$I$10486,2,FALSE),"")</f>
        <v/>
      </c>
      <c r="I1276" s="514" t="str">
        <f>IFERROR(VLOOKUP('Formulario PPGR3'!$G1276,'Formulario PPGR2'!$H$9:$V$303,15,FALSE),"")</f>
        <v/>
      </c>
      <c r="J1276" s="515"/>
      <c r="K1276" s="505" t="str">
        <f>IFERROR(VLOOKUP($J1276,[4]LSIns!$B$5:$C$45,2,FALSE),"")</f>
        <v/>
      </c>
      <c r="L1276" s="516"/>
      <c r="M1276" s="505" t="str">
        <f>IFERROR(VLOOKUP($L1276,[5]Insumos!$C$2:$F$517,2,FALSE),"")</f>
        <v/>
      </c>
      <c r="N1276" s="521"/>
      <c r="O1276" s="522" t="str">
        <f>IFERROR(VLOOKUP($L1276,[5]Insumos!$C$2:$F$517,3,FALSE),"")</f>
        <v/>
      </c>
      <c r="P1276" s="520" t="e">
        <f>+'Formulario PPGR3'!$O1276*'Formulario PPGR3'!$N1276</f>
        <v>#VALUE!</v>
      </c>
      <c r="Q1276" s="527" t="str">
        <f>IFERROR(VLOOKUP($L1276,[5]Insumos!$C$2:$F$517,4,FALSE),"")</f>
        <v/>
      </c>
      <c r="R1276" s="515"/>
    </row>
    <row r="1277" spans="2:18">
      <c r="B1277" s="505" t="str">
        <f>IF('Formulario PPGR3'!$G1277="","",CONCATENATE('Formulario PPGR3'!$C1277,".",'Formulario PPGR3'!$D1277,".",'Formulario PPGR3'!$E1277,".",'Formulario PPGR3'!$F1277))</f>
        <v/>
      </c>
      <c r="C1277" s="505" t="str">
        <f>IF('Formulario PPGR3'!$G1277="","",'[3]Formulario PPGR1'!#REF!)</f>
        <v/>
      </c>
      <c r="D1277" s="505" t="str">
        <f>IF('Formulario PPGR3'!$G1277="","",'[3]Formulario PPGR1'!#REF!)</f>
        <v/>
      </c>
      <c r="E1277" s="505" t="str">
        <f>IF('Formulario PPGR3'!$G1277="","",'[3]Formulario PPGR1'!#REF!)</f>
        <v/>
      </c>
      <c r="F1277" s="505" t="str">
        <f>IF('Formulario PPGR3'!$G1277="","",'[3]Formulario PPGR1'!#REF!)</f>
        <v/>
      </c>
      <c r="G1277" s="508"/>
      <c r="H1277" s="507" t="str">
        <f>IFERROR(VLOOKUP('Formulario PPGR3'!$G1277,'Formulario PPGR2'!$H$39:$I$10486,2,FALSE),"")</f>
        <v/>
      </c>
      <c r="I1277" s="514" t="str">
        <f>IFERROR(VLOOKUP('Formulario PPGR3'!$G1277,'Formulario PPGR2'!$H$9:$V$303,15,FALSE),"")</f>
        <v/>
      </c>
      <c r="J1277" s="515"/>
      <c r="K1277" s="505" t="str">
        <f>IFERROR(VLOOKUP($J1277,[4]LSIns!$B$5:$C$45,2,FALSE),"")</f>
        <v/>
      </c>
      <c r="L1277" s="516"/>
      <c r="M1277" s="505" t="str">
        <f>IFERROR(VLOOKUP($L1277,[5]Insumos!$C$2:$F$517,2,FALSE),"")</f>
        <v/>
      </c>
      <c r="N1277" s="521"/>
      <c r="O1277" s="522" t="str">
        <f>IFERROR(VLOOKUP($L1277,[5]Insumos!$C$2:$F$517,3,FALSE),"")</f>
        <v/>
      </c>
      <c r="P1277" s="520" t="e">
        <f>+'Formulario PPGR3'!$O1277*'Formulario PPGR3'!$N1277</f>
        <v>#VALUE!</v>
      </c>
      <c r="Q1277" s="527" t="str">
        <f>IFERROR(VLOOKUP($L1277,[5]Insumos!$C$2:$F$517,4,FALSE),"")</f>
        <v/>
      </c>
      <c r="R1277" s="515"/>
    </row>
    <row r="1278" spans="2:18">
      <c r="B1278" s="505" t="str">
        <f>IF('Formulario PPGR3'!$G1278="","",CONCATENATE('Formulario PPGR3'!$C1278,".",'Formulario PPGR3'!$D1278,".",'Formulario PPGR3'!$E1278,".",'Formulario PPGR3'!$F1278))</f>
        <v/>
      </c>
      <c r="C1278" s="505" t="str">
        <f>IF('Formulario PPGR3'!$G1278="","",'[3]Formulario PPGR1'!#REF!)</f>
        <v/>
      </c>
      <c r="D1278" s="505" t="str">
        <f>IF('Formulario PPGR3'!$G1278="","",'[3]Formulario PPGR1'!#REF!)</f>
        <v/>
      </c>
      <c r="E1278" s="505" t="str">
        <f>IF('Formulario PPGR3'!$G1278="","",'[3]Formulario PPGR1'!#REF!)</f>
        <v/>
      </c>
      <c r="F1278" s="505" t="str">
        <f>IF('Formulario PPGR3'!$G1278="","",'[3]Formulario PPGR1'!#REF!)</f>
        <v/>
      </c>
      <c r="G1278" s="508"/>
      <c r="H1278" s="507" t="str">
        <f>IFERROR(VLOOKUP('Formulario PPGR3'!$G1278,'Formulario PPGR2'!$H$39:$I$10486,2,FALSE),"")</f>
        <v/>
      </c>
      <c r="I1278" s="514" t="str">
        <f>IFERROR(VLOOKUP('Formulario PPGR3'!$G1278,'Formulario PPGR2'!$H$9:$V$303,15,FALSE),"")</f>
        <v/>
      </c>
      <c r="J1278" s="515"/>
      <c r="K1278" s="505" t="str">
        <f>IFERROR(VLOOKUP($J1278,[4]LSIns!$B$5:$C$45,2,FALSE),"")</f>
        <v/>
      </c>
      <c r="L1278" s="516"/>
      <c r="M1278" s="505" t="str">
        <f>IFERROR(VLOOKUP($L1278,[5]Insumos!$C$2:$F$517,2,FALSE),"")</f>
        <v/>
      </c>
      <c r="N1278" s="521"/>
      <c r="O1278" s="522" t="str">
        <f>IFERROR(VLOOKUP($L1278,[5]Insumos!$C$2:$F$517,3,FALSE),"")</f>
        <v/>
      </c>
      <c r="P1278" s="520" t="e">
        <f>+'Formulario PPGR3'!$O1278*'Formulario PPGR3'!$N1278</f>
        <v>#VALUE!</v>
      </c>
      <c r="Q1278" s="527" t="str">
        <f>IFERROR(VLOOKUP($L1278,[5]Insumos!$C$2:$F$517,4,FALSE),"")</f>
        <v/>
      </c>
      <c r="R1278" s="515"/>
    </row>
    <row r="1279" spans="2:18">
      <c r="B1279" s="505" t="str">
        <f>IF('Formulario PPGR3'!$G1279="","",CONCATENATE('Formulario PPGR3'!$C1279,".",'Formulario PPGR3'!$D1279,".",'Formulario PPGR3'!$E1279,".",'Formulario PPGR3'!$F1279))</f>
        <v/>
      </c>
      <c r="C1279" s="505" t="str">
        <f>IF('Formulario PPGR3'!$G1279="","",'[3]Formulario PPGR1'!#REF!)</f>
        <v/>
      </c>
      <c r="D1279" s="505" t="str">
        <f>IF('Formulario PPGR3'!$G1279="","",'[3]Formulario PPGR1'!#REF!)</f>
        <v/>
      </c>
      <c r="E1279" s="505" t="str">
        <f>IF('Formulario PPGR3'!$G1279="","",'[3]Formulario PPGR1'!#REF!)</f>
        <v/>
      </c>
      <c r="F1279" s="505" t="str">
        <f>IF('Formulario PPGR3'!$G1279="","",'[3]Formulario PPGR1'!#REF!)</f>
        <v/>
      </c>
      <c r="G1279" s="508"/>
      <c r="H1279" s="507" t="str">
        <f>IFERROR(VLOOKUP('Formulario PPGR3'!$G1279,'Formulario PPGR2'!$H$39:$I$10486,2,FALSE),"")</f>
        <v/>
      </c>
      <c r="I1279" s="514" t="str">
        <f>IFERROR(VLOOKUP('Formulario PPGR3'!$G1279,'Formulario PPGR2'!$H$9:$V$303,15,FALSE),"")</f>
        <v/>
      </c>
      <c r="J1279" s="515"/>
      <c r="K1279" s="505" t="str">
        <f>IFERROR(VLOOKUP($J1279,[4]LSIns!$B$5:$C$45,2,FALSE),"")</f>
        <v/>
      </c>
      <c r="L1279" s="516"/>
      <c r="M1279" s="505" t="str">
        <f>IFERROR(VLOOKUP($L1279,[5]Insumos!$C$2:$F$517,2,FALSE),"")</f>
        <v/>
      </c>
      <c r="N1279" s="521"/>
      <c r="O1279" s="522" t="str">
        <f>IFERROR(VLOOKUP($L1279,[5]Insumos!$C$2:$F$517,3,FALSE),"")</f>
        <v/>
      </c>
      <c r="P1279" s="520" t="e">
        <f>+'Formulario PPGR3'!$O1279*'Formulario PPGR3'!$N1279</f>
        <v>#VALUE!</v>
      </c>
      <c r="Q1279" s="527" t="str">
        <f>IFERROR(VLOOKUP($L1279,[5]Insumos!$C$2:$F$517,4,FALSE),"")</f>
        <v/>
      </c>
      <c r="R1279" s="515"/>
    </row>
    <row r="1280" spans="2:18">
      <c r="B1280" s="505" t="str">
        <f>IF('Formulario PPGR3'!$G1280="","",CONCATENATE('Formulario PPGR3'!$C1280,".",'Formulario PPGR3'!$D1280,".",'Formulario PPGR3'!$E1280,".",'Formulario PPGR3'!$F1280))</f>
        <v/>
      </c>
      <c r="C1280" s="505" t="str">
        <f>IF('Formulario PPGR3'!$G1280="","",'[3]Formulario PPGR1'!#REF!)</f>
        <v/>
      </c>
      <c r="D1280" s="505" t="str">
        <f>IF('Formulario PPGR3'!$G1280="","",'[3]Formulario PPGR1'!#REF!)</f>
        <v/>
      </c>
      <c r="E1280" s="505" t="str">
        <f>IF('Formulario PPGR3'!$G1280="","",'[3]Formulario PPGR1'!#REF!)</f>
        <v/>
      </c>
      <c r="F1280" s="505" t="str">
        <f>IF('Formulario PPGR3'!$G1280="","",'[3]Formulario PPGR1'!#REF!)</f>
        <v/>
      </c>
      <c r="G1280" s="508"/>
      <c r="H1280" s="507" t="str">
        <f>IFERROR(VLOOKUP('Formulario PPGR3'!$G1280,'Formulario PPGR2'!$H$39:$I$10486,2,FALSE),"")</f>
        <v/>
      </c>
      <c r="I1280" s="514" t="str">
        <f>IFERROR(VLOOKUP('Formulario PPGR3'!$G1280,'Formulario PPGR2'!$H$9:$V$303,15,FALSE),"")</f>
        <v/>
      </c>
      <c r="J1280" s="515"/>
      <c r="K1280" s="505" t="str">
        <f>IFERROR(VLOOKUP($J1280,[4]LSIns!$B$5:$C$45,2,FALSE),"")</f>
        <v/>
      </c>
      <c r="L1280" s="516"/>
      <c r="M1280" s="505" t="str">
        <f>IFERROR(VLOOKUP($L1280,[5]Insumos!$C$2:$F$517,2,FALSE),"")</f>
        <v/>
      </c>
      <c r="N1280" s="521"/>
      <c r="O1280" s="522" t="str">
        <f>IFERROR(VLOOKUP($L1280,[5]Insumos!$C$2:$F$517,3,FALSE),"")</f>
        <v/>
      </c>
      <c r="P1280" s="520" t="e">
        <f>+'Formulario PPGR3'!$O1280*'Formulario PPGR3'!$N1280</f>
        <v>#VALUE!</v>
      </c>
      <c r="Q1280" s="527" t="str">
        <f>IFERROR(VLOOKUP($L1280,[5]Insumos!$C$2:$F$517,4,FALSE),"")</f>
        <v/>
      </c>
      <c r="R1280" s="515"/>
    </row>
    <row r="1281" spans="2:18">
      <c r="B1281" s="505" t="str">
        <f>IF('Formulario PPGR3'!$G1281="","",CONCATENATE('Formulario PPGR3'!$C1281,".",'Formulario PPGR3'!$D1281,".",'Formulario PPGR3'!$E1281,".",'Formulario PPGR3'!$F1281))</f>
        <v/>
      </c>
      <c r="C1281" s="505" t="str">
        <f>IF('Formulario PPGR3'!$G1281="","",'[3]Formulario PPGR1'!#REF!)</f>
        <v/>
      </c>
      <c r="D1281" s="505" t="str">
        <f>IF('Formulario PPGR3'!$G1281="","",'[3]Formulario PPGR1'!#REF!)</f>
        <v/>
      </c>
      <c r="E1281" s="505" t="str">
        <f>IF('Formulario PPGR3'!$G1281="","",'[3]Formulario PPGR1'!#REF!)</f>
        <v/>
      </c>
      <c r="F1281" s="505" t="str">
        <f>IF('Formulario PPGR3'!$G1281="","",'[3]Formulario PPGR1'!#REF!)</f>
        <v/>
      </c>
      <c r="G1281" s="508"/>
      <c r="H1281" s="507" t="str">
        <f>IFERROR(VLOOKUP('Formulario PPGR3'!$G1281,'Formulario PPGR2'!$H$39:$I$10486,2,FALSE),"")</f>
        <v/>
      </c>
      <c r="I1281" s="514" t="str">
        <f>IFERROR(VLOOKUP('Formulario PPGR3'!$G1281,'Formulario PPGR2'!$H$9:$V$303,15,FALSE),"")</f>
        <v/>
      </c>
      <c r="J1281" s="515"/>
      <c r="K1281" s="505" t="str">
        <f>IFERROR(VLOOKUP($J1281,[4]LSIns!$B$5:$C$45,2,FALSE),"")</f>
        <v/>
      </c>
      <c r="L1281" s="516"/>
      <c r="M1281" s="505" t="str">
        <f>IFERROR(VLOOKUP($L1281,[5]Insumos!$C$2:$F$517,2,FALSE),"")</f>
        <v/>
      </c>
      <c r="N1281" s="521"/>
      <c r="O1281" s="522" t="str">
        <f>IFERROR(VLOOKUP($L1281,[5]Insumos!$C$2:$F$517,3,FALSE),"")</f>
        <v/>
      </c>
      <c r="P1281" s="520" t="e">
        <f>+'Formulario PPGR3'!$O1281*'Formulario PPGR3'!$N1281</f>
        <v>#VALUE!</v>
      </c>
      <c r="Q1281" s="527" t="str">
        <f>IFERROR(VLOOKUP($L1281,[5]Insumos!$C$2:$F$517,4,FALSE),"")</f>
        <v/>
      </c>
      <c r="R1281" s="515"/>
    </row>
    <row r="1282" spans="2:18">
      <c r="B1282" s="505" t="str">
        <f>IF('Formulario PPGR3'!$G1282="","",CONCATENATE('Formulario PPGR3'!$C1282,".",'Formulario PPGR3'!$D1282,".",'Formulario PPGR3'!$E1282,".",'Formulario PPGR3'!$F1282))</f>
        <v/>
      </c>
      <c r="C1282" s="505" t="str">
        <f>IF('Formulario PPGR3'!$G1282="","",'[3]Formulario PPGR1'!#REF!)</f>
        <v/>
      </c>
      <c r="D1282" s="505" t="str">
        <f>IF('Formulario PPGR3'!$G1282="","",'[3]Formulario PPGR1'!#REF!)</f>
        <v/>
      </c>
      <c r="E1282" s="505" t="str">
        <f>IF('Formulario PPGR3'!$G1282="","",'[3]Formulario PPGR1'!#REF!)</f>
        <v/>
      </c>
      <c r="F1282" s="505" t="str">
        <f>IF('Formulario PPGR3'!$G1282="","",'[3]Formulario PPGR1'!#REF!)</f>
        <v/>
      </c>
      <c r="G1282" s="508"/>
      <c r="H1282" s="507" t="str">
        <f>IFERROR(VLOOKUP('Formulario PPGR3'!$G1282,'Formulario PPGR2'!$H$39:$I$10486,2,FALSE),"")</f>
        <v/>
      </c>
      <c r="I1282" s="514" t="str">
        <f>IFERROR(VLOOKUP('Formulario PPGR3'!$G1282,'Formulario PPGR2'!$H$9:$V$303,15,FALSE),"")</f>
        <v/>
      </c>
      <c r="J1282" s="515"/>
      <c r="K1282" s="505" t="str">
        <f>IFERROR(VLOOKUP($J1282,[4]LSIns!$B$5:$C$45,2,FALSE),"")</f>
        <v/>
      </c>
      <c r="L1282" s="516"/>
      <c r="M1282" s="505" t="str">
        <f>IFERROR(VLOOKUP($L1282,[5]Insumos!$C$2:$F$517,2,FALSE),"")</f>
        <v/>
      </c>
      <c r="N1282" s="521"/>
      <c r="O1282" s="522" t="str">
        <f>IFERROR(VLOOKUP($L1282,[5]Insumos!$C$2:$F$517,3,FALSE),"")</f>
        <v/>
      </c>
      <c r="P1282" s="520" t="e">
        <f>+'Formulario PPGR3'!$O1282*'Formulario PPGR3'!$N1282</f>
        <v>#VALUE!</v>
      </c>
      <c r="Q1282" s="527" t="str">
        <f>IFERROR(VLOOKUP($L1282,[5]Insumos!$C$2:$F$517,4,FALSE),"")</f>
        <v/>
      </c>
      <c r="R1282" s="515"/>
    </row>
    <row r="1283" spans="2:18">
      <c r="B1283" s="505" t="str">
        <f>IF('Formulario PPGR3'!$G1283="","",CONCATENATE('Formulario PPGR3'!$C1283,".",'Formulario PPGR3'!$D1283,".",'Formulario PPGR3'!$E1283,".",'Formulario PPGR3'!$F1283))</f>
        <v/>
      </c>
      <c r="C1283" s="505" t="str">
        <f>IF('Formulario PPGR3'!$G1283="","",'[3]Formulario PPGR1'!#REF!)</f>
        <v/>
      </c>
      <c r="D1283" s="505" t="str">
        <f>IF('Formulario PPGR3'!$G1283="","",'[3]Formulario PPGR1'!#REF!)</f>
        <v/>
      </c>
      <c r="E1283" s="505" t="str">
        <f>IF('Formulario PPGR3'!$G1283="","",'[3]Formulario PPGR1'!#REF!)</f>
        <v/>
      </c>
      <c r="F1283" s="505" t="str">
        <f>IF('Formulario PPGR3'!$G1283="","",'[3]Formulario PPGR1'!#REF!)</f>
        <v/>
      </c>
      <c r="G1283" s="508"/>
      <c r="H1283" s="507" t="str">
        <f>IFERROR(VLOOKUP('Formulario PPGR3'!$G1283,'Formulario PPGR2'!$H$39:$I$10486,2,FALSE),"")</f>
        <v/>
      </c>
      <c r="I1283" s="514" t="str">
        <f>IFERROR(VLOOKUP('Formulario PPGR3'!$G1283,'Formulario PPGR2'!$H$9:$V$303,15,FALSE),"")</f>
        <v/>
      </c>
      <c r="J1283" s="515"/>
      <c r="K1283" s="505" t="str">
        <f>IFERROR(VLOOKUP($J1283,[4]LSIns!$B$5:$C$45,2,FALSE),"")</f>
        <v/>
      </c>
      <c r="L1283" s="516"/>
      <c r="M1283" s="505" t="str">
        <f>IFERROR(VLOOKUP($L1283,[5]Insumos!$C$2:$F$517,2,FALSE),"")</f>
        <v/>
      </c>
      <c r="N1283" s="521"/>
      <c r="O1283" s="522" t="str">
        <f>IFERROR(VLOOKUP($L1283,[5]Insumos!$C$2:$F$517,3,FALSE),"")</f>
        <v/>
      </c>
      <c r="P1283" s="520" t="e">
        <f>+'Formulario PPGR3'!$O1283*'Formulario PPGR3'!$N1283</f>
        <v>#VALUE!</v>
      </c>
      <c r="Q1283" s="527" t="str">
        <f>IFERROR(VLOOKUP($L1283,[5]Insumos!$C$2:$F$517,4,FALSE),"")</f>
        <v/>
      </c>
      <c r="R1283" s="515"/>
    </row>
    <row r="1284" spans="2:18">
      <c r="B1284" s="505" t="str">
        <f>IF('Formulario PPGR3'!$G1284="","",CONCATENATE('Formulario PPGR3'!$C1284,".",'Formulario PPGR3'!$D1284,".",'Formulario PPGR3'!$E1284,".",'Formulario PPGR3'!$F1284))</f>
        <v/>
      </c>
      <c r="C1284" s="505" t="str">
        <f>IF('Formulario PPGR3'!$G1284="","",'[3]Formulario PPGR1'!#REF!)</f>
        <v/>
      </c>
      <c r="D1284" s="505" t="str">
        <f>IF('Formulario PPGR3'!$G1284="","",'[3]Formulario PPGR1'!#REF!)</f>
        <v/>
      </c>
      <c r="E1284" s="505" t="str">
        <f>IF('Formulario PPGR3'!$G1284="","",'[3]Formulario PPGR1'!#REF!)</f>
        <v/>
      </c>
      <c r="F1284" s="505" t="str">
        <f>IF('Formulario PPGR3'!$G1284="","",'[3]Formulario PPGR1'!#REF!)</f>
        <v/>
      </c>
      <c r="G1284" s="508"/>
      <c r="H1284" s="507" t="str">
        <f>IFERROR(VLOOKUP('Formulario PPGR3'!$G1284,'Formulario PPGR2'!$H$39:$I$10486,2,FALSE),"")</f>
        <v/>
      </c>
      <c r="I1284" s="514" t="str">
        <f>IFERROR(VLOOKUP('Formulario PPGR3'!$G1284,'Formulario PPGR2'!$H$9:$V$303,15,FALSE),"")</f>
        <v/>
      </c>
      <c r="J1284" s="515"/>
      <c r="K1284" s="505" t="str">
        <f>IFERROR(VLOOKUP($J1284,[4]LSIns!$B$5:$C$45,2,FALSE),"")</f>
        <v/>
      </c>
      <c r="L1284" s="516"/>
      <c r="M1284" s="505" t="str">
        <f>IFERROR(VLOOKUP($L1284,[5]Insumos!$C$2:$F$517,2,FALSE),"")</f>
        <v/>
      </c>
      <c r="N1284" s="521"/>
      <c r="O1284" s="522" t="str">
        <f>IFERROR(VLOOKUP($L1284,[5]Insumos!$C$2:$F$517,3,FALSE),"")</f>
        <v/>
      </c>
      <c r="P1284" s="520" t="e">
        <f>+'Formulario PPGR3'!$O1284*'Formulario PPGR3'!$N1284</f>
        <v>#VALUE!</v>
      </c>
      <c r="Q1284" s="527" t="str">
        <f>IFERROR(VLOOKUP($L1284,[5]Insumos!$C$2:$F$517,4,FALSE),"")</f>
        <v/>
      </c>
      <c r="R1284" s="515"/>
    </row>
    <row r="1285" spans="2:18">
      <c r="B1285" s="505" t="str">
        <f>IF('Formulario PPGR3'!$G1285="","",CONCATENATE('Formulario PPGR3'!$C1285,".",'Formulario PPGR3'!$D1285,".",'Formulario PPGR3'!$E1285,".",'Formulario PPGR3'!$F1285))</f>
        <v/>
      </c>
      <c r="C1285" s="505" t="str">
        <f>IF('Formulario PPGR3'!$G1285="","",'[3]Formulario PPGR1'!#REF!)</f>
        <v/>
      </c>
      <c r="D1285" s="505" t="str">
        <f>IF('Formulario PPGR3'!$G1285="","",'[3]Formulario PPGR1'!#REF!)</f>
        <v/>
      </c>
      <c r="E1285" s="505" t="str">
        <f>IF('Formulario PPGR3'!$G1285="","",'[3]Formulario PPGR1'!#REF!)</f>
        <v/>
      </c>
      <c r="F1285" s="505" t="str">
        <f>IF('Formulario PPGR3'!$G1285="","",'[3]Formulario PPGR1'!#REF!)</f>
        <v/>
      </c>
      <c r="G1285" s="508"/>
      <c r="H1285" s="507" t="str">
        <f>IFERROR(VLOOKUP('Formulario PPGR3'!$G1285,'Formulario PPGR2'!$H$39:$I$10486,2,FALSE),"")</f>
        <v/>
      </c>
      <c r="I1285" s="514" t="str">
        <f>IFERROR(VLOOKUP('Formulario PPGR3'!$G1285,'Formulario PPGR2'!$H$9:$V$303,15,FALSE),"")</f>
        <v/>
      </c>
      <c r="J1285" s="515"/>
      <c r="K1285" s="505" t="str">
        <f>IFERROR(VLOOKUP($J1285,[4]LSIns!$B$5:$C$45,2,FALSE),"")</f>
        <v/>
      </c>
      <c r="L1285" s="516"/>
      <c r="M1285" s="505" t="str">
        <f>IFERROR(VLOOKUP($L1285,[5]Insumos!$C$2:$F$517,2,FALSE),"")</f>
        <v/>
      </c>
      <c r="N1285" s="521"/>
      <c r="O1285" s="522" t="str">
        <f>IFERROR(VLOOKUP($L1285,[5]Insumos!$C$2:$F$517,3,FALSE),"")</f>
        <v/>
      </c>
      <c r="P1285" s="520" t="e">
        <f>+'Formulario PPGR3'!$O1285*'Formulario PPGR3'!$N1285</f>
        <v>#VALUE!</v>
      </c>
      <c r="Q1285" s="527" t="str">
        <f>IFERROR(VLOOKUP($L1285,[5]Insumos!$C$2:$F$517,4,FALSE),"")</f>
        <v/>
      </c>
      <c r="R1285" s="515"/>
    </row>
    <row r="1286" spans="2:18">
      <c r="B1286" s="505" t="str">
        <f>IF('Formulario PPGR3'!$G1286="","",CONCATENATE('Formulario PPGR3'!$C1286,".",'Formulario PPGR3'!$D1286,".",'Formulario PPGR3'!$E1286,".",'Formulario PPGR3'!$F1286))</f>
        <v/>
      </c>
      <c r="C1286" s="505" t="str">
        <f>IF('Formulario PPGR3'!$G1286="","",'[3]Formulario PPGR1'!#REF!)</f>
        <v/>
      </c>
      <c r="D1286" s="505" t="str">
        <f>IF('Formulario PPGR3'!$G1286="","",'[3]Formulario PPGR1'!#REF!)</f>
        <v/>
      </c>
      <c r="E1286" s="505" t="str">
        <f>IF('Formulario PPGR3'!$G1286="","",'[3]Formulario PPGR1'!#REF!)</f>
        <v/>
      </c>
      <c r="F1286" s="505" t="str">
        <f>IF('Formulario PPGR3'!$G1286="","",'[3]Formulario PPGR1'!#REF!)</f>
        <v/>
      </c>
      <c r="G1286" s="508"/>
      <c r="H1286" s="507" t="str">
        <f>IFERROR(VLOOKUP('Formulario PPGR3'!$G1286,'Formulario PPGR2'!$H$39:$I$10486,2,FALSE),"")</f>
        <v/>
      </c>
      <c r="I1286" s="514" t="str">
        <f>IFERROR(VLOOKUP('Formulario PPGR3'!$G1286,'Formulario PPGR2'!$H$9:$V$303,15,FALSE),"")</f>
        <v/>
      </c>
      <c r="J1286" s="515"/>
      <c r="K1286" s="505" t="str">
        <f>IFERROR(VLOOKUP($J1286,[4]LSIns!$B$5:$C$45,2,FALSE),"")</f>
        <v/>
      </c>
      <c r="L1286" s="516"/>
      <c r="M1286" s="505" t="str">
        <f>IFERROR(VLOOKUP($L1286,[5]Insumos!$C$2:$F$517,2,FALSE),"")</f>
        <v/>
      </c>
      <c r="N1286" s="521"/>
      <c r="O1286" s="522" t="str">
        <f>IFERROR(VLOOKUP($L1286,[5]Insumos!$C$2:$F$517,3,FALSE),"")</f>
        <v/>
      </c>
      <c r="P1286" s="520" t="e">
        <f>+'Formulario PPGR3'!$O1286*'Formulario PPGR3'!$N1286</f>
        <v>#VALUE!</v>
      </c>
      <c r="Q1286" s="527" t="str">
        <f>IFERROR(VLOOKUP($L1286,[5]Insumos!$C$2:$F$517,4,FALSE),"")</f>
        <v/>
      </c>
      <c r="R1286" s="515"/>
    </row>
    <row r="1287" spans="2:18">
      <c r="B1287" s="505" t="str">
        <f>IF('Formulario PPGR3'!$G1287="","",CONCATENATE('Formulario PPGR3'!$C1287,".",'Formulario PPGR3'!$D1287,".",'Formulario PPGR3'!$E1287,".",'Formulario PPGR3'!$F1287))</f>
        <v/>
      </c>
      <c r="C1287" s="505" t="str">
        <f>IF('Formulario PPGR3'!$G1287="","",'[3]Formulario PPGR1'!#REF!)</f>
        <v/>
      </c>
      <c r="D1287" s="505" t="str">
        <f>IF('Formulario PPGR3'!$G1287="","",'[3]Formulario PPGR1'!#REF!)</f>
        <v/>
      </c>
      <c r="E1287" s="505" t="str">
        <f>IF('Formulario PPGR3'!$G1287="","",'[3]Formulario PPGR1'!#REF!)</f>
        <v/>
      </c>
      <c r="F1287" s="505" t="str">
        <f>IF('Formulario PPGR3'!$G1287="","",'[3]Formulario PPGR1'!#REF!)</f>
        <v/>
      </c>
      <c r="G1287" s="508"/>
      <c r="H1287" s="507" t="str">
        <f>IFERROR(VLOOKUP('Formulario PPGR3'!$G1287,'Formulario PPGR2'!$H$39:$I$10486,2,FALSE),"")</f>
        <v/>
      </c>
      <c r="I1287" s="514" t="str">
        <f>IFERROR(VLOOKUP('Formulario PPGR3'!$G1287,'Formulario PPGR2'!$H$9:$V$303,15,FALSE),"")</f>
        <v/>
      </c>
      <c r="J1287" s="515"/>
      <c r="K1287" s="505" t="str">
        <f>IFERROR(VLOOKUP($J1287,[4]LSIns!$B$5:$C$45,2,FALSE),"")</f>
        <v/>
      </c>
      <c r="L1287" s="516"/>
      <c r="M1287" s="505" t="str">
        <f>IFERROR(VLOOKUP($L1287,[5]Insumos!$C$2:$F$517,2,FALSE),"")</f>
        <v/>
      </c>
      <c r="N1287" s="521"/>
      <c r="O1287" s="522" t="str">
        <f>IFERROR(VLOOKUP($L1287,[5]Insumos!$C$2:$F$517,3,FALSE),"")</f>
        <v/>
      </c>
      <c r="P1287" s="520" t="e">
        <f>+'Formulario PPGR3'!$O1287*'Formulario PPGR3'!$N1287</f>
        <v>#VALUE!</v>
      </c>
      <c r="Q1287" s="527" t="str">
        <f>IFERROR(VLOOKUP($L1287,[5]Insumos!$C$2:$F$517,4,FALSE),"")</f>
        <v/>
      </c>
      <c r="R1287" s="515"/>
    </row>
    <row r="1288" spans="2:18">
      <c r="B1288" s="505" t="str">
        <f>IF('Formulario PPGR3'!$G1288="","",CONCATENATE('Formulario PPGR3'!$C1288,".",'Formulario PPGR3'!$D1288,".",'Formulario PPGR3'!$E1288,".",'Formulario PPGR3'!$F1288))</f>
        <v/>
      </c>
      <c r="C1288" s="505" t="str">
        <f>IF('Formulario PPGR3'!$G1288="","",'[3]Formulario PPGR1'!#REF!)</f>
        <v/>
      </c>
      <c r="D1288" s="505" t="str">
        <f>IF('Formulario PPGR3'!$G1288="","",'[3]Formulario PPGR1'!#REF!)</f>
        <v/>
      </c>
      <c r="E1288" s="505" t="str">
        <f>IF('Formulario PPGR3'!$G1288="","",'[3]Formulario PPGR1'!#REF!)</f>
        <v/>
      </c>
      <c r="F1288" s="505" t="str">
        <f>IF('Formulario PPGR3'!$G1288="","",'[3]Formulario PPGR1'!#REF!)</f>
        <v/>
      </c>
      <c r="G1288" s="508"/>
      <c r="H1288" s="507" t="str">
        <f>IFERROR(VLOOKUP('Formulario PPGR3'!$G1288,'Formulario PPGR2'!$H$39:$I$10486,2,FALSE),"")</f>
        <v/>
      </c>
      <c r="I1288" s="514" t="str">
        <f>IFERROR(VLOOKUP('Formulario PPGR3'!$G1288,'Formulario PPGR2'!$H$9:$V$303,15,FALSE),"")</f>
        <v/>
      </c>
      <c r="J1288" s="515"/>
      <c r="K1288" s="505" t="str">
        <f>IFERROR(VLOOKUP($J1288,[4]LSIns!$B$5:$C$45,2,FALSE),"")</f>
        <v/>
      </c>
      <c r="L1288" s="516"/>
      <c r="M1288" s="505" t="str">
        <f>IFERROR(VLOOKUP($L1288,[5]Insumos!$C$2:$F$517,2,FALSE),"")</f>
        <v/>
      </c>
      <c r="N1288" s="521"/>
      <c r="O1288" s="522" t="str">
        <f>IFERROR(VLOOKUP($L1288,[5]Insumos!$C$2:$F$517,3,FALSE),"")</f>
        <v/>
      </c>
      <c r="P1288" s="520" t="e">
        <f>+'Formulario PPGR3'!$O1288*'Formulario PPGR3'!$N1288</f>
        <v>#VALUE!</v>
      </c>
      <c r="Q1288" s="527" t="str">
        <f>IFERROR(VLOOKUP($L1288,[5]Insumos!$C$2:$F$517,4,FALSE),"")</f>
        <v/>
      </c>
      <c r="R1288" s="515"/>
    </row>
    <row r="1289" spans="2:18">
      <c r="B1289" s="505" t="str">
        <f>IF('Formulario PPGR3'!$G1289="","",CONCATENATE('Formulario PPGR3'!$C1289,".",'Formulario PPGR3'!$D1289,".",'Formulario PPGR3'!$E1289,".",'Formulario PPGR3'!$F1289))</f>
        <v/>
      </c>
      <c r="C1289" s="505" t="str">
        <f>IF('Formulario PPGR3'!$G1289="","",'[3]Formulario PPGR1'!#REF!)</f>
        <v/>
      </c>
      <c r="D1289" s="505" t="str">
        <f>IF('Formulario PPGR3'!$G1289="","",'[3]Formulario PPGR1'!#REF!)</f>
        <v/>
      </c>
      <c r="E1289" s="505" t="str">
        <f>IF('Formulario PPGR3'!$G1289="","",'[3]Formulario PPGR1'!#REF!)</f>
        <v/>
      </c>
      <c r="F1289" s="505" t="str">
        <f>IF('Formulario PPGR3'!$G1289="","",'[3]Formulario PPGR1'!#REF!)</f>
        <v/>
      </c>
      <c r="G1289" s="508"/>
      <c r="H1289" s="507" t="str">
        <f>IFERROR(VLOOKUP('Formulario PPGR3'!$G1289,'Formulario PPGR2'!$H$39:$I$10486,2,FALSE),"")</f>
        <v/>
      </c>
      <c r="I1289" s="514" t="str">
        <f>IFERROR(VLOOKUP('Formulario PPGR3'!$G1289,'Formulario PPGR2'!$H$9:$V$303,15,FALSE),"")</f>
        <v/>
      </c>
      <c r="J1289" s="515"/>
      <c r="K1289" s="505" t="str">
        <f>IFERROR(VLOOKUP($J1289,[4]LSIns!$B$5:$C$45,2,FALSE),"")</f>
        <v/>
      </c>
      <c r="L1289" s="516"/>
      <c r="M1289" s="505" t="str">
        <f>IFERROR(VLOOKUP($L1289,[5]Insumos!$C$2:$F$517,2,FALSE),"")</f>
        <v/>
      </c>
      <c r="N1289" s="521"/>
      <c r="O1289" s="522" t="str">
        <f>IFERROR(VLOOKUP($L1289,[5]Insumos!$C$2:$F$517,3,FALSE),"")</f>
        <v/>
      </c>
      <c r="P1289" s="520" t="e">
        <f>+'Formulario PPGR3'!$O1289*'Formulario PPGR3'!$N1289</f>
        <v>#VALUE!</v>
      </c>
      <c r="Q1289" s="527" t="str">
        <f>IFERROR(VLOOKUP($L1289,[5]Insumos!$C$2:$F$517,4,FALSE),"")</f>
        <v/>
      </c>
      <c r="R1289" s="515"/>
    </row>
    <row r="1290" spans="2:18">
      <c r="B1290" s="505" t="str">
        <f>IF('Formulario PPGR3'!$G1290="","",CONCATENATE('Formulario PPGR3'!$C1290,".",'Formulario PPGR3'!$D1290,".",'Formulario PPGR3'!$E1290,".",'Formulario PPGR3'!$F1290))</f>
        <v/>
      </c>
      <c r="C1290" s="505" t="str">
        <f>IF('Formulario PPGR3'!$G1290="","",'[3]Formulario PPGR1'!#REF!)</f>
        <v/>
      </c>
      <c r="D1290" s="505" t="str">
        <f>IF('Formulario PPGR3'!$G1290="","",'[3]Formulario PPGR1'!#REF!)</f>
        <v/>
      </c>
      <c r="E1290" s="505" t="str">
        <f>IF('Formulario PPGR3'!$G1290="","",'[3]Formulario PPGR1'!#REF!)</f>
        <v/>
      </c>
      <c r="F1290" s="505" t="str">
        <f>IF('Formulario PPGR3'!$G1290="","",'[3]Formulario PPGR1'!#REF!)</f>
        <v/>
      </c>
      <c r="G1290" s="508"/>
      <c r="H1290" s="507" t="str">
        <f>IFERROR(VLOOKUP('Formulario PPGR3'!$G1290,'Formulario PPGR2'!$H$39:$I$10486,2,FALSE),"")</f>
        <v/>
      </c>
      <c r="I1290" s="514" t="str">
        <f>IFERROR(VLOOKUP('Formulario PPGR3'!$G1290,'Formulario PPGR2'!$H$9:$V$303,15,FALSE),"")</f>
        <v/>
      </c>
      <c r="J1290" s="515"/>
      <c r="K1290" s="505" t="str">
        <f>IFERROR(VLOOKUP($J1290,[4]LSIns!$B$5:$C$45,2,FALSE),"")</f>
        <v/>
      </c>
      <c r="L1290" s="516"/>
      <c r="M1290" s="505" t="str">
        <f>IFERROR(VLOOKUP($L1290,[5]Insumos!$C$2:$F$517,2,FALSE),"")</f>
        <v/>
      </c>
      <c r="N1290" s="521"/>
      <c r="O1290" s="522" t="str">
        <f>IFERROR(VLOOKUP($L1290,[5]Insumos!$C$2:$F$517,3,FALSE),"")</f>
        <v/>
      </c>
      <c r="P1290" s="520" t="e">
        <f>+'Formulario PPGR3'!$O1290*'Formulario PPGR3'!$N1290</f>
        <v>#VALUE!</v>
      </c>
      <c r="Q1290" s="527" t="str">
        <f>IFERROR(VLOOKUP($L1290,[5]Insumos!$C$2:$F$517,4,FALSE),"")</f>
        <v/>
      </c>
      <c r="R1290" s="515"/>
    </row>
    <row r="1291" spans="2:18">
      <c r="B1291" s="505" t="str">
        <f>IF('Formulario PPGR3'!$G1291="","",CONCATENATE('Formulario PPGR3'!$C1291,".",'Formulario PPGR3'!$D1291,".",'Formulario PPGR3'!$E1291,".",'Formulario PPGR3'!$F1291))</f>
        <v/>
      </c>
      <c r="C1291" s="505" t="str">
        <f>IF('Formulario PPGR3'!$G1291="","",'[3]Formulario PPGR1'!#REF!)</f>
        <v/>
      </c>
      <c r="D1291" s="505" t="str">
        <f>IF('Formulario PPGR3'!$G1291="","",'[3]Formulario PPGR1'!#REF!)</f>
        <v/>
      </c>
      <c r="E1291" s="505" t="str">
        <f>IF('Formulario PPGR3'!$G1291="","",'[3]Formulario PPGR1'!#REF!)</f>
        <v/>
      </c>
      <c r="F1291" s="505" t="str">
        <f>IF('Formulario PPGR3'!$G1291="","",'[3]Formulario PPGR1'!#REF!)</f>
        <v/>
      </c>
      <c r="G1291" s="508"/>
      <c r="H1291" s="507" t="str">
        <f>IFERROR(VLOOKUP('Formulario PPGR3'!$G1291,'Formulario PPGR2'!$H$39:$I$10486,2,FALSE),"")</f>
        <v/>
      </c>
      <c r="I1291" s="514" t="str">
        <f>IFERROR(VLOOKUP('Formulario PPGR3'!$G1291,'Formulario PPGR2'!$H$9:$V$303,15,FALSE),"")</f>
        <v/>
      </c>
      <c r="J1291" s="515"/>
      <c r="K1291" s="505" t="str">
        <f>IFERROR(VLOOKUP($J1291,[4]LSIns!$B$5:$C$45,2,FALSE),"")</f>
        <v/>
      </c>
      <c r="L1291" s="516"/>
      <c r="M1291" s="505" t="str">
        <f>IFERROR(VLOOKUP($L1291,[5]Insumos!$C$2:$F$517,2,FALSE),"")</f>
        <v/>
      </c>
      <c r="N1291" s="521"/>
      <c r="O1291" s="522" t="str">
        <f>IFERROR(VLOOKUP($L1291,[5]Insumos!$C$2:$F$517,3,FALSE),"")</f>
        <v/>
      </c>
      <c r="P1291" s="520" t="e">
        <f>+'Formulario PPGR3'!$O1291*'Formulario PPGR3'!$N1291</f>
        <v>#VALUE!</v>
      </c>
      <c r="Q1291" s="527" t="str">
        <f>IFERROR(VLOOKUP($L1291,[5]Insumos!$C$2:$F$517,4,FALSE),"")</f>
        <v/>
      </c>
      <c r="R1291" s="515"/>
    </row>
    <row r="1292" spans="2:18">
      <c r="B1292" s="505" t="str">
        <f>IF('Formulario PPGR3'!$G1292="","",CONCATENATE('Formulario PPGR3'!$C1292,".",'Formulario PPGR3'!$D1292,".",'Formulario PPGR3'!$E1292,".",'Formulario PPGR3'!$F1292))</f>
        <v/>
      </c>
      <c r="C1292" s="505" t="str">
        <f>IF('Formulario PPGR3'!$G1292="","",'[3]Formulario PPGR1'!#REF!)</f>
        <v/>
      </c>
      <c r="D1292" s="505" t="str">
        <f>IF('Formulario PPGR3'!$G1292="","",'[3]Formulario PPGR1'!#REF!)</f>
        <v/>
      </c>
      <c r="E1292" s="505" t="str">
        <f>IF('Formulario PPGR3'!$G1292="","",'[3]Formulario PPGR1'!#REF!)</f>
        <v/>
      </c>
      <c r="F1292" s="505" t="str">
        <f>IF('Formulario PPGR3'!$G1292="","",'[3]Formulario PPGR1'!#REF!)</f>
        <v/>
      </c>
      <c r="G1292" s="508"/>
      <c r="H1292" s="507" t="str">
        <f>IFERROR(VLOOKUP('Formulario PPGR3'!$G1292,'Formulario PPGR2'!$H$39:$I$10486,2,FALSE),"")</f>
        <v/>
      </c>
      <c r="I1292" s="514" t="str">
        <f>IFERROR(VLOOKUP('Formulario PPGR3'!$G1292,'Formulario PPGR2'!$H$9:$V$303,15,FALSE),"")</f>
        <v/>
      </c>
      <c r="J1292" s="515"/>
      <c r="K1292" s="505" t="str">
        <f>IFERROR(VLOOKUP($J1292,[4]LSIns!$B$5:$C$45,2,FALSE),"")</f>
        <v/>
      </c>
      <c r="L1292" s="516"/>
      <c r="M1292" s="505" t="str">
        <f>IFERROR(VLOOKUP($L1292,[5]Insumos!$C$2:$F$517,2,FALSE),"")</f>
        <v/>
      </c>
      <c r="N1292" s="521"/>
      <c r="O1292" s="522" t="str">
        <f>IFERROR(VLOOKUP($L1292,[5]Insumos!$C$2:$F$517,3,FALSE),"")</f>
        <v/>
      </c>
      <c r="P1292" s="520" t="e">
        <f>+'Formulario PPGR3'!$O1292*'Formulario PPGR3'!$N1292</f>
        <v>#VALUE!</v>
      </c>
      <c r="Q1292" s="527" t="str">
        <f>IFERROR(VLOOKUP($L1292,[5]Insumos!$C$2:$F$517,4,FALSE),"")</f>
        <v/>
      </c>
      <c r="R1292" s="515"/>
    </row>
    <row r="1293" spans="2:18">
      <c r="B1293" s="505" t="str">
        <f>IF('Formulario PPGR3'!$G1293="","",CONCATENATE('Formulario PPGR3'!$C1293,".",'Formulario PPGR3'!$D1293,".",'Formulario PPGR3'!$E1293,".",'Formulario PPGR3'!$F1293))</f>
        <v/>
      </c>
      <c r="C1293" s="505" t="str">
        <f>IF('Formulario PPGR3'!$G1293="","",'[3]Formulario PPGR1'!#REF!)</f>
        <v/>
      </c>
      <c r="D1293" s="505" t="str">
        <f>IF('Formulario PPGR3'!$G1293="","",'[3]Formulario PPGR1'!#REF!)</f>
        <v/>
      </c>
      <c r="E1293" s="505" t="str">
        <f>IF('Formulario PPGR3'!$G1293="","",'[3]Formulario PPGR1'!#REF!)</f>
        <v/>
      </c>
      <c r="F1293" s="505" t="str">
        <f>IF('Formulario PPGR3'!$G1293="","",'[3]Formulario PPGR1'!#REF!)</f>
        <v/>
      </c>
      <c r="G1293" s="508"/>
      <c r="H1293" s="507" t="str">
        <f>IFERROR(VLOOKUP('Formulario PPGR3'!$G1293,'Formulario PPGR2'!$H$39:$I$10486,2,FALSE),"")</f>
        <v/>
      </c>
      <c r="I1293" s="514" t="str">
        <f>IFERROR(VLOOKUP('Formulario PPGR3'!$G1293,'Formulario PPGR2'!$H$9:$V$303,15,FALSE),"")</f>
        <v/>
      </c>
      <c r="J1293" s="515"/>
      <c r="K1293" s="505" t="str">
        <f>IFERROR(VLOOKUP($J1293,[4]LSIns!$B$5:$C$45,2,FALSE),"")</f>
        <v/>
      </c>
      <c r="L1293" s="516"/>
      <c r="M1293" s="505" t="str">
        <f>IFERROR(VLOOKUP($L1293,[5]Insumos!$C$2:$F$517,2,FALSE),"")</f>
        <v/>
      </c>
      <c r="N1293" s="521"/>
      <c r="O1293" s="522" t="str">
        <f>IFERROR(VLOOKUP($L1293,[5]Insumos!$C$2:$F$517,3,FALSE),"")</f>
        <v/>
      </c>
      <c r="P1293" s="520" t="e">
        <f>+'Formulario PPGR3'!$O1293*'Formulario PPGR3'!$N1293</f>
        <v>#VALUE!</v>
      </c>
      <c r="Q1293" s="527" t="str">
        <f>IFERROR(VLOOKUP($L1293,[5]Insumos!$C$2:$F$517,4,FALSE),"")</f>
        <v/>
      </c>
      <c r="R1293" s="515"/>
    </row>
    <row r="1294" spans="2:18">
      <c r="B1294" s="505" t="str">
        <f>IF('Formulario PPGR3'!$G1294="","",CONCATENATE('Formulario PPGR3'!$C1294,".",'Formulario PPGR3'!$D1294,".",'Formulario PPGR3'!$E1294,".",'Formulario PPGR3'!$F1294))</f>
        <v/>
      </c>
      <c r="C1294" s="505" t="str">
        <f>IF('Formulario PPGR3'!$G1294="","",'[3]Formulario PPGR1'!#REF!)</f>
        <v/>
      </c>
      <c r="D1294" s="505" t="str">
        <f>IF('Formulario PPGR3'!$G1294="","",'[3]Formulario PPGR1'!#REF!)</f>
        <v/>
      </c>
      <c r="E1294" s="505" t="str">
        <f>IF('Formulario PPGR3'!$G1294="","",'[3]Formulario PPGR1'!#REF!)</f>
        <v/>
      </c>
      <c r="F1294" s="505" t="str">
        <f>IF('Formulario PPGR3'!$G1294="","",'[3]Formulario PPGR1'!#REF!)</f>
        <v/>
      </c>
      <c r="G1294" s="508"/>
      <c r="H1294" s="507" t="str">
        <f>IFERROR(VLOOKUP('Formulario PPGR3'!$G1294,'Formulario PPGR2'!$H$39:$I$10486,2,FALSE),"")</f>
        <v/>
      </c>
      <c r="I1294" s="514" t="str">
        <f>IFERROR(VLOOKUP('Formulario PPGR3'!$G1294,'Formulario PPGR2'!$H$9:$V$303,15,FALSE),"")</f>
        <v/>
      </c>
      <c r="J1294" s="515"/>
      <c r="K1294" s="505" t="str">
        <f>IFERROR(VLOOKUP($J1294,[4]LSIns!$B$5:$C$45,2,FALSE),"")</f>
        <v/>
      </c>
      <c r="L1294" s="516"/>
      <c r="M1294" s="505" t="str">
        <f>IFERROR(VLOOKUP($L1294,[5]Insumos!$C$2:$F$517,2,FALSE),"")</f>
        <v/>
      </c>
      <c r="N1294" s="521"/>
      <c r="O1294" s="522" t="str">
        <f>IFERROR(VLOOKUP($L1294,[5]Insumos!$C$2:$F$517,3,FALSE),"")</f>
        <v/>
      </c>
      <c r="P1294" s="520" t="e">
        <f>+'Formulario PPGR3'!$O1294*'Formulario PPGR3'!$N1294</f>
        <v>#VALUE!</v>
      </c>
      <c r="Q1294" s="527" t="str">
        <f>IFERROR(VLOOKUP($L1294,[5]Insumos!$C$2:$F$517,4,FALSE),"")</f>
        <v/>
      </c>
      <c r="R1294" s="515"/>
    </row>
    <row r="1295" spans="2:18">
      <c r="B1295" s="505" t="str">
        <f>IF('Formulario PPGR3'!$G1295="","",CONCATENATE('Formulario PPGR3'!$C1295,".",'Formulario PPGR3'!$D1295,".",'Formulario PPGR3'!$E1295,".",'Formulario PPGR3'!$F1295))</f>
        <v/>
      </c>
      <c r="C1295" s="505" t="str">
        <f>IF('Formulario PPGR3'!$G1295="","",'[3]Formulario PPGR1'!#REF!)</f>
        <v/>
      </c>
      <c r="D1295" s="505" t="str">
        <f>IF('Formulario PPGR3'!$G1295="","",'[3]Formulario PPGR1'!#REF!)</f>
        <v/>
      </c>
      <c r="E1295" s="505" t="str">
        <f>IF('Formulario PPGR3'!$G1295="","",'[3]Formulario PPGR1'!#REF!)</f>
        <v/>
      </c>
      <c r="F1295" s="505" t="str">
        <f>IF('Formulario PPGR3'!$G1295="","",'[3]Formulario PPGR1'!#REF!)</f>
        <v/>
      </c>
      <c r="G1295" s="508"/>
      <c r="H1295" s="507" t="str">
        <f>IFERROR(VLOOKUP('Formulario PPGR3'!$G1295,'Formulario PPGR2'!$H$39:$I$10486,2,FALSE),"")</f>
        <v/>
      </c>
      <c r="I1295" s="514" t="str">
        <f>IFERROR(VLOOKUP('Formulario PPGR3'!$G1295,'Formulario PPGR2'!$H$9:$V$303,15,FALSE),"")</f>
        <v/>
      </c>
      <c r="J1295" s="515"/>
      <c r="K1295" s="505" t="str">
        <f>IFERROR(VLOOKUP($J1295,[4]LSIns!$B$5:$C$45,2,FALSE),"")</f>
        <v/>
      </c>
      <c r="L1295" s="516"/>
      <c r="M1295" s="505" t="str">
        <f>IFERROR(VLOOKUP($L1295,[5]Insumos!$C$2:$F$517,2,FALSE),"")</f>
        <v/>
      </c>
      <c r="N1295" s="521"/>
      <c r="O1295" s="522" t="str">
        <f>IFERROR(VLOOKUP($L1295,[5]Insumos!$C$2:$F$517,3,FALSE),"")</f>
        <v/>
      </c>
      <c r="P1295" s="520" t="e">
        <f>+'Formulario PPGR3'!$O1295*'Formulario PPGR3'!$N1295</f>
        <v>#VALUE!</v>
      </c>
      <c r="Q1295" s="527" t="str">
        <f>IFERROR(VLOOKUP($L1295,[5]Insumos!$C$2:$F$517,4,FALSE),"")</f>
        <v/>
      </c>
      <c r="R1295" s="515"/>
    </row>
    <row r="1296" spans="2:18">
      <c r="B1296" s="505" t="str">
        <f>IF('Formulario PPGR3'!$G1296="","",CONCATENATE('Formulario PPGR3'!$C1296,".",'Formulario PPGR3'!$D1296,".",'Formulario PPGR3'!$E1296,".",'Formulario PPGR3'!$F1296))</f>
        <v/>
      </c>
      <c r="C1296" s="505" t="str">
        <f>IF('Formulario PPGR3'!$G1296="","",'[3]Formulario PPGR1'!#REF!)</f>
        <v/>
      </c>
      <c r="D1296" s="505" t="str">
        <f>IF('Formulario PPGR3'!$G1296="","",'[3]Formulario PPGR1'!#REF!)</f>
        <v/>
      </c>
      <c r="E1296" s="505" t="str">
        <f>IF('Formulario PPGR3'!$G1296="","",'[3]Formulario PPGR1'!#REF!)</f>
        <v/>
      </c>
      <c r="F1296" s="505" t="str">
        <f>IF('Formulario PPGR3'!$G1296="","",'[3]Formulario PPGR1'!#REF!)</f>
        <v/>
      </c>
      <c r="G1296" s="508"/>
      <c r="H1296" s="507" t="str">
        <f>IFERROR(VLOOKUP('Formulario PPGR3'!$G1296,'Formulario PPGR2'!$H$39:$I$10486,2,FALSE),"")</f>
        <v/>
      </c>
      <c r="I1296" s="514" t="str">
        <f>IFERROR(VLOOKUP('Formulario PPGR3'!$G1296,'Formulario PPGR2'!$H$9:$V$303,15,FALSE),"")</f>
        <v/>
      </c>
      <c r="J1296" s="515"/>
      <c r="K1296" s="505" t="str">
        <f>IFERROR(VLOOKUP($J1296,[4]LSIns!$B$5:$C$45,2,FALSE),"")</f>
        <v/>
      </c>
      <c r="L1296" s="516"/>
      <c r="M1296" s="505" t="str">
        <f>IFERROR(VLOOKUP($L1296,[5]Insumos!$C$2:$F$517,2,FALSE),"")</f>
        <v/>
      </c>
      <c r="N1296" s="521"/>
      <c r="O1296" s="522" t="str">
        <f>IFERROR(VLOOKUP($L1296,[5]Insumos!$C$2:$F$517,3,FALSE),"")</f>
        <v/>
      </c>
      <c r="P1296" s="520" t="e">
        <f>+'Formulario PPGR3'!$O1296*'Formulario PPGR3'!$N1296</f>
        <v>#VALUE!</v>
      </c>
      <c r="Q1296" s="527" t="str">
        <f>IFERROR(VLOOKUP($L1296,[5]Insumos!$C$2:$F$517,4,FALSE),"")</f>
        <v/>
      </c>
      <c r="R1296" s="515"/>
    </row>
    <row r="1297" spans="2:18">
      <c r="B1297" s="505" t="str">
        <f>IF('Formulario PPGR3'!$G1297="","",CONCATENATE('Formulario PPGR3'!$C1297,".",'Formulario PPGR3'!$D1297,".",'Formulario PPGR3'!$E1297,".",'Formulario PPGR3'!$F1297))</f>
        <v/>
      </c>
      <c r="C1297" s="505" t="str">
        <f>IF('Formulario PPGR3'!$G1297="","",'[3]Formulario PPGR1'!#REF!)</f>
        <v/>
      </c>
      <c r="D1297" s="505" t="str">
        <f>IF('Formulario PPGR3'!$G1297="","",'[3]Formulario PPGR1'!#REF!)</f>
        <v/>
      </c>
      <c r="E1297" s="505" t="str">
        <f>IF('Formulario PPGR3'!$G1297="","",'[3]Formulario PPGR1'!#REF!)</f>
        <v/>
      </c>
      <c r="F1297" s="505" t="str">
        <f>IF('Formulario PPGR3'!$G1297="","",'[3]Formulario PPGR1'!#REF!)</f>
        <v/>
      </c>
      <c r="G1297" s="508"/>
      <c r="H1297" s="507" t="str">
        <f>IFERROR(VLOOKUP('Formulario PPGR3'!$G1297,'Formulario PPGR2'!$H$39:$I$10486,2,FALSE),"")</f>
        <v/>
      </c>
      <c r="I1297" s="514" t="str">
        <f>IFERROR(VLOOKUP('Formulario PPGR3'!$G1297,'Formulario PPGR2'!$H$9:$V$303,15,FALSE),"")</f>
        <v/>
      </c>
      <c r="J1297" s="515"/>
      <c r="K1297" s="505" t="str">
        <f>IFERROR(VLOOKUP($J1297,[4]LSIns!$B$5:$C$45,2,FALSE),"")</f>
        <v/>
      </c>
      <c r="L1297" s="516"/>
      <c r="M1297" s="505" t="str">
        <f>IFERROR(VLOOKUP($L1297,[5]Insumos!$C$2:$F$517,2,FALSE),"")</f>
        <v/>
      </c>
      <c r="N1297" s="521"/>
      <c r="O1297" s="522" t="str">
        <f>IFERROR(VLOOKUP($L1297,[5]Insumos!$C$2:$F$517,3,FALSE),"")</f>
        <v/>
      </c>
      <c r="P1297" s="520" t="e">
        <f>+'Formulario PPGR3'!$O1297*'Formulario PPGR3'!$N1297</f>
        <v>#VALUE!</v>
      </c>
      <c r="Q1297" s="527" t="str">
        <f>IFERROR(VLOOKUP($L1297,[5]Insumos!$C$2:$F$517,4,FALSE),"")</f>
        <v/>
      </c>
      <c r="R1297" s="515"/>
    </row>
    <row r="1298" spans="2:18">
      <c r="B1298" s="505" t="str">
        <f>IF('Formulario PPGR3'!$G1298="","",CONCATENATE('Formulario PPGR3'!$C1298,".",'Formulario PPGR3'!$D1298,".",'Formulario PPGR3'!$E1298,".",'Formulario PPGR3'!$F1298))</f>
        <v/>
      </c>
      <c r="C1298" s="505" t="str">
        <f>IF('Formulario PPGR3'!$G1298="","",'[3]Formulario PPGR1'!#REF!)</f>
        <v/>
      </c>
      <c r="D1298" s="505" t="str">
        <f>IF('Formulario PPGR3'!$G1298="","",'[3]Formulario PPGR1'!#REF!)</f>
        <v/>
      </c>
      <c r="E1298" s="505" t="str">
        <f>IF('Formulario PPGR3'!$G1298="","",'[3]Formulario PPGR1'!#REF!)</f>
        <v/>
      </c>
      <c r="F1298" s="505" t="str">
        <f>IF('Formulario PPGR3'!$G1298="","",'[3]Formulario PPGR1'!#REF!)</f>
        <v/>
      </c>
      <c r="G1298" s="508"/>
      <c r="H1298" s="507" t="str">
        <f>IFERROR(VLOOKUP('Formulario PPGR3'!$G1298,'Formulario PPGR2'!$H$39:$I$10486,2,FALSE),"")</f>
        <v/>
      </c>
      <c r="I1298" s="514" t="str">
        <f>IFERROR(VLOOKUP('Formulario PPGR3'!$G1298,'Formulario PPGR2'!$H$9:$V$303,15,FALSE),"")</f>
        <v/>
      </c>
      <c r="J1298" s="515"/>
      <c r="K1298" s="505" t="str">
        <f>IFERROR(VLOOKUP($J1298,[4]LSIns!$B$5:$C$45,2,FALSE),"")</f>
        <v/>
      </c>
      <c r="L1298" s="516"/>
      <c r="M1298" s="505" t="str">
        <f>IFERROR(VLOOKUP($L1298,[5]Insumos!$C$2:$F$517,2,FALSE),"")</f>
        <v/>
      </c>
      <c r="N1298" s="521"/>
      <c r="O1298" s="522" t="str">
        <f>IFERROR(VLOOKUP($L1298,[5]Insumos!$C$2:$F$517,3,FALSE),"")</f>
        <v/>
      </c>
      <c r="P1298" s="520" t="e">
        <f>+'Formulario PPGR3'!$O1298*'Formulario PPGR3'!$N1298</f>
        <v>#VALUE!</v>
      </c>
      <c r="Q1298" s="527" t="str">
        <f>IFERROR(VLOOKUP($L1298,[5]Insumos!$C$2:$F$517,4,FALSE),"")</f>
        <v/>
      </c>
      <c r="R1298" s="515"/>
    </row>
    <row r="1299" spans="2:18">
      <c r="B1299" s="505" t="str">
        <f>IF('Formulario PPGR3'!$G1299="","",CONCATENATE('Formulario PPGR3'!$C1299,".",'Formulario PPGR3'!$D1299,".",'Formulario PPGR3'!$E1299,".",'Formulario PPGR3'!$F1299))</f>
        <v/>
      </c>
      <c r="C1299" s="505" t="str">
        <f>IF('Formulario PPGR3'!$G1299="","",'[3]Formulario PPGR1'!#REF!)</f>
        <v/>
      </c>
      <c r="D1299" s="505" t="str">
        <f>IF('Formulario PPGR3'!$G1299="","",'[3]Formulario PPGR1'!#REF!)</f>
        <v/>
      </c>
      <c r="E1299" s="505" t="str">
        <f>IF('Formulario PPGR3'!$G1299="","",'[3]Formulario PPGR1'!#REF!)</f>
        <v/>
      </c>
      <c r="F1299" s="505" t="str">
        <f>IF('Formulario PPGR3'!$G1299="","",'[3]Formulario PPGR1'!#REF!)</f>
        <v/>
      </c>
      <c r="G1299" s="508"/>
      <c r="H1299" s="507" t="str">
        <f>IFERROR(VLOOKUP('Formulario PPGR3'!$G1299,'Formulario PPGR2'!$H$39:$I$10486,2,FALSE),"")</f>
        <v/>
      </c>
      <c r="I1299" s="514" t="str">
        <f>IFERROR(VLOOKUP('Formulario PPGR3'!$G1299,'Formulario PPGR2'!$H$9:$V$303,15,FALSE),"")</f>
        <v/>
      </c>
      <c r="J1299" s="515"/>
      <c r="K1299" s="505" t="str">
        <f>IFERROR(VLOOKUP($J1299,[4]LSIns!$B$5:$C$45,2,FALSE),"")</f>
        <v/>
      </c>
      <c r="L1299" s="516"/>
      <c r="M1299" s="505" t="str">
        <f>IFERROR(VLOOKUP($L1299,[5]Insumos!$C$2:$F$517,2,FALSE),"")</f>
        <v/>
      </c>
      <c r="N1299" s="521"/>
      <c r="O1299" s="522" t="str">
        <f>IFERROR(VLOOKUP($L1299,[5]Insumos!$C$2:$F$517,3,FALSE),"")</f>
        <v/>
      </c>
      <c r="P1299" s="520" t="e">
        <f>+'Formulario PPGR3'!$O1299*'Formulario PPGR3'!$N1299</f>
        <v>#VALUE!</v>
      </c>
      <c r="Q1299" s="527" t="str">
        <f>IFERROR(VLOOKUP($L1299,[5]Insumos!$C$2:$F$517,4,FALSE),"")</f>
        <v/>
      </c>
      <c r="R1299" s="515"/>
    </row>
    <row r="1300" spans="2:18">
      <c r="B1300" s="505" t="str">
        <f>IF('Formulario PPGR3'!$G1300="","",CONCATENATE('Formulario PPGR3'!$C1300,".",'Formulario PPGR3'!$D1300,".",'Formulario PPGR3'!$E1300,".",'Formulario PPGR3'!$F1300))</f>
        <v/>
      </c>
      <c r="C1300" s="505" t="str">
        <f>IF('Formulario PPGR3'!$G1300="","",'[3]Formulario PPGR1'!#REF!)</f>
        <v/>
      </c>
      <c r="D1300" s="505" t="str">
        <f>IF('Formulario PPGR3'!$G1300="","",'[3]Formulario PPGR1'!#REF!)</f>
        <v/>
      </c>
      <c r="E1300" s="505" t="str">
        <f>IF('Formulario PPGR3'!$G1300="","",'[3]Formulario PPGR1'!#REF!)</f>
        <v/>
      </c>
      <c r="F1300" s="505" t="str">
        <f>IF('Formulario PPGR3'!$G1300="","",'[3]Formulario PPGR1'!#REF!)</f>
        <v/>
      </c>
      <c r="G1300" s="508"/>
      <c r="H1300" s="507" t="str">
        <f>IFERROR(VLOOKUP('Formulario PPGR3'!$G1300,'Formulario PPGR2'!$H$39:$I$10486,2,FALSE),"")</f>
        <v/>
      </c>
      <c r="I1300" s="514" t="str">
        <f>IFERROR(VLOOKUP('Formulario PPGR3'!$G1300,'Formulario PPGR2'!$H$9:$V$303,15,FALSE),"")</f>
        <v/>
      </c>
      <c r="J1300" s="515"/>
      <c r="K1300" s="505" t="str">
        <f>IFERROR(VLOOKUP($J1300,[4]LSIns!$B$5:$C$45,2,FALSE),"")</f>
        <v/>
      </c>
      <c r="L1300" s="516"/>
      <c r="M1300" s="505" t="str">
        <f>IFERROR(VLOOKUP($L1300,[5]Insumos!$C$2:$F$517,2,FALSE),"")</f>
        <v/>
      </c>
      <c r="N1300" s="521"/>
      <c r="O1300" s="522" t="str">
        <f>IFERROR(VLOOKUP($L1300,[5]Insumos!$C$2:$F$517,3,FALSE),"")</f>
        <v/>
      </c>
      <c r="P1300" s="520" t="e">
        <f>+'Formulario PPGR3'!$O1300*'Formulario PPGR3'!$N1300</f>
        <v>#VALUE!</v>
      </c>
      <c r="Q1300" s="527" t="str">
        <f>IFERROR(VLOOKUP($L1300,[5]Insumos!$C$2:$F$517,4,FALSE),"")</f>
        <v/>
      </c>
      <c r="R1300" s="515"/>
    </row>
    <row r="1301" spans="2:18">
      <c r="B1301" s="505" t="str">
        <f>IF('Formulario PPGR3'!$G1301="","",CONCATENATE('Formulario PPGR3'!$C1301,".",'Formulario PPGR3'!$D1301,".",'Formulario PPGR3'!$E1301,".",'Formulario PPGR3'!$F1301))</f>
        <v/>
      </c>
      <c r="C1301" s="505" t="str">
        <f>IF('Formulario PPGR3'!$G1301="","",'[3]Formulario PPGR1'!#REF!)</f>
        <v/>
      </c>
      <c r="D1301" s="505" t="str">
        <f>IF('Formulario PPGR3'!$G1301="","",'[3]Formulario PPGR1'!#REF!)</f>
        <v/>
      </c>
      <c r="E1301" s="505" t="str">
        <f>IF('Formulario PPGR3'!$G1301="","",'[3]Formulario PPGR1'!#REF!)</f>
        <v/>
      </c>
      <c r="F1301" s="505" t="str">
        <f>IF('Formulario PPGR3'!$G1301="","",'[3]Formulario PPGR1'!#REF!)</f>
        <v/>
      </c>
      <c r="G1301" s="508"/>
      <c r="H1301" s="507" t="str">
        <f>IFERROR(VLOOKUP('Formulario PPGR3'!$G1301,'Formulario PPGR2'!$H$39:$I$10486,2,FALSE),"")</f>
        <v/>
      </c>
      <c r="I1301" s="514" t="str">
        <f>IFERROR(VLOOKUP('Formulario PPGR3'!$G1301,'Formulario PPGR2'!$H$9:$V$303,15,FALSE),"")</f>
        <v/>
      </c>
      <c r="J1301" s="515"/>
      <c r="K1301" s="505" t="str">
        <f>IFERROR(VLOOKUP($J1301,[4]LSIns!$B$5:$C$45,2,FALSE),"")</f>
        <v/>
      </c>
      <c r="L1301" s="516"/>
      <c r="M1301" s="505" t="str">
        <f>IFERROR(VLOOKUP($L1301,[5]Insumos!$C$2:$F$517,2,FALSE),"")</f>
        <v/>
      </c>
      <c r="N1301" s="521"/>
      <c r="O1301" s="522" t="str">
        <f>IFERROR(VLOOKUP($L1301,[5]Insumos!$C$2:$F$517,3,FALSE),"")</f>
        <v/>
      </c>
      <c r="P1301" s="520" t="e">
        <f>+'Formulario PPGR3'!$O1301*'Formulario PPGR3'!$N1301</f>
        <v>#VALUE!</v>
      </c>
      <c r="Q1301" s="527" t="str">
        <f>IFERROR(VLOOKUP($L1301,[5]Insumos!$C$2:$F$517,4,FALSE),"")</f>
        <v/>
      </c>
      <c r="R1301" s="515"/>
    </row>
    <row r="1302" spans="2:18">
      <c r="B1302" s="505" t="str">
        <f>IF('Formulario PPGR3'!$G1302="","",CONCATENATE('Formulario PPGR3'!$C1302,".",'Formulario PPGR3'!$D1302,".",'Formulario PPGR3'!$E1302,".",'Formulario PPGR3'!$F1302))</f>
        <v/>
      </c>
      <c r="C1302" s="505" t="str">
        <f>IF('Formulario PPGR3'!$G1302="","",'[3]Formulario PPGR1'!#REF!)</f>
        <v/>
      </c>
      <c r="D1302" s="505" t="str">
        <f>IF('Formulario PPGR3'!$G1302="","",'[3]Formulario PPGR1'!#REF!)</f>
        <v/>
      </c>
      <c r="E1302" s="505" t="str">
        <f>IF('Formulario PPGR3'!$G1302="","",'[3]Formulario PPGR1'!#REF!)</f>
        <v/>
      </c>
      <c r="F1302" s="505" t="str">
        <f>IF('Formulario PPGR3'!$G1302="","",'[3]Formulario PPGR1'!#REF!)</f>
        <v/>
      </c>
      <c r="G1302" s="508"/>
      <c r="H1302" s="507" t="str">
        <f>IFERROR(VLOOKUP('Formulario PPGR3'!$G1302,'Formulario PPGR2'!$H$39:$I$10486,2,FALSE),"")</f>
        <v/>
      </c>
      <c r="I1302" s="514" t="str">
        <f>IFERROR(VLOOKUP('Formulario PPGR3'!$G1302,'Formulario PPGR2'!$H$9:$V$303,15,FALSE),"")</f>
        <v/>
      </c>
      <c r="J1302" s="515"/>
      <c r="K1302" s="505" t="str">
        <f>IFERROR(VLOOKUP($J1302,[4]LSIns!$B$5:$C$45,2,FALSE),"")</f>
        <v/>
      </c>
      <c r="L1302" s="516"/>
      <c r="M1302" s="505" t="str">
        <f>IFERROR(VLOOKUP($L1302,[5]Insumos!$C$2:$F$517,2,FALSE),"")</f>
        <v/>
      </c>
      <c r="N1302" s="521"/>
      <c r="O1302" s="522" t="str">
        <f>IFERROR(VLOOKUP($L1302,[5]Insumos!$C$2:$F$517,3,FALSE),"")</f>
        <v/>
      </c>
      <c r="P1302" s="520" t="e">
        <f>+'Formulario PPGR3'!$O1302*'Formulario PPGR3'!$N1302</f>
        <v>#VALUE!</v>
      </c>
      <c r="Q1302" s="527" t="str">
        <f>IFERROR(VLOOKUP($L1302,[5]Insumos!$C$2:$F$517,4,FALSE),"")</f>
        <v/>
      </c>
      <c r="R1302" s="515"/>
    </row>
    <row r="1303" spans="2:18">
      <c r="B1303" s="505" t="str">
        <f>IF('Formulario PPGR3'!$G1303="","",CONCATENATE('Formulario PPGR3'!$C1303,".",'Formulario PPGR3'!$D1303,".",'Formulario PPGR3'!$E1303,".",'Formulario PPGR3'!$F1303))</f>
        <v/>
      </c>
      <c r="C1303" s="505" t="str">
        <f>IF('Formulario PPGR3'!$G1303="","",'[3]Formulario PPGR1'!#REF!)</f>
        <v/>
      </c>
      <c r="D1303" s="505" t="str">
        <f>IF('Formulario PPGR3'!$G1303="","",'[3]Formulario PPGR1'!#REF!)</f>
        <v/>
      </c>
      <c r="E1303" s="505" t="str">
        <f>IF('Formulario PPGR3'!$G1303="","",'[3]Formulario PPGR1'!#REF!)</f>
        <v/>
      </c>
      <c r="F1303" s="505" t="str">
        <f>IF('Formulario PPGR3'!$G1303="","",'[3]Formulario PPGR1'!#REF!)</f>
        <v/>
      </c>
      <c r="G1303" s="508"/>
      <c r="H1303" s="507" t="str">
        <f>IFERROR(VLOOKUP('Formulario PPGR3'!$G1303,'Formulario PPGR2'!$H$39:$I$10486,2,FALSE),"")</f>
        <v/>
      </c>
      <c r="I1303" s="514" t="str">
        <f>IFERROR(VLOOKUP('Formulario PPGR3'!$G1303,'Formulario PPGR2'!$H$9:$V$303,15,FALSE),"")</f>
        <v/>
      </c>
      <c r="J1303" s="515"/>
      <c r="K1303" s="505" t="str">
        <f>IFERROR(VLOOKUP($J1303,[4]LSIns!$B$5:$C$45,2,FALSE),"")</f>
        <v/>
      </c>
      <c r="L1303" s="516"/>
      <c r="M1303" s="505" t="str">
        <f>IFERROR(VLOOKUP($L1303,[5]Insumos!$C$2:$F$517,2,FALSE),"")</f>
        <v/>
      </c>
      <c r="N1303" s="521"/>
      <c r="O1303" s="522" t="str">
        <f>IFERROR(VLOOKUP($L1303,[5]Insumos!$C$2:$F$517,3,FALSE),"")</f>
        <v/>
      </c>
      <c r="P1303" s="520" t="e">
        <f>+'Formulario PPGR3'!$O1303*'Formulario PPGR3'!$N1303</f>
        <v>#VALUE!</v>
      </c>
      <c r="Q1303" s="527" t="str">
        <f>IFERROR(VLOOKUP($L1303,[5]Insumos!$C$2:$F$517,4,FALSE),"")</f>
        <v/>
      </c>
      <c r="R1303" s="515"/>
    </row>
    <row r="1304" spans="2:18">
      <c r="B1304" s="505" t="str">
        <f>IF('Formulario PPGR3'!$G1304="","",CONCATENATE('Formulario PPGR3'!$C1304,".",'Formulario PPGR3'!$D1304,".",'Formulario PPGR3'!$E1304,".",'Formulario PPGR3'!$F1304))</f>
        <v/>
      </c>
      <c r="C1304" s="505" t="str">
        <f>IF('Formulario PPGR3'!$G1304="","",'[3]Formulario PPGR1'!#REF!)</f>
        <v/>
      </c>
      <c r="D1304" s="505" t="str">
        <f>IF('Formulario PPGR3'!$G1304="","",'[3]Formulario PPGR1'!#REF!)</f>
        <v/>
      </c>
      <c r="E1304" s="505" t="str">
        <f>IF('Formulario PPGR3'!$G1304="","",'[3]Formulario PPGR1'!#REF!)</f>
        <v/>
      </c>
      <c r="F1304" s="505" t="str">
        <f>IF('Formulario PPGR3'!$G1304="","",'[3]Formulario PPGR1'!#REF!)</f>
        <v/>
      </c>
      <c r="G1304" s="508"/>
      <c r="H1304" s="507" t="str">
        <f>IFERROR(VLOOKUP('Formulario PPGR3'!$G1304,'Formulario PPGR2'!$H$39:$I$10486,2,FALSE),"")</f>
        <v/>
      </c>
      <c r="I1304" s="514" t="str">
        <f>IFERROR(VLOOKUP('Formulario PPGR3'!$G1304,'Formulario PPGR2'!$H$9:$V$303,15,FALSE),"")</f>
        <v/>
      </c>
      <c r="J1304" s="515"/>
      <c r="K1304" s="505" t="str">
        <f>IFERROR(VLOOKUP($J1304,[4]LSIns!$B$5:$C$45,2,FALSE),"")</f>
        <v/>
      </c>
      <c r="L1304" s="516"/>
      <c r="M1304" s="505" t="str">
        <f>IFERROR(VLOOKUP($L1304,[5]Insumos!$C$2:$F$517,2,FALSE),"")</f>
        <v/>
      </c>
      <c r="N1304" s="521"/>
      <c r="O1304" s="522" t="str">
        <f>IFERROR(VLOOKUP($L1304,[5]Insumos!$C$2:$F$517,3,FALSE),"")</f>
        <v/>
      </c>
      <c r="P1304" s="520" t="e">
        <f>+'Formulario PPGR3'!$O1304*'Formulario PPGR3'!$N1304</f>
        <v>#VALUE!</v>
      </c>
      <c r="Q1304" s="527" t="str">
        <f>IFERROR(VLOOKUP($L1304,[5]Insumos!$C$2:$F$517,4,FALSE),"")</f>
        <v/>
      </c>
      <c r="R1304" s="515"/>
    </row>
    <row r="1305" spans="2:18">
      <c r="B1305" s="505" t="str">
        <f>IF('Formulario PPGR3'!$G1305="","",CONCATENATE('Formulario PPGR3'!$C1305,".",'Formulario PPGR3'!$D1305,".",'Formulario PPGR3'!$E1305,".",'Formulario PPGR3'!$F1305))</f>
        <v/>
      </c>
      <c r="C1305" s="505" t="str">
        <f>IF('Formulario PPGR3'!$G1305="","",'[3]Formulario PPGR1'!#REF!)</f>
        <v/>
      </c>
      <c r="D1305" s="505" t="str">
        <f>IF('Formulario PPGR3'!$G1305="","",'[3]Formulario PPGR1'!#REF!)</f>
        <v/>
      </c>
      <c r="E1305" s="505" t="str">
        <f>IF('Formulario PPGR3'!$G1305="","",'[3]Formulario PPGR1'!#REF!)</f>
        <v/>
      </c>
      <c r="F1305" s="505" t="str">
        <f>IF('Formulario PPGR3'!$G1305="","",'[3]Formulario PPGR1'!#REF!)</f>
        <v/>
      </c>
      <c r="G1305" s="508"/>
      <c r="H1305" s="507" t="str">
        <f>IFERROR(VLOOKUP('Formulario PPGR3'!$G1305,'Formulario PPGR2'!$H$39:$I$10486,2,FALSE),"")</f>
        <v/>
      </c>
      <c r="I1305" s="514" t="str">
        <f>IFERROR(VLOOKUP('Formulario PPGR3'!$G1305,'Formulario PPGR2'!$H$9:$V$303,15,FALSE),"")</f>
        <v/>
      </c>
      <c r="J1305" s="515"/>
      <c r="K1305" s="505" t="str">
        <f>IFERROR(VLOOKUP($J1305,[4]LSIns!$B$5:$C$45,2,FALSE),"")</f>
        <v/>
      </c>
      <c r="L1305" s="516"/>
      <c r="M1305" s="505" t="str">
        <f>IFERROR(VLOOKUP($L1305,[5]Insumos!$C$2:$F$517,2,FALSE),"")</f>
        <v/>
      </c>
      <c r="N1305" s="521"/>
      <c r="O1305" s="522" t="str">
        <f>IFERROR(VLOOKUP($L1305,[5]Insumos!$C$2:$F$517,3,FALSE),"")</f>
        <v/>
      </c>
      <c r="P1305" s="520" t="e">
        <f>+'Formulario PPGR3'!$O1305*'Formulario PPGR3'!$N1305</f>
        <v>#VALUE!</v>
      </c>
      <c r="Q1305" s="527" t="str">
        <f>IFERROR(VLOOKUP($L1305,[5]Insumos!$C$2:$F$517,4,FALSE),"")</f>
        <v/>
      </c>
      <c r="R1305" s="515"/>
    </row>
    <row r="1306" spans="2:18">
      <c r="B1306" s="505" t="str">
        <f>IF('Formulario PPGR3'!$G1306="","",CONCATENATE('Formulario PPGR3'!$C1306,".",'Formulario PPGR3'!$D1306,".",'Formulario PPGR3'!$E1306,".",'Formulario PPGR3'!$F1306))</f>
        <v/>
      </c>
      <c r="C1306" s="505" t="str">
        <f>IF('Formulario PPGR3'!$G1306="","",'[3]Formulario PPGR1'!#REF!)</f>
        <v/>
      </c>
      <c r="D1306" s="505" t="str">
        <f>IF('Formulario PPGR3'!$G1306="","",'[3]Formulario PPGR1'!#REF!)</f>
        <v/>
      </c>
      <c r="E1306" s="505" t="str">
        <f>IF('Formulario PPGR3'!$G1306="","",'[3]Formulario PPGR1'!#REF!)</f>
        <v/>
      </c>
      <c r="F1306" s="505" t="str">
        <f>IF('Formulario PPGR3'!$G1306="","",'[3]Formulario PPGR1'!#REF!)</f>
        <v/>
      </c>
      <c r="G1306" s="508"/>
      <c r="H1306" s="507" t="str">
        <f>IFERROR(VLOOKUP('Formulario PPGR3'!$G1306,'Formulario PPGR2'!$H$39:$I$10486,2,FALSE),"")</f>
        <v/>
      </c>
      <c r="I1306" s="514" t="str">
        <f>IFERROR(VLOOKUP('Formulario PPGR3'!$G1306,'Formulario PPGR2'!$H$9:$V$303,15,FALSE),"")</f>
        <v/>
      </c>
      <c r="J1306" s="515"/>
      <c r="K1306" s="505" t="str">
        <f>IFERROR(VLOOKUP($J1306,[4]LSIns!$B$5:$C$45,2,FALSE),"")</f>
        <v/>
      </c>
      <c r="L1306" s="516"/>
      <c r="M1306" s="505" t="str">
        <f>IFERROR(VLOOKUP($L1306,[5]Insumos!$C$2:$F$517,2,FALSE),"")</f>
        <v/>
      </c>
      <c r="N1306" s="521"/>
      <c r="O1306" s="522" t="str">
        <f>IFERROR(VLOOKUP($L1306,[5]Insumos!$C$2:$F$517,3,FALSE),"")</f>
        <v/>
      </c>
      <c r="P1306" s="520" t="e">
        <f>+'Formulario PPGR3'!$O1306*'Formulario PPGR3'!$N1306</f>
        <v>#VALUE!</v>
      </c>
      <c r="Q1306" s="527" t="str">
        <f>IFERROR(VLOOKUP($L1306,[5]Insumos!$C$2:$F$517,4,FALSE),"")</f>
        <v/>
      </c>
      <c r="R1306" s="515"/>
    </row>
    <row r="1307" spans="2:18">
      <c r="B1307" s="505" t="str">
        <f>IF('Formulario PPGR3'!$G1307="","",CONCATENATE('Formulario PPGR3'!$C1307,".",'Formulario PPGR3'!$D1307,".",'Formulario PPGR3'!$E1307,".",'Formulario PPGR3'!$F1307))</f>
        <v/>
      </c>
      <c r="C1307" s="505" t="str">
        <f>IF('Formulario PPGR3'!$G1307="","",'[3]Formulario PPGR1'!#REF!)</f>
        <v/>
      </c>
      <c r="D1307" s="505" t="str">
        <f>IF('Formulario PPGR3'!$G1307="","",'[3]Formulario PPGR1'!#REF!)</f>
        <v/>
      </c>
      <c r="E1307" s="505" t="str">
        <f>IF('Formulario PPGR3'!$G1307="","",'[3]Formulario PPGR1'!#REF!)</f>
        <v/>
      </c>
      <c r="F1307" s="505" t="str">
        <f>IF('Formulario PPGR3'!$G1307="","",'[3]Formulario PPGR1'!#REF!)</f>
        <v/>
      </c>
      <c r="G1307" s="508"/>
      <c r="H1307" s="507" t="str">
        <f>IFERROR(VLOOKUP('Formulario PPGR3'!$G1307,'Formulario PPGR2'!$H$39:$I$10486,2,FALSE),"")</f>
        <v/>
      </c>
      <c r="I1307" s="514" t="str">
        <f>IFERROR(VLOOKUP('Formulario PPGR3'!$G1307,'Formulario PPGR2'!$H$9:$V$303,15,FALSE),"")</f>
        <v/>
      </c>
      <c r="J1307" s="515"/>
      <c r="K1307" s="505" t="str">
        <f>IFERROR(VLOOKUP($J1307,[4]LSIns!$B$5:$C$45,2,FALSE),"")</f>
        <v/>
      </c>
      <c r="L1307" s="516"/>
      <c r="M1307" s="505" t="str">
        <f>IFERROR(VLOOKUP($L1307,[5]Insumos!$C$2:$F$517,2,FALSE),"")</f>
        <v/>
      </c>
      <c r="N1307" s="521"/>
      <c r="O1307" s="522" t="str">
        <f>IFERROR(VLOOKUP($L1307,[5]Insumos!$C$2:$F$517,3,FALSE),"")</f>
        <v/>
      </c>
      <c r="P1307" s="520" t="e">
        <f>+'Formulario PPGR3'!$O1307*'Formulario PPGR3'!$N1307</f>
        <v>#VALUE!</v>
      </c>
      <c r="Q1307" s="527" t="str">
        <f>IFERROR(VLOOKUP($L1307,[5]Insumos!$C$2:$F$517,4,FALSE),"")</f>
        <v/>
      </c>
      <c r="R1307" s="515"/>
    </row>
    <row r="1308" spans="2:18">
      <c r="B1308" s="505" t="str">
        <f>IF('Formulario PPGR3'!$G1308="","",CONCATENATE('Formulario PPGR3'!$C1308,".",'Formulario PPGR3'!$D1308,".",'Formulario PPGR3'!$E1308,".",'Formulario PPGR3'!$F1308))</f>
        <v/>
      </c>
      <c r="C1308" s="505" t="str">
        <f>IF('Formulario PPGR3'!$G1308="","",'[3]Formulario PPGR1'!#REF!)</f>
        <v/>
      </c>
      <c r="D1308" s="505" t="str">
        <f>IF('Formulario PPGR3'!$G1308="","",'[3]Formulario PPGR1'!#REF!)</f>
        <v/>
      </c>
      <c r="E1308" s="505" t="str">
        <f>IF('Formulario PPGR3'!$G1308="","",'[3]Formulario PPGR1'!#REF!)</f>
        <v/>
      </c>
      <c r="F1308" s="505" t="str">
        <f>IF('Formulario PPGR3'!$G1308="","",'[3]Formulario PPGR1'!#REF!)</f>
        <v/>
      </c>
      <c r="G1308" s="508"/>
      <c r="H1308" s="507" t="str">
        <f>IFERROR(VLOOKUP('Formulario PPGR3'!$G1308,'Formulario PPGR2'!$H$39:$I$10486,2,FALSE),"")</f>
        <v/>
      </c>
      <c r="I1308" s="514" t="str">
        <f>IFERROR(VLOOKUP('Formulario PPGR3'!$G1308,'Formulario PPGR2'!$H$9:$V$303,15,FALSE),"")</f>
        <v/>
      </c>
      <c r="J1308" s="515"/>
      <c r="K1308" s="505" t="str">
        <f>IFERROR(VLOOKUP($J1308,[4]LSIns!$B$5:$C$45,2,FALSE),"")</f>
        <v/>
      </c>
      <c r="L1308" s="516"/>
      <c r="M1308" s="505" t="str">
        <f>IFERROR(VLOOKUP($L1308,[5]Insumos!$C$2:$F$517,2,FALSE),"")</f>
        <v/>
      </c>
      <c r="N1308" s="521"/>
      <c r="O1308" s="522" t="str">
        <f>IFERROR(VLOOKUP($L1308,[5]Insumos!$C$2:$F$517,3,FALSE),"")</f>
        <v/>
      </c>
      <c r="P1308" s="520" t="e">
        <f>+'Formulario PPGR3'!$O1308*'Formulario PPGR3'!$N1308</f>
        <v>#VALUE!</v>
      </c>
      <c r="Q1308" s="527" t="str">
        <f>IFERROR(VLOOKUP($L1308,[5]Insumos!$C$2:$F$517,4,FALSE),"")</f>
        <v/>
      </c>
      <c r="R1308" s="515"/>
    </row>
    <row r="1309" spans="2:18">
      <c r="B1309" s="505" t="str">
        <f>IF('Formulario PPGR3'!$G1309="","",CONCATENATE('Formulario PPGR3'!$C1309,".",'Formulario PPGR3'!$D1309,".",'Formulario PPGR3'!$E1309,".",'Formulario PPGR3'!$F1309))</f>
        <v/>
      </c>
      <c r="C1309" s="505" t="str">
        <f>IF('Formulario PPGR3'!$G1309="","",'[3]Formulario PPGR1'!#REF!)</f>
        <v/>
      </c>
      <c r="D1309" s="505" t="str">
        <f>IF('Formulario PPGR3'!$G1309="","",'[3]Formulario PPGR1'!#REF!)</f>
        <v/>
      </c>
      <c r="E1309" s="505" t="str">
        <f>IF('Formulario PPGR3'!$G1309="","",'[3]Formulario PPGR1'!#REF!)</f>
        <v/>
      </c>
      <c r="F1309" s="505" t="str">
        <f>IF('Formulario PPGR3'!$G1309="","",'[3]Formulario PPGR1'!#REF!)</f>
        <v/>
      </c>
      <c r="G1309" s="508"/>
      <c r="H1309" s="507" t="str">
        <f>IFERROR(VLOOKUP('Formulario PPGR3'!$G1309,'Formulario PPGR2'!$H$39:$I$10486,2,FALSE),"")</f>
        <v/>
      </c>
      <c r="I1309" s="514" t="str">
        <f>IFERROR(VLOOKUP('Formulario PPGR3'!$G1309,'Formulario PPGR2'!$H$9:$V$303,15,FALSE),"")</f>
        <v/>
      </c>
      <c r="J1309" s="515"/>
      <c r="K1309" s="505" t="str">
        <f>IFERROR(VLOOKUP($J1309,[4]LSIns!$B$5:$C$45,2,FALSE),"")</f>
        <v/>
      </c>
      <c r="L1309" s="516"/>
      <c r="M1309" s="505" t="str">
        <f>IFERROR(VLOOKUP($L1309,[5]Insumos!$C$2:$F$517,2,FALSE),"")</f>
        <v/>
      </c>
      <c r="N1309" s="521"/>
      <c r="O1309" s="522" t="str">
        <f>IFERROR(VLOOKUP($L1309,[5]Insumos!$C$2:$F$517,3,FALSE),"")</f>
        <v/>
      </c>
      <c r="P1309" s="520" t="e">
        <f>+'Formulario PPGR3'!$O1309*'Formulario PPGR3'!$N1309</f>
        <v>#VALUE!</v>
      </c>
      <c r="Q1309" s="527" t="str">
        <f>IFERROR(VLOOKUP($L1309,[5]Insumos!$C$2:$F$517,4,FALSE),"")</f>
        <v/>
      </c>
      <c r="R1309" s="515"/>
    </row>
    <row r="1310" spans="2:18">
      <c r="B1310" s="505" t="str">
        <f>IF('Formulario PPGR3'!$G1310="","",CONCATENATE('Formulario PPGR3'!$C1310,".",'Formulario PPGR3'!$D1310,".",'Formulario PPGR3'!$E1310,".",'Formulario PPGR3'!$F1310))</f>
        <v/>
      </c>
      <c r="C1310" s="505" t="str">
        <f>IF('Formulario PPGR3'!$G1310="","",'[3]Formulario PPGR1'!#REF!)</f>
        <v/>
      </c>
      <c r="D1310" s="505" t="str">
        <f>IF('Formulario PPGR3'!$G1310="","",'[3]Formulario PPGR1'!#REF!)</f>
        <v/>
      </c>
      <c r="E1310" s="505" t="str">
        <f>IF('Formulario PPGR3'!$G1310="","",'[3]Formulario PPGR1'!#REF!)</f>
        <v/>
      </c>
      <c r="F1310" s="505" t="str">
        <f>IF('Formulario PPGR3'!$G1310="","",'[3]Formulario PPGR1'!#REF!)</f>
        <v/>
      </c>
      <c r="G1310" s="508"/>
      <c r="H1310" s="507" t="str">
        <f>IFERROR(VLOOKUP('Formulario PPGR3'!$G1310,'Formulario PPGR2'!$H$39:$I$10486,2,FALSE),"")</f>
        <v/>
      </c>
      <c r="I1310" s="514" t="str">
        <f>IFERROR(VLOOKUP('Formulario PPGR3'!$G1310,'Formulario PPGR2'!$H$9:$V$303,15,FALSE),"")</f>
        <v/>
      </c>
      <c r="J1310" s="515"/>
      <c r="K1310" s="505" t="str">
        <f>IFERROR(VLOOKUP($J1310,[4]LSIns!$B$5:$C$45,2,FALSE),"")</f>
        <v/>
      </c>
      <c r="L1310" s="516"/>
      <c r="M1310" s="505" t="str">
        <f>IFERROR(VLOOKUP($L1310,[5]Insumos!$C$2:$F$517,2,FALSE),"")</f>
        <v/>
      </c>
      <c r="N1310" s="521"/>
      <c r="O1310" s="522" t="str">
        <f>IFERROR(VLOOKUP($L1310,[5]Insumos!$C$2:$F$517,3,FALSE),"")</f>
        <v/>
      </c>
      <c r="P1310" s="520" t="e">
        <f>+'Formulario PPGR3'!$O1310*'Formulario PPGR3'!$N1310</f>
        <v>#VALUE!</v>
      </c>
      <c r="Q1310" s="527" t="str">
        <f>IFERROR(VLOOKUP($L1310,[5]Insumos!$C$2:$F$517,4,FALSE),"")</f>
        <v/>
      </c>
      <c r="R1310" s="515"/>
    </row>
    <row r="1311" spans="2:18">
      <c r="B1311" s="505" t="str">
        <f>IF('Formulario PPGR3'!$G1311="","",CONCATENATE('Formulario PPGR3'!$C1311,".",'Formulario PPGR3'!$D1311,".",'Formulario PPGR3'!$E1311,".",'Formulario PPGR3'!$F1311))</f>
        <v/>
      </c>
      <c r="C1311" s="505" t="str">
        <f>IF('Formulario PPGR3'!$G1311="","",'[3]Formulario PPGR1'!#REF!)</f>
        <v/>
      </c>
      <c r="D1311" s="505" t="str">
        <f>IF('Formulario PPGR3'!$G1311="","",'[3]Formulario PPGR1'!#REF!)</f>
        <v/>
      </c>
      <c r="E1311" s="505" t="str">
        <f>IF('Formulario PPGR3'!$G1311="","",'[3]Formulario PPGR1'!#REF!)</f>
        <v/>
      </c>
      <c r="F1311" s="505" t="str">
        <f>IF('Formulario PPGR3'!$G1311="","",'[3]Formulario PPGR1'!#REF!)</f>
        <v/>
      </c>
      <c r="G1311" s="508"/>
      <c r="H1311" s="507" t="str">
        <f>IFERROR(VLOOKUP('Formulario PPGR3'!$G1311,'Formulario PPGR2'!$H$39:$I$10486,2,FALSE),"")</f>
        <v/>
      </c>
      <c r="I1311" s="514" t="str">
        <f>IFERROR(VLOOKUP('Formulario PPGR3'!$G1311,'Formulario PPGR2'!$H$9:$V$303,15,FALSE),"")</f>
        <v/>
      </c>
      <c r="J1311" s="515"/>
      <c r="K1311" s="505" t="str">
        <f>IFERROR(VLOOKUP($J1311,[4]LSIns!$B$5:$C$45,2,FALSE),"")</f>
        <v/>
      </c>
      <c r="L1311" s="516"/>
      <c r="M1311" s="505" t="str">
        <f>IFERROR(VLOOKUP($L1311,[5]Insumos!$C$2:$F$517,2,FALSE),"")</f>
        <v/>
      </c>
      <c r="N1311" s="521"/>
      <c r="O1311" s="522" t="str">
        <f>IFERROR(VLOOKUP($L1311,[5]Insumos!$C$2:$F$517,3,FALSE),"")</f>
        <v/>
      </c>
      <c r="P1311" s="520" t="e">
        <f>+'Formulario PPGR3'!$O1311*'Formulario PPGR3'!$N1311</f>
        <v>#VALUE!</v>
      </c>
      <c r="Q1311" s="527" t="str">
        <f>IFERROR(VLOOKUP($L1311,[5]Insumos!$C$2:$F$517,4,FALSE),"")</f>
        <v/>
      </c>
      <c r="R1311" s="515"/>
    </row>
    <row r="1312" spans="2:18">
      <c r="B1312" s="505" t="str">
        <f>IF('Formulario PPGR3'!$G1312="","",CONCATENATE('Formulario PPGR3'!$C1312,".",'Formulario PPGR3'!$D1312,".",'Formulario PPGR3'!$E1312,".",'Formulario PPGR3'!$F1312))</f>
        <v/>
      </c>
      <c r="C1312" s="505" t="str">
        <f>IF('Formulario PPGR3'!$G1312="","",'[3]Formulario PPGR1'!#REF!)</f>
        <v/>
      </c>
      <c r="D1312" s="505" t="str">
        <f>IF('Formulario PPGR3'!$G1312="","",'[3]Formulario PPGR1'!#REF!)</f>
        <v/>
      </c>
      <c r="E1312" s="505" t="str">
        <f>IF('Formulario PPGR3'!$G1312="","",'[3]Formulario PPGR1'!#REF!)</f>
        <v/>
      </c>
      <c r="F1312" s="505" t="str">
        <f>IF('Formulario PPGR3'!$G1312="","",'[3]Formulario PPGR1'!#REF!)</f>
        <v/>
      </c>
      <c r="G1312" s="508"/>
      <c r="H1312" s="507" t="str">
        <f>IFERROR(VLOOKUP('Formulario PPGR3'!$G1312,'Formulario PPGR2'!$H$39:$I$10486,2,FALSE),"")</f>
        <v/>
      </c>
      <c r="I1312" s="514" t="str">
        <f>IFERROR(VLOOKUP('Formulario PPGR3'!$G1312,'Formulario PPGR2'!$H$9:$V$303,15,FALSE),"")</f>
        <v/>
      </c>
      <c r="J1312" s="515"/>
      <c r="K1312" s="505" t="str">
        <f>IFERROR(VLOOKUP($J1312,[4]LSIns!$B$5:$C$45,2,FALSE),"")</f>
        <v/>
      </c>
      <c r="L1312" s="516"/>
      <c r="M1312" s="505" t="str">
        <f>IFERROR(VLOOKUP($L1312,[5]Insumos!$C$2:$F$517,2,FALSE),"")</f>
        <v/>
      </c>
      <c r="N1312" s="521"/>
      <c r="O1312" s="522" t="str">
        <f>IFERROR(VLOOKUP($L1312,[5]Insumos!$C$2:$F$517,3,FALSE),"")</f>
        <v/>
      </c>
      <c r="P1312" s="520" t="e">
        <f>+'Formulario PPGR3'!$O1312*'Formulario PPGR3'!$N1312</f>
        <v>#VALUE!</v>
      </c>
      <c r="Q1312" s="527" t="str">
        <f>IFERROR(VLOOKUP($L1312,[5]Insumos!$C$2:$F$517,4,FALSE),"")</f>
        <v/>
      </c>
      <c r="R1312" s="515"/>
    </row>
    <row r="1313" spans="2:18">
      <c r="B1313" s="505" t="str">
        <f>IF('Formulario PPGR3'!$G1313="","",CONCATENATE('Formulario PPGR3'!$C1313,".",'Formulario PPGR3'!$D1313,".",'Formulario PPGR3'!$E1313,".",'Formulario PPGR3'!$F1313))</f>
        <v/>
      </c>
      <c r="C1313" s="505" t="str">
        <f>IF('Formulario PPGR3'!$G1313="","",'[3]Formulario PPGR1'!#REF!)</f>
        <v/>
      </c>
      <c r="D1313" s="505" t="str">
        <f>IF('Formulario PPGR3'!$G1313="","",'[3]Formulario PPGR1'!#REF!)</f>
        <v/>
      </c>
      <c r="E1313" s="505" t="str">
        <f>IF('Formulario PPGR3'!$G1313="","",'[3]Formulario PPGR1'!#REF!)</f>
        <v/>
      </c>
      <c r="F1313" s="505" t="str">
        <f>IF('Formulario PPGR3'!$G1313="","",'[3]Formulario PPGR1'!#REF!)</f>
        <v/>
      </c>
      <c r="G1313" s="508"/>
      <c r="H1313" s="507" t="str">
        <f>IFERROR(VLOOKUP('Formulario PPGR3'!$G1313,'Formulario PPGR2'!$H$39:$I$10486,2,FALSE),"")</f>
        <v/>
      </c>
      <c r="I1313" s="514" t="str">
        <f>IFERROR(VLOOKUP('Formulario PPGR3'!$G1313,'Formulario PPGR2'!$H$9:$V$303,15,FALSE),"")</f>
        <v/>
      </c>
      <c r="J1313" s="515"/>
      <c r="K1313" s="505" t="str">
        <f>IFERROR(VLOOKUP($J1313,[4]LSIns!$B$5:$C$45,2,FALSE),"")</f>
        <v/>
      </c>
      <c r="L1313" s="516"/>
      <c r="M1313" s="505" t="str">
        <f>IFERROR(VLOOKUP($L1313,[5]Insumos!$C$2:$F$517,2,FALSE),"")</f>
        <v/>
      </c>
      <c r="N1313" s="521"/>
      <c r="O1313" s="522" t="str">
        <f>IFERROR(VLOOKUP($L1313,[5]Insumos!$C$2:$F$517,3,FALSE),"")</f>
        <v/>
      </c>
      <c r="P1313" s="520" t="e">
        <f>+'Formulario PPGR3'!$O1313*'Formulario PPGR3'!$N1313</f>
        <v>#VALUE!</v>
      </c>
      <c r="Q1313" s="527" t="str">
        <f>IFERROR(VLOOKUP($L1313,[5]Insumos!$C$2:$F$517,4,FALSE),"")</f>
        <v/>
      </c>
      <c r="R1313" s="515"/>
    </row>
    <row r="1314" spans="2:18">
      <c r="B1314" s="505" t="str">
        <f>IF('Formulario PPGR3'!$G1314="","",CONCATENATE('Formulario PPGR3'!$C1314,".",'Formulario PPGR3'!$D1314,".",'Formulario PPGR3'!$E1314,".",'Formulario PPGR3'!$F1314))</f>
        <v/>
      </c>
      <c r="C1314" s="505" t="str">
        <f>IF('Formulario PPGR3'!$G1314="","",'[3]Formulario PPGR1'!#REF!)</f>
        <v/>
      </c>
      <c r="D1314" s="505" t="str">
        <f>IF('Formulario PPGR3'!$G1314="","",'[3]Formulario PPGR1'!#REF!)</f>
        <v/>
      </c>
      <c r="E1314" s="505" t="str">
        <f>IF('Formulario PPGR3'!$G1314="","",'[3]Formulario PPGR1'!#REF!)</f>
        <v/>
      </c>
      <c r="F1314" s="505" t="str">
        <f>IF('Formulario PPGR3'!$G1314="","",'[3]Formulario PPGR1'!#REF!)</f>
        <v/>
      </c>
      <c r="G1314" s="508"/>
      <c r="H1314" s="507" t="str">
        <f>IFERROR(VLOOKUP('Formulario PPGR3'!$G1314,'Formulario PPGR2'!$H$39:$I$10486,2,FALSE),"")</f>
        <v/>
      </c>
      <c r="I1314" s="514" t="str">
        <f>IFERROR(VLOOKUP('Formulario PPGR3'!$G1314,'Formulario PPGR2'!$H$9:$V$303,15,FALSE),"")</f>
        <v/>
      </c>
      <c r="J1314" s="515"/>
      <c r="K1314" s="505" t="str">
        <f>IFERROR(VLOOKUP($J1314,[4]LSIns!$B$5:$C$45,2,FALSE),"")</f>
        <v/>
      </c>
      <c r="L1314" s="516"/>
      <c r="M1314" s="505" t="str">
        <f>IFERROR(VLOOKUP($L1314,[5]Insumos!$C$2:$F$517,2,FALSE),"")</f>
        <v/>
      </c>
      <c r="N1314" s="521"/>
      <c r="O1314" s="522" t="str">
        <f>IFERROR(VLOOKUP($L1314,[5]Insumos!$C$2:$F$517,3,FALSE),"")</f>
        <v/>
      </c>
      <c r="P1314" s="520" t="e">
        <f>+'Formulario PPGR3'!$O1314*'Formulario PPGR3'!$N1314</f>
        <v>#VALUE!</v>
      </c>
      <c r="Q1314" s="527" t="str">
        <f>IFERROR(VLOOKUP($L1314,[5]Insumos!$C$2:$F$517,4,FALSE),"")</f>
        <v/>
      </c>
      <c r="R1314" s="515"/>
    </row>
    <row r="1315" spans="2:18">
      <c r="B1315" s="505" t="str">
        <f>IF('Formulario PPGR3'!$G1315="","",CONCATENATE('Formulario PPGR3'!$C1315,".",'Formulario PPGR3'!$D1315,".",'Formulario PPGR3'!$E1315,".",'Formulario PPGR3'!$F1315))</f>
        <v/>
      </c>
      <c r="C1315" s="505" t="str">
        <f>IF('Formulario PPGR3'!$G1315="","",'[3]Formulario PPGR1'!#REF!)</f>
        <v/>
      </c>
      <c r="D1315" s="505" t="str">
        <f>IF('Formulario PPGR3'!$G1315="","",'[3]Formulario PPGR1'!#REF!)</f>
        <v/>
      </c>
      <c r="E1315" s="505" t="str">
        <f>IF('Formulario PPGR3'!$G1315="","",'[3]Formulario PPGR1'!#REF!)</f>
        <v/>
      </c>
      <c r="F1315" s="505" t="str">
        <f>IF('Formulario PPGR3'!$G1315="","",'[3]Formulario PPGR1'!#REF!)</f>
        <v/>
      </c>
      <c r="G1315" s="508"/>
      <c r="H1315" s="507" t="str">
        <f>IFERROR(VLOOKUP('Formulario PPGR3'!$G1315,'Formulario PPGR2'!$H$39:$I$10486,2,FALSE),"")</f>
        <v/>
      </c>
      <c r="I1315" s="514" t="str">
        <f>IFERROR(VLOOKUP('Formulario PPGR3'!$G1315,'Formulario PPGR2'!$H$9:$V$303,15,FALSE),"")</f>
        <v/>
      </c>
      <c r="J1315" s="515"/>
      <c r="K1315" s="505" t="str">
        <f>IFERROR(VLOOKUP($J1315,[4]LSIns!$B$5:$C$45,2,FALSE),"")</f>
        <v/>
      </c>
      <c r="L1315" s="516"/>
      <c r="M1315" s="505" t="str">
        <f>IFERROR(VLOOKUP($L1315,[5]Insumos!$C$2:$F$517,2,FALSE),"")</f>
        <v/>
      </c>
      <c r="N1315" s="521"/>
      <c r="O1315" s="522" t="str">
        <f>IFERROR(VLOOKUP($L1315,[5]Insumos!$C$2:$F$517,3,FALSE),"")</f>
        <v/>
      </c>
      <c r="P1315" s="520" t="e">
        <f>+'Formulario PPGR3'!$O1315*'Formulario PPGR3'!$N1315</f>
        <v>#VALUE!</v>
      </c>
      <c r="Q1315" s="527" t="str">
        <f>IFERROR(VLOOKUP($L1315,[5]Insumos!$C$2:$F$517,4,FALSE),"")</f>
        <v/>
      </c>
      <c r="R1315" s="515"/>
    </row>
    <row r="1316" spans="2:18">
      <c r="B1316" s="505" t="str">
        <f>IF('Formulario PPGR3'!$G1316="","",CONCATENATE('Formulario PPGR3'!$C1316,".",'Formulario PPGR3'!$D1316,".",'Formulario PPGR3'!$E1316,".",'Formulario PPGR3'!$F1316))</f>
        <v/>
      </c>
      <c r="C1316" s="505" t="str">
        <f>IF('Formulario PPGR3'!$G1316="","",'[3]Formulario PPGR1'!#REF!)</f>
        <v/>
      </c>
      <c r="D1316" s="505" t="str">
        <f>IF('Formulario PPGR3'!$G1316="","",'[3]Formulario PPGR1'!#REF!)</f>
        <v/>
      </c>
      <c r="E1316" s="505" t="str">
        <f>IF('Formulario PPGR3'!$G1316="","",'[3]Formulario PPGR1'!#REF!)</f>
        <v/>
      </c>
      <c r="F1316" s="505" t="str">
        <f>IF('Formulario PPGR3'!$G1316="","",'[3]Formulario PPGR1'!#REF!)</f>
        <v/>
      </c>
      <c r="G1316" s="508"/>
      <c r="H1316" s="507" t="str">
        <f>IFERROR(VLOOKUP('Formulario PPGR3'!$G1316,'Formulario PPGR2'!$H$39:$I$10486,2,FALSE),"")</f>
        <v/>
      </c>
      <c r="I1316" s="514" t="str">
        <f>IFERROR(VLOOKUP('Formulario PPGR3'!$G1316,'Formulario PPGR2'!$H$9:$V$303,15,FALSE),"")</f>
        <v/>
      </c>
      <c r="J1316" s="515"/>
      <c r="K1316" s="505" t="str">
        <f>IFERROR(VLOOKUP($J1316,[4]LSIns!$B$5:$C$45,2,FALSE),"")</f>
        <v/>
      </c>
      <c r="L1316" s="516"/>
      <c r="M1316" s="505" t="str">
        <f>IFERROR(VLOOKUP($L1316,[5]Insumos!$C$2:$F$517,2,FALSE),"")</f>
        <v/>
      </c>
      <c r="N1316" s="521"/>
      <c r="O1316" s="522" t="str">
        <f>IFERROR(VLOOKUP($L1316,[5]Insumos!$C$2:$F$517,3,FALSE),"")</f>
        <v/>
      </c>
      <c r="P1316" s="520" t="e">
        <f>+'Formulario PPGR3'!$O1316*'Formulario PPGR3'!$N1316</f>
        <v>#VALUE!</v>
      </c>
      <c r="Q1316" s="527" t="str">
        <f>IFERROR(VLOOKUP($L1316,[5]Insumos!$C$2:$F$517,4,FALSE),"")</f>
        <v/>
      </c>
      <c r="R1316" s="515"/>
    </row>
    <row r="1317" spans="2:18">
      <c r="B1317" s="505" t="str">
        <f>IF('Formulario PPGR3'!$G1317="","",CONCATENATE('Formulario PPGR3'!$C1317,".",'Formulario PPGR3'!$D1317,".",'Formulario PPGR3'!$E1317,".",'Formulario PPGR3'!$F1317))</f>
        <v/>
      </c>
      <c r="C1317" s="505" t="str">
        <f>IF('Formulario PPGR3'!$G1317="","",'[3]Formulario PPGR1'!#REF!)</f>
        <v/>
      </c>
      <c r="D1317" s="505" t="str">
        <f>IF('Formulario PPGR3'!$G1317="","",'[3]Formulario PPGR1'!#REF!)</f>
        <v/>
      </c>
      <c r="E1317" s="505" t="str">
        <f>IF('Formulario PPGR3'!$G1317="","",'[3]Formulario PPGR1'!#REF!)</f>
        <v/>
      </c>
      <c r="F1317" s="505" t="str">
        <f>IF('Formulario PPGR3'!$G1317="","",'[3]Formulario PPGR1'!#REF!)</f>
        <v/>
      </c>
      <c r="G1317" s="508"/>
      <c r="H1317" s="507" t="str">
        <f>IFERROR(VLOOKUP('Formulario PPGR3'!$G1317,'Formulario PPGR2'!$H$39:$I$10486,2,FALSE),"")</f>
        <v/>
      </c>
      <c r="I1317" s="514" t="str">
        <f>IFERROR(VLOOKUP('Formulario PPGR3'!$G1317,'Formulario PPGR2'!$H$9:$V$303,15,FALSE),"")</f>
        <v/>
      </c>
      <c r="J1317" s="515"/>
      <c r="K1317" s="505" t="str">
        <f>IFERROR(VLOOKUP($J1317,[4]LSIns!$B$5:$C$45,2,FALSE),"")</f>
        <v/>
      </c>
      <c r="L1317" s="516"/>
      <c r="M1317" s="505" t="str">
        <f>IFERROR(VLOOKUP($L1317,[5]Insumos!$C$2:$F$517,2,FALSE),"")</f>
        <v/>
      </c>
      <c r="N1317" s="521"/>
      <c r="O1317" s="522" t="str">
        <f>IFERROR(VLOOKUP($L1317,[5]Insumos!$C$2:$F$517,3,FALSE),"")</f>
        <v/>
      </c>
      <c r="P1317" s="520" t="e">
        <f>+'Formulario PPGR3'!$O1317*'Formulario PPGR3'!$N1317</f>
        <v>#VALUE!</v>
      </c>
      <c r="Q1317" s="527" t="str">
        <f>IFERROR(VLOOKUP($L1317,[5]Insumos!$C$2:$F$517,4,FALSE),"")</f>
        <v/>
      </c>
      <c r="R1317" s="515"/>
    </row>
    <row r="1318" spans="2:18">
      <c r="B1318" s="505" t="str">
        <f>IF('Formulario PPGR3'!$G1318="","",CONCATENATE('Formulario PPGR3'!$C1318,".",'Formulario PPGR3'!$D1318,".",'Formulario PPGR3'!$E1318,".",'Formulario PPGR3'!$F1318))</f>
        <v/>
      </c>
      <c r="C1318" s="505" t="str">
        <f>IF('Formulario PPGR3'!$G1318="","",'[3]Formulario PPGR1'!#REF!)</f>
        <v/>
      </c>
      <c r="D1318" s="505" t="str">
        <f>IF('Formulario PPGR3'!$G1318="","",'[3]Formulario PPGR1'!#REF!)</f>
        <v/>
      </c>
      <c r="E1318" s="505" t="str">
        <f>IF('Formulario PPGR3'!$G1318="","",'[3]Formulario PPGR1'!#REF!)</f>
        <v/>
      </c>
      <c r="F1318" s="505" t="str">
        <f>IF('Formulario PPGR3'!$G1318="","",'[3]Formulario PPGR1'!#REF!)</f>
        <v/>
      </c>
      <c r="G1318" s="508"/>
      <c r="H1318" s="507" t="str">
        <f>IFERROR(VLOOKUP('Formulario PPGR3'!$G1318,'Formulario PPGR2'!$H$39:$I$10486,2,FALSE),"")</f>
        <v/>
      </c>
      <c r="I1318" s="514" t="str">
        <f>IFERROR(VLOOKUP('Formulario PPGR3'!$G1318,'Formulario PPGR2'!$H$9:$V$303,15,FALSE),"")</f>
        <v/>
      </c>
      <c r="J1318" s="515"/>
      <c r="K1318" s="505" t="str">
        <f>IFERROR(VLOOKUP($J1318,[4]LSIns!$B$5:$C$45,2,FALSE),"")</f>
        <v/>
      </c>
      <c r="L1318" s="516"/>
      <c r="M1318" s="505" t="str">
        <f>IFERROR(VLOOKUP($L1318,[5]Insumos!$C$2:$F$517,2,FALSE),"")</f>
        <v/>
      </c>
      <c r="N1318" s="521"/>
      <c r="O1318" s="522" t="str">
        <f>IFERROR(VLOOKUP($L1318,[5]Insumos!$C$2:$F$517,3,FALSE),"")</f>
        <v/>
      </c>
      <c r="P1318" s="520" t="e">
        <f>+'Formulario PPGR3'!$O1318*'Formulario PPGR3'!$N1318</f>
        <v>#VALUE!</v>
      </c>
      <c r="Q1318" s="527" t="str">
        <f>IFERROR(VLOOKUP($L1318,[5]Insumos!$C$2:$F$517,4,FALSE),"")</f>
        <v/>
      </c>
      <c r="R1318" s="515"/>
    </row>
    <row r="1319" spans="2:18">
      <c r="B1319" s="505" t="str">
        <f>IF('Formulario PPGR3'!$G1319="","",CONCATENATE('Formulario PPGR3'!$C1319,".",'Formulario PPGR3'!$D1319,".",'Formulario PPGR3'!$E1319,".",'Formulario PPGR3'!$F1319))</f>
        <v/>
      </c>
      <c r="C1319" s="505" t="str">
        <f>IF('Formulario PPGR3'!$G1319="","",'[3]Formulario PPGR1'!#REF!)</f>
        <v/>
      </c>
      <c r="D1319" s="505" t="str">
        <f>IF('Formulario PPGR3'!$G1319="","",'[3]Formulario PPGR1'!#REF!)</f>
        <v/>
      </c>
      <c r="E1319" s="505" t="str">
        <f>IF('Formulario PPGR3'!$G1319="","",'[3]Formulario PPGR1'!#REF!)</f>
        <v/>
      </c>
      <c r="F1319" s="505" t="str">
        <f>IF('Formulario PPGR3'!$G1319="","",'[3]Formulario PPGR1'!#REF!)</f>
        <v/>
      </c>
      <c r="G1319" s="508"/>
      <c r="H1319" s="507" t="str">
        <f>IFERROR(VLOOKUP('Formulario PPGR3'!$G1319,'Formulario PPGR2'!$H$39:$I$10486,2,FALSE),"")</f>
        <v/>
      </c>
      <c r="I1319" s="514" t="str">
        <f>IFERROR(VLOOKUP('Formulario PPGR3'!$G1319,'Formulario PPGR2'!$H$9:$V$303,15,FALSE),"")</f>
        <v/>
      </c>
      <c r="J1319" s="515"/>
      <c r="K1319" s="505" t="str">
        <f>IFERROR(VLOOKUP($J1319,[4]LSIns!$B$5:$C$45,2,FALSE),"")</f>
        <v/>
      </c>
      <c r="L1319" s="516"/>
      <c r="M1319" s="505" t="str">
        <f>IFERROR(VLOOKUP($L1319,[5]Insumos!$C$2:$F$517,2,FALSE),"")</f>
        <v/>
      </c>
      <c r="N1319" s="521"/>
      <c r="O1319" s="522" t="str">
        <f>IFERROR(VLOOKUP($L1319,[5]Insumos!$C$2:$F$517,3,FALSE),"")</f>
        <v/>
      </c>
      <c r="P1319" s="520" t="e">
        <f>+'Formulario PPGR3'!$O1319*'Formulario PPGR3'!$N1319</f>
        <v>#VALUE!</v>
      </c>
      <c r="Q1319" s="527" t="str">
        <f>IFERROR(VLOOKUP($L1319,[5]Insumos!$C$2:$F$517,4,FALSE),"")</f>
        <v/>
      </c>
      <c r="R1319" s="515"/>
    </row>
    <row r="1320" spans="2:18">
      <c r="B1320" s="505" t="str">
        <f>IF('Formulario PPGR3'!$G1320="","",CONCATENATE('Formulario PPGR3'!$C1320,".",'Formulario PPGR3'!$D1320,".",'Formulario PPGR3'!$E1320,".",'Formulario PPGR3'!$F1320))</f>
        <v/>
      </c>
      <c r="C1320" s="505" t="str">
        <f>IF('Formulario PPGR3'!$G1320="","",'[3]Formulario PPGR1'!#REF!)</f>
        <v/>
      </c>
      <c r="D1320" s="505" t="str">
        <f>IF('Formulario PPGR3'!$G1320="","",'[3]Formulario PPGR1'!#REF!)</f>
        <v/>
      </c>
      <c r="E1320" s="505" t="str">
        <f>IF('Formulario PPGR3'!$G1320="","",'[3]Formulario PPGR1'!#REF!)</f>
        <v/>
      </c>
      <c r="F1320" s="505" t="str">
        <f>IF('Formulario PPGR3'!$G1320="","",'[3]Formulario PPGR1'!#REF!)</f>
        <v/>
      </c>
      <c r="G1320" s="508"/>
      <c r="H1320" s="507" t="str">
        <f>IFERROR(VLOOKUP('Formulario PPGR3'!$G1320,'Formulario PPGR2'!$H$39:$I$10486,2,FALSE),"")</f>
        <v/>
      </c>
      <c r="I1320" s="514" t="str">
        <f>IFERROR(VLOOKUP('Formulario PPGR3'!$G1320,'Formulario PPGR2'!$H$9:$V$303,15,FALSE),"")</f>
        <v/>
      </c>
      <c r="J1320" s="515"/>
      <c r="K1320" s="505" t="str">
        <f>IFERROR(VLOOKUP($J1320,[4]LSIns!$B$5:$C$45,2,FALSE),"")</f>
        <v/>
      </c>
      <c r="L1320" s="516"/>
      <c r="M1320" s="505" t="str">
        <f>IFERROR(VLOOKUP($L1320,[5]Insumos!$C$2:$F$517,2,FALSE),"")</f>
        <v/>
      </c>
      <c r="N1320" s="521"/>
      <c r="O1320" s="522" t="str">
        <f>IFERROR(VLOOKUP($L1320,[5]Insumos!$C$2:$F$517,3,FALSE),"")</f>
        <v/>
      </c>
      <c r="P1320" s="520" t="e">
        <f>+'Formulario PPGR3'!$O1320*'Formulario PPGR3'!$N1320</f>
        <v>#VALUE!</v>
      </c>
      <c r="Q1320" s="527" t="str">
        <f>IFERROR(VLOOKUP($L1320,[5]Insumos!$C$2:$F$517,4,FALSE),"")</f>
        <v/>
      </c>
      <c r="R1320" s="515"/>
    </row>
    <row r="1321" spans="2:18">
      <c r="B1321" s="505" t="str">
        <f>IF('Formulario PPGR3'!$G1321="","",CONCATENATE('Formulario PPGR3'!$C1321,".",'Formulario PPGR3'!$D1321,".",'Formulario PPGR3'!$E1321,".",'Formulario PPGR3'!$F1321))</f>
        <v/>
      </c>
      <c r="C1321" s="505" t="str">
        <f>IF('Formulario PPGR3'!$G1321="","",'[3]Formulario PPGR1'!#REF!)</f>
        <v/>
      </c>
      <c r="D1321" s="505" t="str">
        <f>IF('Formulario PPGR3'!$G1321="","",'[3]Formulario PPGR1'!#REF!)</f>
        <v/>
      </c>
      <c r="E1321" s="505" t="str">
        <f>IF('Formulario PPGR3'!$G1321="","",'[3]Formulario PPGR1'!#REF!)</f>
        <v/>
      </c>
      <c r="F1321" s="505" t="str">
        <f>IF('Formulario PPGR3'!$G1321="","",'[3]Formulario PPGR1'!#REF!)</f>
        <v/>
      </c>
      <c r="G1321" s="508"/>
      <c r="H1321" s="507" t="str">
        <f>IFERROR(VLOOKUP('Formulario PPGR3'!$G1321,'Formulario PPGR2'!$H$39:$I$10486,2,FALSE),"")</f>
        <v/>
      </c>
      <c r="I1321" s="514" t="str">
        <f>IFERROR(VLOOKUP('Formulario PPGR3'!$G1321,'Formulario PPGR2'!$H$9:$V$303,15,FALSE),"")</f>
        <v/>
      </c>
      <c r="J1321" s="515"/>
      <c r="K1321" s="505" t="str">
        <f>IFERROR(VLOOKUP($J1321,[4]LSIns!$B$5:$C$45,2,FALSE),"")</f>
        <v/>
      </c>
      <c r="L1321" s="516"/>
      <c r="M1321" s="505" t="str">
        <f>IFERROR(VLOOKUP($L1321,[5]Insumos!$C$2:$F$517,2,FALSE),"")</f>
        <v/>
      </c>
      <c r="N1321" s="521"/>
      <c r="O1321" s="522" t="str">
        <f>IFERROR(VLOOKUP($L1321,[5]Insumos!$C$2:$F$517,3,FALSE),"")</f>
        <v/>
      </c>
      <c r="P1321" s="520" t="e">
        <f>+'Formulario PPGR3'!$O1321*'Formulario PPGR3'!$N1321</f>
        <v>#VALUE!</v>
      </c>
      <c r="Q1321" s="527" t="str">
        <f>IFERROR(VLOOKUP($L1321,[5]Insumos!$C$2:$F$517,4,FALSE),"")</f>
        <v/>
      </c>
      <c r="R1321" s="515"/>
    </row>
    <row r="1322" spans="2:18">
      <c r="B1322" s="505" t="str">
        <f>IF('Formulario PPGR3'!$G1322="","",CONCATENATE('Formulario PPGR3'!$C1322,".",'Formulario PPGR3'!$D1322,".",'Formulario PPGR3'!$E1322,".",'Formulario PPGR3'!$F1322))</f>
        <v/>
      </c>
      <c r="C1322" s="505" t="str">
        <f>IF('Formulario PPGR3'!$G1322="","",'[3]Formulario PPGR1'!#REF!)</f>
        <v/>
      </c>
      <c r="D1322" s="505" t="str">
        <f>IF('Formulario PPGR3'!$G1322="","",'[3]Formulario PPGR1'!#REF!)</f>
        <v/>
      </c>
      <c r="E1322" s="505" t="str">
        <f>IF('Formulario PPGR3'!$G1322="","",'[3]Formulario PPGR1'!#REF!)</f>
        <v/>
      </c>
      <c r="F1322" s="505" t="str">
        <f>IF('Formulario PPGR3'!$G1322="","",'[3]Formulario PPGR1'!#REF!)</f>
        <v/>
      </c>
      <c r="G1322" s="508"/>
      <c r="H1322" s="507" t="str">
        <f>IFERROR(VLOOKUP('Formulario PPGR3'!$G1322,'Formulario PPGR2'!$H$39:$I$10486,2,FALSE),"")</f>
        <v/>
      </c>
      <c r="I1322" s="514" t="str">
        <f>IFERROR(VLOOKUP('Formulario PPGR3'!$G1322,'Formulario PPGR2'!$H$9:$V$303,15,FALSE),"")</f>
        <v/>
      </c>
      <c r="J1322" s="515"/>
      <c r="K1322" s="505" t="str">
        <f>IFERROR(VLOOKUP($J1322,[4]LSIns!$B$5:$C$45,2,FALSE),"")</f>
        <v/>
      </c>
      <c r="L1322" s="516"/>
      <c r="M1322" s="505" t="str">
        <f>IFERROR(VLOOKUP($L1322,[5]Insumos!$C$2:$F$517,2,FALSE),"")</f>
        <v/>
      </c>
      <c r="N1322" s="521"/>
      <c r="O1322" s="522" t="str">
        <f>IFERROR(VLOOKUP($L1322,[5]Insumos!$C$2:$F$517,3,FALSE),"")</f>
        <v/>
      </c>
      <c r="P1322" s="520" t="e">
        <f>+'Formulario PPGR3'!$O1322*'Formulario PPGR3'!$N1322</f>
        <v>#VALUE!</v>
      </c>
      <c r="Q1322" s="527" t="str">
        <f>IFERROR(VLOOKUP($L1322,[5]Insumos!$C$2:$F$517,4,FALSE),"")</f>
        <v/>
      </c>
      <c r="R1322" s="515"/>
    </row>
    <row r="1323" spans="2:18">
      <c r="B1323" s="505" t="str">
        <f>IF('Formulario PPGR3'!$G1323="","",CONCATENATE('Formulario PPGR3'!$C1323,".",'Formulario PPGR3'!$D1323,".",'Formulario PPGR3'!$E1323,".",'Formulario PPGR3'!$F1323))</f>
        <v/>
      </c>
      <c r="C1323" s="505" t="str">
        <f>IF('Formulario PPGR3'!$G1323="","",'[3]Formulario PPGR1'!#REF!)</f>
        <v/>
      </c>
      <c r="D1323" s="505" t="str">
        <f>IF('Formulario PPGR3'!$G1323="","",'[3]Formulario PPGR1'!#REF!)</f>
        <v/>
      </c>
      <c r="E1323" s="505" t="str">
        <f>IF('Formulario PPGR3'!$G1323="","",'[3]Formulario PPGR1'!#REF!)</f>
        <v/>
      </c>
      <c r="F1323" s="505" t="str">
        <f>IF('Formulario PPGR3'!$G1323="","",'[3]Formulario PPGR1'!#REF!)</f>
        <v/>
      </c>
      <c r="G1323" s="508"/>
      <c r="H1323" s="507" t="str">
        <f>IFERROR(VLOOKUP('Formulario PPGR3'!$G1323,'Formulario PPGR2'!$H$39:$I$10486,2,FALSE),"")</f>
        <v/>
      </c>
      <c r="I1323" s="514" t="str">
        <f>IFERROR(VLOOKUP('Formulario PPGR3'!$G1323,'Formulario PPGR2'!$H$9:$V$303,15,FALSE),"")</f>
        <v/>
      </c>
      <c r="J1323" s="515"/>
      <c r="K1323" s="505" t="str">
        <f>IFERROR(VLOOKUP($J1323,[4]LSIns!$B$5:$C$45,2,FALSE),"")</f>
        <v/>
      </c>
      <c r="L1323" s="516"/>
      <c r="M1323" s="505" t="str">
        <f>IFERROR(VLOOKUP($L1323,[5]Insumos!$C$2:$F$517,2,FALSE),"")</f>
        <v/>
      </c>
      <c r="N1323" s="521"/>
      <c r="O1323" s="522" t="str">
        <f>IFERROR(VLOOKUP($L1323,[5]Insumos!$C$2:$F$517,3,FALSE),"")</f>
        <v/>
      </c>
      <c r="P1323" s="520" t="e">
        <f>+'Formulario PPGR3'!$O1323*'Formulario PPGR3'!$N1323</f>
        <v>#VALUE!</v>
      </c>
      <c r="Q1323" s="527" t="str">
        <f>IFERROR(VLOOKUP($L1323,[5]Insumos!$C$2:$F$517,4,FALSE),"")</f>
        <v/>
      </c>
      <c r="R1323" s="515"/>
    </row>
    <row r="1324" spans="2:18">
      <c r="B1324" s="505" t="str">
        <f>IF('Formulario PPGR3'!$G1324="","",CONCATENATE('Formulario PPGR3'!$C1324,".",'Formulario PPGR3'!$D1324,".",'Formulario PPGR3'!$E1324,".",'Formulario PPGR3'!$F1324))</f>
        <v/>
      </c>
      <c r="C1324" s="505" t="str">
        <f>IF('Formulario PPGR3'!$G1324="","",'[3]Formulario PPGR1'!#REF!)</f>
        <v/>
      </c>
      <c r="D1324" s="505" t="str">
        <f>IF('Formulario PPGR3'!$G1324="","",'[3]Formulario PPGR1'!#REF!)</f>
        <v/>
      </c>
      <c r="E1324" s="505" t="str">
        <f>IF('Formulario PPGR3'!$G1324="","",'[3]Formulario PPGR1'!#REF!)</f>
        <v/>
      </c>
      <c r="F1324" s="505" t="str">
        <f>IF('Formulario PPGR3'!$G1324="","",'[3]Formulario PPGR1'!#REF!)</f>
        <v/>
      </c>
      <c r="G1324" s="508"/>
      <c r="H1324" s="507" t="str">
        <f>IFERROR(VLOOKUP('Formulario PPGR3'!$G1324,'Formulario PPGR2'!$H$39:$I$10486,2,FALSE),"")</f>
        <v/>
      </c>
      <c r="I1324" s="514" t="str">
        <f>IFERROR(VLOOKUP('Formulario PPGR3'!$G1324,'Formulario PPGR2'!$H$9:$V$303,15,FALSE),"")</f>
        <v/>
      </c>
      <c r="J1324" s="515"/>
      <c r="K1324" s="505" t="str">
        <f>IFERROR(VLOOKUP($J1324,[4]LSIns!$B$5:$C$45,2,FALSE),"")</f>
        <v/>
      </c>
      <c r="L1324" s="516"/>
      <c r="M1324" s="505" t="str">
        <f>IFERROR(VLOOKUP($L1324,[5]Insumos!$C$2:$F$517,2,FALSE),"")</f>
        <v/>
      </c>
      <c r="N1324" s="521"/>
      <c r="O1324" s="522" t="str">
        <f>IFERROR(VLOOKUP($L1324,[5]Insumos!$C$2:$F$517,3,FALSE),"")</f>
        <v/>
      </c>
      <c r="P1324" s="520" t="e">
        <f>+'Formulario PPGR3'!$O1324*'Formulario PPGR3'!$N1324</f>
        <v>#VALUE!</v>
      </c>
      <c r="Q1324" s="527" t="str">
        <f>IFERROR(VLOOKUP($L1324,[5]Insumos!$C$2:$F$517,4,FALSE),"")</f>
        <v/>
      </c>
      <c r="R1324" s="515"/>
    </row>
    <row r="1325" spans="2:18">
      <c r="B1325" s="505" t="str">
        <f>IF('Formulario PPGR3'!$G1325="","",CONCATENATE('Formulario PPGR3'!$C1325,".",'Formulario PPGR3'!$D1325,".",'Formulario PPGR3'!$E1325,".",'Formulario PPGR3'!$F1325))</f>
        <v/>
      </c>
      <c r="C1325" s="505" t="str">
        <f>IF('Formulario PPGR3'!$G1325="","",'[3]Formulario PPGR1'!#REF!)</f>
        <v/>
      </c>
      <c r="D1325" s="505" t="str">
        <f>IF('Formulario PPGR3'!$G1325="","",'[3]Formulario PPGR1'!#REF!)</f>
        <v/>
      </c>
      <c r="E1325" s="505" t="str">
        <f>IF('Formulario PPGR3'!$G1325="","",'[3]Formulario PPGR1'!#REF!)</f>
        <v/>
      </c>
      <c r="F1325" s="505" t="str">
        <f>IF('Formulario PPGR3'!$G1325="","",'[3]Formulario PPGR1'!#REF!)</f>
        <v/>
      </c>
      <c r="G1325" s="508"/>
      <c r="H1325" s="507" t="str">
        <f>IFERROR(VLOOKUP('Formulario PPGR3'!$G1325,'Formulario PPGR2'!$H$39:$I$10486,2,FALSE),"")</f>
        <v/>
      </c>
      <c r="I1325" s="514" t="str">
        <f>IFERROR(VLOOKUP('Formulario PPGR3'!$G1325,'Formulario PPGR2'!$H$9:$V$303,15,FALSE),"")</f>
        <v/>
      </c>
      <c r="J1325" s="515"/>
      <c r="K1325" s="505" t="str">
        <f>IFERROR(VLOOKUP($J1325,[4]LSIns!$B$5:$C$45,2,FALSE),"")</f>
        <v/>
      </c>
      <c r="L1325" s="516"/>
      <c r="M1325" s="505" t="str">
        <f>IFERROR(VLOOKUP($L1325,[5]Insumos!$C$2:$F$517,2,FALSE),"")</f>
        <v/>
      </c>
      <c r="N1325" s="521"/>
      <c r="O1325" s="522" t="str">
        <f>IFERROR(VLOOKUP($L1325,[5]Insumos!$C$2:$F$517,3,FALSE),"")</f>
        <v/>
      </c>
      <c r="P1325" s="520" t="e">
        <f>+'Formulario PPGR3'!$O1325*'Formulario PPGR3'!$N1325</f>
        <v>#VALUE!</v>
      </c>
      <c r="Q1325" s="527" t="str">
        <f>IFERROR(VLOOKUP($L1325,[5]Insumos!$C$2:$F$517,4,FALSE),"")</f>
        <v/>
      </c>
      <c r="R1325" s="515"/>
    </row>
    <row r="1326" spans="2:18">
      <c r="B1326" s="505" t="str">
        <f>IF('Formulario PPGR3'!$G1326="","",CONCATENATE('Formulario PPGR3'!$C1326,".",'Formulario PPGR3'!$D1326,".",'Formulario PPGR3'!$E1326,".",'Formulario PPGR3'!$F1326))</f>
        <v/>
      </c>
      <c r="C1326" s="505" t="str">
        <f>IF('Formulario PPGR3'!$G1326="","",'[3]Formulario PPGR1'!#REF!)</f>
        <v/>
      </c>
      <c r="D1326" s="505" t="str">
        <f>IF('Formulario PPGR3'!$G1326="","",'[3]Formulario PPGR1'!#REF!)</f>
        <v/>
      </c>
      <c r="E1326" s="505" t="str">
        <f>IF('Formulario PPGR3'!$G1326="","",'[3]Formulario PPGR1'!#REF!)</f>
        <v/>
      </c>
      <c r="F1326" s="505" t="str">
        <f>IF('Formulario PPGR3'!$G1326="","",'[3]Formulario PPGR1'!#REF!)</f>
        <v/>
      </c>
      <c r="G1326" s="508"/>
      <c r="H1326" s="507" t="str">
        <f>IFERROR(VLOOKUP('Formulario PPGR3'!$G1326,'Formulario PPGR2'!$H$39:$I$10486,2,FALSE),"")</f>
        <v/>
      </c>
      <c r="I1326" s="514" t="str">
        <f>IFERROR(VLOOKUP('Formulario PPGR3'!$G1326,'Formulario PPGR2'!$H$9:$V$303,15,FALSE),"")</f>
        <v/>
      </c>
      <c r="J1326" s="515"/>
      <c r="K1326" s="505" t="str">
        <f>IFERROR(VLOOKUP($J1326,[4]LSIns!$B$5:$C$45,2,FALSE),"")</f>
        <v/>
      </c>
      <c r="L1326" s="516"/>
      <c r="M1326" s="505" t="str">
        <f>IFERROR(VLOOKUP($L1326,[5]Insumos!$C$2:$F$517,2,FALSE),"")</f>
        <v/>
      </c>
      <c r="N1326" s="521"/>
      <c r="O1326" s="522" t="str">
        <f>IFERROR(VLOOKUP($L1326,[5]Insumos!$C$2:$F$517,3,FALSE),"")</f>
        <v/>
      </c>
      <c r="P1326" s="520" t="e">
        <f>+'Formulario PPGR3'!$O1326*'Formulario PPGR3'!$N1326</f>
        <v>#VALUE!</v>
      </c>
      <c r="Q1326" s="527" t="str">
        <f>IFERROR(VLOOKUP($L1326,[5]Insumos!$C$2:$F$517,4,FALSE),"")</f>
        <v/>
      </c>
      <c r="R1326" s="515"/>
    </row>
    <row r="1327" spans="2:18">
      <c r="B1327" s="505" t="str">
        <f>IF('Formulario PPGR3'!$G1327="","",CONCATENATE('Formulario PPGR3'!$C1327,".",'Formulario PPGR3'!$D1327,".",'Formulario PPGR3'!$E1327,".",'Formulario PPGR3'!$F1327))</f>
        <v/>
      </c>
      <c r="C1327" s="505" t="str">
        <f>IF('Formulario PPGR3'!$G1327="","",'[3]Formulario PPGR1'!#REF!)</f>
        <v/>
      </c>
      <c r="D1327" s="505" t="str">
        <f>IF('Formulario PPGR3'!$G1327="","",'[3]Formulario PPGR1'!#REF!)</f>
        <v/>
      </c>
      <c r="E1327" s="505" t="str">
        <f>IF('Formulario PPGR3'!$G1327="","",'[3]Formulario PPGR1'!#REF!)</f>
        <v/>
      </c>
      <c r="F1327" s="505" t="str">
        <f>IF('Formulario PPGR3'!$G1327="","",'[3]Formulario PPGR1'!#REF!)</f>
        <v/>
      </c>
      <c r="G1327" s="508"/>
      <c r="H1327" s="507" t="str">
        <f>IFERROR(VLOOKUP('Formulario PPGR3'!$G1327,'Formulario PPGR2'!$H$39:$I$10486,2,FALSE),"")</f>
        <v/>
      </c>
      <c r="I1327" s="514" t="str">
        <f>IFERROR(VLOOKUP('Formulario PPGR3'!$G1327,'Formulario PPGR2'!$H$9:$V$303,15,FALSE),"")</f>
        <v/>
      </c>
      <c r="J1327" s="515"/>
      <c r="K1327" s="505" t="str">
        <f>IFERROR(VLOOKUP($J1327,[4]LSIns!$B$5:$C$45,2,FALSE),"")</f>
        <v/>
      </c>
      <c r="L1327" s="516"/>
      <c r="M1327" s="505" t="str">
        <f>IFERROR(VLOOKUP($L1327,[5]Insumos!$C$2:$F$517,2,FALSE),"")</f>
        <v/>
      </c>
      <c r="N1327" s="521"/>
      <c r="O1327" s="522" t="str">
        <f>IFERROR(VLOOKUP($L1327,[5]Insumos!$C$2:$F$517,3,FALSE),"")</f>
        <v/>
      </c>
      <c r="P1327" s="520" t="e">
        <f>+'Formulario PPGR3'!$O1327*'Formulario PPGR3'!$N1327</f>
        <v>#VALUE!</v>
      </c>
      <c r="Q1327" s="527" t="str">
        <f>IFERROR(VLOOKUP($L1327,[5]Insumos!$C$2:$F$517,4,FALSE),"")</f>
        <v/>
      </c>
      <c r="R1327" s="515"/>
    </row>
    <row r="1328" spans="2:18">
      <c r="B1328" s="505" t="str">
        <f>IF('Formulario PPGR3'!$G1328="","",CONCATENATE('Formulario PPGR3'!$C1328,".",'Formulario PPGR3'!$D1328,".",'Formulario PPGR3'!$E1328,".",'Formulario PPGR3'!$F1328))</f>
        <v/>
      </c>
      <c r="C1328" s="505" t="str">
        <f>IF('Formulario PPGR3'!$G1328="","",'[3]Formulario PPGR1'!#REF!)</f>
        <v/>
      </c>
      <c r="D1328" s="505" t="str">
        <f>IF('Formulario PPGR3'!$G1328="","",'[3]Formulario PPGR1'!#REF!)</f>
        <v/>
      </c>
      <c r="E1328" s="505" t="str">
        <f>IF('Formulario PPGR3'!$G1328="","",'[3]Formulario PPGR1'!#REF!)</f>
        <v/>
      </c>
      <c r="F1328" s="505" t="str">
        <f>IF('Formulario PPGR3'!$G1328="","",'[3]Formulario PPGR1'!#REF!)</f>
        <v/>
      </c>
      <c r="G1328" s="508"/>
      <c r="H1328" s="507" t="str">
        <f>IFERROR(VLOOKUP('Formulario PPGR3'!$G1328,'Formulario PPGR2'!$H$39:$I$10486,2,FALSE),"")</f>
        <v/>
      </c>
      <c r="I1328" s="514" t="str">
        <f>IFERROR(VLOOKUP('Formulario PPGR3'!$G1328,'Formulario PPGR2'!$H$9:$V$303,15,FALSE),"")</f>
        <v/>
      </c>
      <c r="J1328" s="515"/>
      <c r="K1328" s="505" t="str">
        <f>IFERROR(VLOOKUP($J1328,[4]LSIns!$B$5:$C$45,2,FALSE),"")</f>
        <v/>
      </c>
      <c r="L1328" s="516"/>
      <c r="M1328" s="505" t="str">
        <f>IFERROR(VLOOKUP($L1328,[5]Insumos!$C$2:$F$517,2,FALSE),"")</f>
        <v/>
      </c>
      <c r="N1328" s="521"/>
      <c r="O1328" s="522" t="str">
        <f>IFERROR(VLOOKUP($L1328,[5]Insumos!$C$2:$F$517,3,FALSE),"")</f>
        <v/>
      </c>
      <c r="P1328" s="520" t="e">
        <f>+'Formulario PPGR3'!$O1328*'Formulario PPGR3'!$N1328</f>
        <v>#VALUE!</v>
      </c>
      <c r="Q1328" s="527" t="str">
        <f>IFERROR(VLOOKUP($L1328,[5]Insumos!$C$2:$F$517,4,FALSE),"")</f>
        <v/>
      </c>
      <c r="R1328" s="515"/>
    </row>
    <row r="1329" spans="2:18">
      <c r="B1329" s="505" t="str">
        <f>IF('Formulario PPGR3'!$G1329="","",CONCATENATE('Formulario PPGR3'!$C1329,".",'Formulario PPGR3'!$D1329,".",'Formulario PPGR3'!$E1329,".",'Formulario PPGR3'!$F1329))</f>
        <v/>
      </c>
      <c r="C1329" s="505" t="str">
        <f>IF('Formulario PPGR3'!$G1329="","",'[3]Formulario PPGR1'!#REF!)</f>
        <v/>
      </c>
      <c r="D1329" s="505" t="str">
        <f>IF('Formulario PPGR3'!$G1329="","",'[3]Formulario PPGR1'!#REF!)</f>
        <v/>
      </c>
      <c r="E1329" s="505" t="str">
        <f>IF('Formulario PPGR3'!$G1329="","",'[3]Formulario PPGR1'!#REF!)</f>
        <v/>
      </c>
      <c r="F1329" s="505" t="str">
        <f>IF('Formulario PPGR3'!$G1329="","",'[3]Formulario PPGR1'!#REF!)</f>
        <v/>
      </c>
      <c r="G1329" s="508"/>
      <c r="H1329" s="507" t="str">
        <f>IFERROR(VLOOKUP('Formulario PPGR3'!$G1329,'Formulario PPGR2'!$H$39:$I$10486,2,FALSE),"")</f>
        <v/>
      </c>
      <c r="I1329" s="514" t="str">
        <f>IFERROR(VLOOKUP('Formulario PPGR3'!$G1329,'Formulario PPGR2'!$H$9:$V$303,15,FALSE),"")</f>
        <v/>
      </c>
      <c r="J1329" s="515"/>
      <c r="K1329" s="505" t="str">
        <f>IFERROR(VLOOKUP($J1329,[4]LSIns!$B$5:$C$45,2,FALSE),"")</f>
        <v/>
      </c>
      <c r="L1329" s="516"/>
      <c r="M1329" s="505" t="str">
        <f>IFERROR(VLOOKUP($L1329,[5]Insumos!$C$2:$F$517,2,FALSE),"")</f>
        <v/>
      </c>
      <c r="N1329" s="521"/>
      <c r="O1329" s="522" t="str">
        <f>IFERROR(VLOOKUP($L1329,[5]Insumos!$C$2:$F$517,3,FALSE),"")</f>
        <v/>
      </c>
      <c r="P1329" s="520" t="e">
        <f>+'Formulario PPGR3'!$O1329*'Formulario PPGR3'!$N1329</f>
        <v>#VALUE!</v>
      </c>
      <c r="Q1329" s="527" t="str">
        <f>IFERROR(VLOOKUP($L1329,[5]Insumos!$C$2:$F$517,4,FALSE),"")</f>
        <v/>
      </c>
      <c r="R1329" s="515"/>
    </row>
    <row r="1330" spans="2:18">
      <c r="B1330" s="505" t="str">
        <f>IF('Formulario PPGR3'!$G1330="","",CONCATENATE('Formulario PPGR3'!$C1330,".",'Formulario PPGR3'!$D1330,".",'Formulario PPGR3'!$E1330,".",'Formulario PPGR3'!$F1330))</f>
        <v/>
      </c>
      <c r="C1330" s="505" t="str">
        <f>IF('Formulario PPGR3'!$G1330="","",'[3]Formulario PPGR1'!#REF!)</f>
        <v/>
      </c>
      <c r="D1330" s="505" t="str">
        <f>IF('Formulario PPGR3'!$G1330="","",'[3]Formulario PPGR1'!#REF!)</f>
        <v/>
      </c>
      <c r="E1330" s="505" t="str">
        <f>IF('Formulario PPGR3'!$G1330="","",'[3]Formulario PPGR1'!#REF!)</f>
        <v/>
      </c>
      <c r="F1330" s="505" t="str">
        <f>IF('Formulario PPGR3'!$G1330="","",'[3]Formulario PPGR1'!#REF!)</f>
        <v/>
      </c>
      <c r="G1330" s="508"/>
      <c r="H1330" s="507" t="str">
        <f>IFERROR(VLOOKUP('Formulario PPGR3'!$G1330,'Formulario PPGR2'!$H$39:$I$10486,2,FALSE),"")</f>
        <v/>
      </c>
      <c r="I1330" s="514" t="str">
        <f>IFERROR(VLOOKUP('Formulario PPGR3'!$G1330,'Formulario PPGR2'!$H$9:$V$303,15,FALSE),"")</f>
        <v/>
      </c>
      <c r="J1330" s="515"/>
      <c r="K1330" s="505" t="str">
        <f>IFERROR(VLOOKUP($J1330,[4]LSIns!$B$5:$C$45,2,FALSE),"")</f>
        <v/>
      </c>
      <c r="L1330" s="516"/>
      <c r="M1330" s="505" t="str">
        <f>IFERROR(VLOOKUP($L1330,[5]Insumos!$C$2:$F$517,2,FALSE),"")</f>
        <v/>
      </c>
      <c r="N1330" s="521"/>
      <c r="O1330" s="522" t="str">
        <f>IFERROR(VLOOKUP($L1330,[5]Insumos!$C$2:$F$517,3,FALSE),"")</f>
        <v/>
      </c>
      <c r="P1330" s="520" t="e">
        <f>+'Formulario PPGR3'!$O1330*'Formulario PPGR3'!$N1330</f>
        <v>#VALUE!</v>
      </c>
      <c r="Q1330" s="527" t="str">
        <f>IFERROR(VLOOKUP($L1330,[5]Insumos!$C$2:$F$517,4,FALSE),"")</f>
        <v/>
      </c>
      <c r="R1330" s="515"/>
    </row>
    <row r="1331" spans="2:18">
      <c r="B1331" s="505" t="str">
        <f>IF('Formulario PPGR3'!$G1331="","",CONCATENATE('Formulario PPGR3'!$C1331,".",'Formulario PPGR3'!$D1331,".",'Formulario PPGR3'!$E1331,".",'Formulario PPGR3'!$F1331))</f>
        <v/>
      </c>
      <c r="C1331" s="505" t="str">
        <f>IF('Formulario PPGR3'!$G1331="","",'[3]Formulario PPGR1'!#REF!)</f>
        <v/>
      </c>
      <c r="D1331" s="505" t="str">
        <f>IF('Formulario PPGR3'!$G1331="","",'[3]Formulario PPGR1'!#REF!)</f>
        <v/>
      </c>
      <c r="E1331" s="505" t="str">
        <f>IF('Formulario PPGR3'!$G1331="","",'[3]Formulario PPGR1'!#REF!)</f>
        <v/>
      </c>
      <c r="F1331" s="505" t="str">
        <f>IF('Formulario PPGR3'!$G1331="","",'[3]Formulario PPGR1'!#REF!)</f>
        <v/>
      </c>
      <c r="G1331" s="508"/>
      <c r="H1331" s="507" t="str">
        <f>IFERROR(VLOOKUP('Formulario PPGR3'!$G1331,'Formulario PPGR2'!$H$39:$I$10486,2,FALSE),"")</f>
        <v/>
      </c>
      <c r="I1331" s="514" t="str">
        <f>IFERROR(VLOOKUP('Formulario PPGR3'!$G1331,'Formulario PPGR2'!$H$9:$V$303,15,FALSE),"")</f>
        <v/>
      </c>
      <c r="J1331" s="515"/>
      <c r="K1331" s="505" t="str">
        <f>IFERROR(VLOOKUP($J1331,[4]LSIns!$B$5:$C$45,2,FALSE),"")</f>
        <v/>
      </c>
      <c r="L1331" s="516"/>
      <c r="M1331" s="505" t="str">
        <f>IFERROR(VLOOKUP($L1331,[5]Insumos!$C$2:$F$517,2,FALSE),"")</f>
        <v/>
      </c>
      <c r="N1331" s="521"/>
      <c r="O1331" s="522" t="str">
        <f>IFERROR(VLOOKUP($L1331,[5]Insumos!$C$2:$F$517,3,FALSE),"")</f>
        <v/>
      </c>
      <c r="P1331" s="520" t="e">
        <f>+'Formulario PPGR3'!$O1331*'Formulario PPGR3'!$N1331</f>
        <v>#VALUE!</v>
      </c>
      <c r="Q1331" s="527" t="str">
        <f>IFERROR(VLOOKUP($L1331,[5]Insumos!$C$2:$F$517,4,FALSE),"")</f>
        <v/>
      </c>
      <c r="R1331" s="515"/>
    </row>
    <row r="1332" spans="2:18">
      <c r="B1332" s="505" t="str">
        <f>IF('Formulario PPGR3'!$G1332="","",CONCATENATE('Formulario PPGR3'!$C1332,".",'Formulario PPGR3'!$D1332,".",'Formulario PPGR3'!$E1332,".",'Formulario PPGR3'!$F1332))</f>
        <v/>
      </c>
      <c r="C1332" s="505" t="str">
        <f>IF('Formulario PPGR3'!$G1332="","",'[3]Formulario PPGR1'!#REF!)</f>
        <v/>
      </c>
      <c r="D1332" s="505" t="str">
        <f>IF('Formulario PPGR3'!$G1332="","",'[3]Formulario PPGR1'!#REF!)</f>
        <v/>
      </c>
      <c r="E1332" s="505" t="str">
        <f>IF('Formulario PPGR3'!$G1332="","",'[3]Formulario PPGR1'!#REF!)</f>
        <v/>
      </c>
      <c r="F1332" s="505" t="str">
        <f>IF('Formulario PPGR3'!$G1332="","",'[3]Formulario PPGR1'!#REF!)</f>
        <v/>
      </c>
      <c r="G1332" s="508"/>
      <c r="H1332" s="507" t="str">
        <f>IFERROR(VLOOKUP('Formulario PPGR3'!$G1332,'Formulario PPGR2'!$H$39:$I$10486,2,FALSE),"")</f>
        <v/>
      </c>
      <c r="I1332" s="514" t="str">
        <f>IFERROR(VLOOKUP('Formulario PPGR3'!$G1332,'Formulario PPGR2'!$H$9:$V$303,15,FALSE),"")</f>
        <v/>
      </c>
      <c r="J1332" s="515"/>
      <c r="K1332" s="505" t="str">
        <f>IFERROR(VLOOKUP($J1332,[4]LSIns!$B$5:$C$45,2,FALSE),"")</f>
        <v/>
      </c>
      <c r="L1332" s="516"/>
      <c r="M1332" s="505" t="str">
        <f>IFERROR(VLOOKUP($L1332,[5]Insumos!$C$2:$F$517,2,FALSE),"")</f>
        <v/>
      </c>
      <c r="N1332" s="521"/>
      <c r="O1332" s="522" t="str">
        <f>IFERROR(VLOOKUP($L1332,[5]Insumos!$C$2:$F$517,3,FALSE),"")</f>
        <v/>
      </c>
      <c r="P1332" s="520" t="e">
        <f>+'Formulario PPGR3'!$O1332*'Formulario PPGR3'!$N1332</f>
        <v>#VALUE!</v>
      </c>
      <c r="Q1332" s="527" t="str">
        <f>IFERROR(VLOOKUP($L1332,[5]Insumos!$C$2:$F$517,4,FALSE),"")</f>
        <v/>
      </c>
      <c r="R1332" s="515"/>
    </row>
    <row r="1333" spans="2:18">
      <c r="B1333" s="505" t="str">
        <f>IF('Formulario PPGR3'!$G1333="","",CONCATENATE('Formulario PPGR3'!$C1333,".",'Formulario PPGR3'!$D1333,".",'Formulario PPGR3'!$E1333,".",'Formulario PPGR3'!$F1333))</f>
        <v/>
      </c>
      <c r="C1333" s="505" t="str">
        <f>IF('Formulario PPGR3'!$G1333="","",'[3]Formulario PPGR1'!#REF!)</f>
        <v/>
      </c>
      <c r="D1333" s="505" t="str">
        <f>IF('Formulario PPGR3'!$G1333="","",'[3]Formulario PPGR1'!#REF!)</f>
        <v/>
      </c>
      <c r="E1333" s="505" t="str">
        <f>IF('Formulario PPGR3'!$G1333="","",'[3]Formulario PPGR1'!#REF!)</f>
        <v/>
      </c>
      <c r="F1333" s="505" t="str">
        <f>IF('Formulario PPGR3'!$G1333="","",'[3]Formulario PPGR1'!#REF!)</f>
        <v/>
      </c>
      <c r="G1333" s="508"/>
      <c r="H1333" s="507" t="str">
        <f>IFERROR(VLOOKUP('Formulario PPGR3'!$G1333,'Formulario PPGR2'!$H$39:$I$10486,2,FALSE),"")</f>
        <v/>
      </c>
      <c r="I1333" s="514" t="str">
        <f>IFERROR(VLOOKUP('Formulario PPGR3'!$G1333,'Formulario PPGR2'!$H$9:$V$303,15,FALSE),"")</f>
        <v/>
      </c>
      <c r="J1333" s="515"/>
      <c r="K1333" s="505" t="str">
        <f>IFERROR(VLOOKUP($J1333,[4]LSIns!$B$5:$C$45,2,FALSE),"")</f>
        <v/>
      </c>
      <c r="L1333" s="516"/>
      <c r="M1333" s="505" t="str">
        <f>IFERROR(VLOOKUP($L1333,[5]Insumos!$C$2:$F$517,2,FALSE),"")</f>
        <v/>
      </c>
      <c r="N1333" s="521"/>
      <c r="O1333" s="522" t="str">
        <f>IFERROR(VLOOKUP($L1333,[5]Insumos!$C$2:$F$517,3,FALSE),"")</f>
        <v/>
      </c>
      <c r="P1333" s="520" t="e">
        <f>+'Formulario PPGR3'!$O1333*'Formulario PPGR3'!$N1333</f>
        <v>#VALUE!</v>
      </c>
      <c r="Q1333" s="527" t="str">
        <f>IFERROR(VLOOKUP($L1333,[5]Insumos!$C$2:$F$517,4,FALSE),"")</f>
        <v/>
      </c>
      <c r="R1333" s="515"/>
    </row>
    <row r="1334" spans="2:18">
      <c r="B1334" s="505" t="str">
        <f>IF('Formulario PPGR3'!$G1334="","",CONCATENATE('Formulario PPGR3'!$C1334,".",'Formulario PPGR3'!$D1334,".",'Formulario PPGR3'!$E1334,".",'Formulario PPGR3'!$F1334))</f>
        <v/>
      </c>
      <c r="C1334" s="505" t="str">
        <f>IF('Formulario PPGR3'!$G1334="","",'[3]Formulario PPGR1'!#REF!)</f>
        <v/>
      </c>
      <c r="D1334" s="505" t="str">
        <f>IF('Formulario PPGR3'!$G1334="","",'[3]Formulario PPGR1'!#REF!)</f>
        <v/>
      </c>
      <c r="E1334" s="505" t="str">
        <f>IF('Formulario PPGR3'!$G1334="","",'[3]Formulario PPGR1'!#REF!)</f>
        <v/>
      </c>
      <c r="F1334" s="505" t="str">
        <f>IF('Formulario PPGR3'!$G1334="","",'[3]Formulario PPGR1'!#REF!)</f>
        <v/>
      </c>
      <c r="G1334" s="508"/>
      <c r="H1334" s="507" t="str">
        <f>IFERROR(VLOOKUP('Formulario PPGR3'!$G1334,'Formulario PPGR2'!$H$39:$I$10486,2,FALSE),"")</f>
        <v/>
      </c>
      <c r="I1334" s="514" t="str">
        <f>IFERROR(VLOOKUP('Formulario PPGR3'!$G1334,'Formulario PPGR2'!$H$9:$V$303,15,FALSE),"")</f>
        <v/>
      </c>
      <c r="J1334" s="515"/>
      <c r="K1334" s="505" t="str">
        <f>IFERROR(VLOOKUP($J1334,[4]LSIns!$B$5:$C$45,2,FALSE),"")</f>
        <v/>
      </c>
      <c r="L1334" s="516"/>
      <c r="M1334" s="505" t="str">
        <f>IFERROR(VLOOKUP($L1334,[5]Insumos!$C$2:$F$517,2,FALSE),"")</f>
        <v/>
      </c>
      <c r="N1334" s="521"/>
      <c r="O1334" s="522" t="str">
        <f>IFERROR(VLOOKUP($L1334,[5]Insumos!$C$2:$F$517,3,FALSE),"")</f>
        <v/>
      </c>
      <c r="P1334" s="520" t="e">
        <f>+'Formulario PPGR3'!$O1334*'Formulario PPGR3'!$N1334</f>
        <v>#VALUE!</v>
      </c>
      <c r="Q1334" s="527" t="str">
        <f>IFERROR(VLOOKUP($L1334,[5]Insumos!$C$2:$F$517,4,FALSE),"")</f>
        <v/>
      </c>
      <c r="R1334" s="515"/>
    </row>
    <row r="1335" spans="2:18">
      <c r="B1335" s="505" t="str">
        <f>IF('Formulario PPGR3'!$G1335="","",CONCATENATE('Formulario PPGR3'!$C1335,".",'Formulario PPGR3'!$D1335,".",'Formulario PPGR3'!$E1335,".",'Formulario PPGR3'!$F1335))</f>
        <v/>
      </c>
      <c r="C1335" s="505" t="str">
        <f>IF('Formulario PPGR3'!$G1335="","",'[3]Formulario PPGR1'!#REF!)</f>
        <v/>
      </c>
      <c r="D1335" s="505" t="str">
        <f>IF('Formulario PPGR3'!$G1335="","",'[3]Formulario PPGR1'!#REF!)</f>
        <v/>
      </c>
      <c r="E1335" s="505" t="str">
        <f>IF('Formulario PPGR3'!$G1335="","",'[3]Formulario PPGR1'!#REF!)</f>
        <v/>
      </c>
      <c r="F1335" s="505" t="str">
        <f>IF('Formulario PPGR3'!$G1335="","",'[3]Formulario PPGR1'!#REF!)</f>
        <v/>
      </c>
      <c r="G1335" s="508"/>
      <c r="H1335" s="507" t="str">
        <f>IFERROR(VLOOKUP('Formulario PPGR3'!$G1335,'Formulario PPGR2'!$H$39:$I$10486,2,FALSE),"")</f>
        <v/>
      </c>
      <c r="I1335" s="514" t="str">
        <f>IFERROR(VLOOKUP('Formulario PPGR3'!$G1335,'Formulario PPGR2'!$H$9:$V$303,15,FALSE),"")</f>
        <v/>
      </c>
      <c r="J1335" s="515"/>
      <c r="K1335" s="505" t="str">
        <f>IFERROR(VLOOKUP($J1335,[4]LSIns!$B$5:$C$45,2,FALSE),"")</f>
        <v/>
      </c>
      <c r="L1335" s="516"/>
      <c r="M1335" s="505" t="str">
        <f>IFERROR(VLOOKUP($L1335,[5]Insumos!$C$2:$F$517,2,FALSE),"")</f>
        <v/>
      </c>
      <c r="N1335" s="521"/>
      <c r="O1335" s="522" t="str">
        <f>IFERROR(VLOOKUP($L1335,[5]Insumos!$C$2:$F$517,3,FALSE),"")</f>
        <v/>
      </c>
      <c r="P1335" s="520" t="e">
        <f>+'Formulario PPGR3'!$O1335*'Formulario PPGR3'!$N1335</f>
        <v>#VALUE!</v>
      </c>
      <c r="Q1335" s="527" t="str">
        <f>IFERROR(VLOOKUP($L1335,[5]Insumos!$C$2:$F$517,4,FALSE),"")</f>
        <v/>
      </c>
      <c r="R1335" s="515"/>
    </row>
    <row r="1336" spans="2:18">
      <c r="B1336" s="505" t="str">
        <f>IF('Formulario PPGR3'!$G1336="","",CONCATENATE('Formulario PPGR3'!$C1336,".",'Formulario PPGR3'!$D1336,".",'Formulario PPGR3'!$E1336,".",'Formulario PPGR3'!$F1336))</f>
        <v/>
      </c>
      <c r="C1336" s="505" t="str">
        <f>IF('Formulario PPGR3'!$G1336="","",'[3]Formulario PPGR1'!#REF!)</f>
        <v/>
      </c>
      <c r="D1336" s="505" t="str">
        <f>IF('Formulario PPGR3'!$G1336="","",'[3]Formulario PPGR1'!#REF!)</f>
        <v/>
      </c>
      <c r="E1336" s="505" t="str">
        <f>IF('Formulario PPGR3'!$G1336="","",'[3]Formulario PPGR1'!#REF!)</f>
        <v/>
      </c>
      <c r="F1336" s="505" t="str">
        <f>IF('Formulario PPGR3'!$G1336="","",'[3]Formulario PPGR1'!#REF!)</f>
        <v/>
      </c>
      <c r="G1336" s="508"/>
      <c r="H1336" s="507" t="str">
        <f>IFERROR(VLOOKUP('Formulario PPGR3'!$G1336,'Formulario PPGR2'!$H$39:$I$10486,2,FALSE),"")</f>
        <v/>
      </c>
      <c r="I1336" s="514" t="str">
        <f>IFERROR(VLOOKUP('Formulario PPGR3'!$G1336,'Formulario PPGR2'!$H$9:$V$303,15,FALSE),"")</f>
        <v/>
      </c>
      <c r="J1336" s="515"/>
      <c r="K1336" s="505" t="str">
        <f>IFERROR(VLOOKUP($J1336,[4]LSIns!$B$5:$C$45,2,FALSE),"")</f>
        <v/>
      </c>
      <c r="L1336" s="516"/>
      <c r="M1336" s="505" t="str">
        <f>IFERROR(VLOOKUP($L1336,[5]Insumos!$C$2:$F$517,2,FALSE),"")</f>
        <v/>
      </c>
      <c r="N1336" s="521"/>
      <c r="O1336" s="522" t="str">
        <f>IFERROR(VLOOKUP($L1336,[5]Insumos!$C$2:$F$517,3,FALSE),"")</f>
        <v/>
      </c>
      <c r="P1336" s="520" t="e">
        <f>+'Formulario PPGR3'!$O1336*'Formulario PPGR3'!$N1336</f>
        <v>#VALUE!</v>
      </c>
      <c r="Q1336" s="527" t="str">
        <f>IFERROR(VLOOKUP($L1336,[5]Insumos!$C$2:$F$517,4,FALSE),"")</f>
        <v/>
      </c>
      <c r="R1336" s="515"/>
    </row>
    <row r="1337" spans="2:18">
      <c r="B1337" s="505" t="str">
        <f>IF('Formulario PPGR3'!$G1337="","",CONCATENATE('Formulario PPGR3'!$C1337,".",'Formulario PPGR3'!$D1337,".",'Formulario PPGR3'!$E1337,".",'Formulario PPGR3'!$F1337))</f>
        <v/>
      </c>
      <c r="C1337" s="505" t="str">
        <f>IF('Formulario PPGR3'!$G1337="","",'[3]Formulario PPGR1'!#REF!)</f>
        <v/>
      </c>
      <c r="D1337" s="505" t="str">
        <f>IF('Formulario PPGR3'!$G1337="","",'[3]Formulario PPGR1'!#REF!)</f>
        <v/>
      </c>
      <c r="E1337" s="505" t="str">
        <f>IF('Formulario PPGR3'!$G1337="","",'[3]Formulario PPGR1'!#REF!)</f>
        <v/>
      </c>
      <c r="F1337" s="505" t="str">
        <f>IF('Formulario PPGR3'!$G1337="","",'[3]Formulario PPGR1'!#REF!)</f>
        <v/>
      </c>
      <c r="G1337" s="508"/>
      <c r="H1337" s="507" t="str">
        <f>IFERROR(VLOOKUP('Formulario PPGR3'!$G1337,'Formulario PPGR2'!$H$39:$I$10486,2,FALSE),"")</f>
        <v/>
      </c>
      <c r="I1337" s="514" t="str">
        <f>IFERROR(VLOOKUP('Formulario PPGR3'!$G1337,'Formulario PPGR2'!$H$9:$V$303,15,FALSE),"")</f>
        <v/>
      </c>
      <c r="J1337" s="515"/>
      <c r="K1337" s="505" t="str">
        <f>IFERROR(VLOOKUP($J1337,[4]LSIns!$B$5:$C$45,2,FALSE),"")</f>
        <v/>
      </c>
      <c r="L1337" s="516"/>
      <c r="M1337" s="505" t="str">
        <f>IFERROR(VLOOKUP($L1337,[5]Insumos!$C$2:$F$517,2,FALSE),"")</f>
        <v/>
      </c>
      <c r="N1337" s="521"/>
      <c r="O1337" s="522" t="str">
        <f>IFERROR(VLOOKUP($L1337,[5]Insumos!$C$2:$F$517,3,FALSE),"")</f>
        <v/>
      </c>
      <c r="P1337" s="520" t="e">
        <f>+'Formulario PPGR3'!$O1337*'Formulario PPGR3'!$N1337</f>
        <v>#VALUE!</v>
      </c>
      <c r="Q1337" s="527" t="str">
        <f>IFERROR(VLOOKUP($L1337,[5]Insumos!$C$2:$F$517,4,FALSE),"")</f>
        <v/>
      </c>
      <c r="R1337" s="515"/>
    </row>
    <row r="1338" spans="2:18">
      <c r="B1338" s="505" t="str">
        <f>IF('Formulario PPGR3'!$G1338="","",CONCATENATE('Formulario PPGR3'!$C1338,".",'Formulario PPGR3'!$D1338,".",'Formulario PPGR3'!$E1338,".",'Formulario PPGR3'!$F1338))</f>
        <v/>
      </c>
      <c r="C1338" s="505" t="str">
        <f>IF('Formulario PPGR3'!$G1338="","",'[3]Formulario PPGR1'!#REF!)</f>
        <v/>
      </c>
      <c r="D1338" s="505" t="str">
        <f>IF('Formulario PPGR3'!$G1338="","",'[3]Formulario PPGR1'!#REF!)</f>
        <v/>
      </c>
      <c r="E1338" s="505" t="str">
        <f>IF('Formulario PPGR3'!$G1338="","",'[3]Formulario PPGR1'!#REF!)</f>
        <v/>
      </c>
      <c r="F1338" s="505" t="str">
        <f>IF('Formulario PPGR3'!$G1338="","",'[3]Formulario PPGR1'!#REF!)</f>
        <v/>
      </c>
      <c r="G1338" s="508"/>
      <c r="H1338" s="507" t="str">
        <f>IFERROR(VLOOKUP('Formulario PPGR3'!$G1338,'Formulario PPGR2'!$H$39:$I$10486,2,FALSE),"")</f>
        <v/>
      </c>
      <c r="I1338" s="514" t="str">
        <f>IFERROR(VLOOKUP('Formulario PPGR3'!$G1338,'Formulario PPGR2'!$H$9:$V$303,15,FALSE),"")</f>
        <v/>
      </c>
      <c r="J1338" s="515"/>
      <c r="K1338" s="505" t="str">
        <f>IFERROR(VLOOKUP($J1338,[4]LSIns!$B$5:$C$45,2,FALSE),"")</f>
        <v/>
      </c>
      <c r="L1338" s="516"/>
      <c r="M1338" s="505" t="str">
        <f>IFERROR(VLOOKUP($L1338,[5]Insumos!$C$2:$F$517,2,FALSE),"")</f>
        <v/>
      </c>
      <c r="N1338" s="521"/>
      <c r="O1338" s="522" t="str">
        <f>IFERROR(VLOOKUP($L1338,[5]Insumos!$C$2:$F$517,3,FALSE),"")</f>
        <v/>
      </c>
      <c r="P1338" s="520" t="e">
        <f>+'Formulario PPGR3'!$O1338*'Formulario PPGR3'!$N1338</f>
        <v>#VALUE!</v>
      </c>
      <c r="Q1338" s="527" t="str">
        <f>IFERROR(VLOOKUP($L1338,[5]Insumos!$C$2:$F$517,4,FALSE),"")</f>
        <v/>
      </c>
      <c r="R1338" s="515"/>
    </row>
    <row r="1339" spans="2:18">
      <c r="B1339" s="505" t="str">
        <f>IF('Formulario PPGR3'!$G1339="","",CONCATENATE('Formulario PPGR3'!$C1339,".",'Formulario PPGR3'!$D1339,".",'Formulario PPGR3'!$E1339,".",'Formulario PPGR3'!$F1339))</f>
        <v/>
      </c>
      <c r="C1339" s="505" t="str">
        <f>IF('Formulario PPGR3'!$G1339="","",'[3]Formulario PPGR1'!#REF!)</f>
        <v/>
      </c>
      <c r="D1339" s="505" t="str">
        <f>IF('Formulario PPGR3'!$G1339="","",'[3]Formulario PPGR1'!#REF!)</f>
        <v/>
      </c>
      <c r="E1339" s="505" t="str">
        <f>IF('Formulario PPGR3'!$G1339="","",'[3]Formulario PPGR1'!#REF!)</f>
        <v/>
      </c>
      <c r="F1339" s="505" t="str">
        <f>IF('Formulario PPGR3'!$G1339="","",'[3]Formulario PPGR1'!#REF!)</f>
        <v/>
      </c>
      <c r="G1339" s="508"/>
      <c r="H1339" s="507" t="str">
        <f>IFERROR(VLOOKUP('Formulario PPGR3'!$G1339,'Formulario PPGR2'!$H$39:$I$10486,2,FALSE),"")</f>
        <v/>
      </c>
      <c r="I1339" s="514" t="str">
        <f>IFERROR(VLOOKUP('Formulario PPGR3'!$G1339,'Formulario PPGR2'!$H$9:$V$303,15,FALSE),"")</f>
        <v/>
      </c>
      <c r="J1339" s="515"/>
      <c r="K1339" s="505" t="str">
        <f>IFERROR(VLOOKUP($J1339,[4]LSIns!$B$5:$C$45,2,FALSE),"")</f>
        <v/>
      </c>
      <c r="L1339" s="516"/>
      <c r="M1339" s="505" t="str">
        <f>IFERROR(VLOOKUP($L1339,[5]Insumos!$C$2:$F$517,2,FALSE),"")</f>
        <v/>
      </c>
      <c r="N1339" s="521"/>
      <c r="O1339" s="522" t="str">
        <f>IFERROR(VLOOKUP($L1339,[5]Insumos!$C$2:$F$517,3,FALSE),"")</f>
        <v/>
      </c>
      <c r="P1339" s="520" t="e">
        <f>+'Formulario PPGR3'!$O1339*'Formulario PPGR3'!$N1339</f>
        <v>#VALUE!</v>
      </c>
      <c r="Q1339" s="527" t="str">
        <f>IFERROR(VLOOKUP($L1339,[5]Insumos!$C$2:$F$517,4,FALSE),"")</f>
        <v/>
      </c>
      <c r="R1339" s="515"/>
    </row>
    <row r="1340" spans="2:18">
      <c r="B1340" s="505" t="str">
        <f>IF('Formulario PPGR3'!$G1340="","",CONCATENATE('Formulario PPGR3'!$C1340,".",'Formulario PPGR3'!$D1340,".",'Formulario PPGR3'!$E1340,".",'Formulario PPGR3'!$F1340))</f>
        <v/>
      </c>
      <c r="C1340" s="505" t="str">
        <f>IF('Formulario PPGR3'!$G1340="","",'[3]Formulario PPGR1'!#REF!)</f>
        <v/>
      </c>
      <c r="D1340" s="505" t="str">
        <f>IF('Formulario PPGR3'!$G1340="","",'[3]Formulario PPGR1'!#REF!)</f>
        <v/>
      </c>
      <c r="E1340" s="505" t="str">
        <f>IF('Formulario PPGR3'!$G1340="","",'[3]Formulario PPGR1'!#REF!)</f>
        <v/>
      </c>
      <c r="F1340" s="505" t="str">
        <f>IF('Formulario PPGR3'!$G1340="","",'[3]Formulario PPGR1'!#REF!)</f>
        <v/>
      </c>
      <c r="G1340" s="508"/>
      <c r="H1340" s="507" t="str">
        <f>IFERROR(VLOOKUP('Formulario PPGR3'!$G1340,'Formulario PPGR2'!$H$39:$I$10486,2,FALSE),"")</f>
        <v/>
      </c>
      <c r="I1340" s="514" t="str">
        <f>IFERROR(VLOOKUP('Formulario PPGR3'!$G1340,'Formulario PPGR2'!$H$9:$V$303,15,FALSE),"")</f>
        <v/>
      </c>
      <c r="J1340" s="515"/>
      <c r="K1340" s="505" t="str">
        <f>IFERROR(VLOOKUP($J1340,[4]LSIns!$B$5:$C$45,2,FALSE),"")</f>
        <v/>
      </c>
      <c r="L1340" s="516"/>
      <c r="M1340" s="505" t="str">
        <f>IFERROR(VLOOKUP($L1340,[5]Insumos!$C$2:$F$517,2,FALSE),"")</f>
        <v/>
      </c>
      <c r="N1340" s="521"/>
      <c r="O1340" s="522" t="str">
        <f>IFERROR(VLOOKUP($L1340,[5]Insumos!$C$2:$F$517,3,FALSE),"")</f>
        <v/>
      </c>
      <c r="P1340" s="520" t="e">
        <f>+'Formulario PPGR3'!$O1340*'Formulario PPGR3'!$N1340</f>
        <v>#VALUE!</v>
      </c>
      <c r="Q1340" s="527" t="str">
        <f>IFERROR(VLOOKUP($L1340,[5]Insumos!$C$2:$F$517,4,FALSE),"")</f>
        <v/>
      </c>
      <c r="R1340" s="515"/>
    </row>
    <row r="1341" spans="2:18">
      <c r="B1341" s="505" t="str">
        <f>IF('Formulario PPGR3'!$G1341="","",CONCATENATE('Formulario PPGR3'!$C1341,".",'Formulario PPGR3'!$D1341,".",'Formulario PPGR3'!$E1341,".",'Formulario PPGR3'!$F1341))</f>
        <v/>
      </c>
      <c r="C1341" s="505" t="str">
        <f>IF('Formulario PPGR3'!$G1341="","",'[3]Formulario PPGR1'!#REF!)</f>
        <v/>
      </c>
      <c r="D1341" s="505" t="str">
        <f>IF('Formulario PPGR3'!$G1341="","",'[3]Formulario PPGR1'!#REF!)</f>
        <v/>
      </c>
      <c r="E1341" s="505" t="str">
        <f>IF('Formulario PPGR3'!$G1341="","",'[3]Formulario PPGR1'!#REF!)</f>
        <v/>
      </c>
      <c r="F1341" s="505" t="str">
        <f>IF('Formulario PPGR3'!$G1341="","",'[3]Formulario PPGR1'!#REF!)</f>
        <v/>
      </c>
      <c r="G1341" s="506"/>
      <c r="H1341" s="507" t="str">
        <f>IFERROR(VLOOKUP('Formulario PPGR3'!$G1341,'Formulario PPGR2'!$H$39:$I$10486,2,FALSE),"")</f>
        <v/>
      </c>
      <c r="I1341" s="514" t="str">
        <f>IFERROR(VLOOKUP('Formulario PPGR3'!$G1341,'Formulario PPGR2'!$H$9:$V$303,15,FALSE),"")</f>
        <v/>
      </c>
      <c r="J1341" s="515"/>
      <c r="K1341" s="505" t="str">
        <f>IFERROR(VLOOKUP($J1341,[7]LSIns!$B$5:$C$45,2,FALSE),"")</f>
        <v/>
      </c>
      <c r="L1341" s="516"/>
      <c r="M1341" s="517" t="str">
        <f>IFERROR(VLOOKUP($L1341,[5]Insumos!$C$2:$F$517,2,FALSE),"")</f>
        <v/>
      </c>
      <c r="N1341" s="521"/>
      <c r="O1341" s="519" t="str">
        <f>IFERROR(VLOOKUP($L1341,[5]Insumos!$C$2:$F$517,3,FALSE),"")</f>
        <v/>
      </c>
      <c r="P1341" s="520" t="e">
        <f>+'Formulario PPGR3'!$O1341*'Formulario PPGR3'!$N1341</f>
        <v>#VALUE!</v>
      </c>
      <c r="Q1341" s="519" t="str">
        <f>IFERROR(VLOOKUP($L1341,[5]Insumos!$C$2:$F$517,4,FALSE),"")</f>
        <v/>
      </c>
      <c r="R1341" s="526"/>
    </row>
    <row r="1342" spans="2:18">
      <c r="B1342" s="505" t="str">
        <f>IF('Formulario PPGR3'!$G1342="","",CONCATENATE('Formulario PPGR3'!$C1342,".",'Formulario PPGR3'!$D1342,".",'Formulario PPGR3'!$E1342,".",'Formulario PPGR3'!$F1342))</f>
        <v/>
      </c>
      <c r="C1342" s="505" t="str">
        <f>IF('Formulario PPGR3'!$G1342="","",'[3]Formulario PPGR1'!#REF!)</f>
        <v/>
      </c>
      <c r="D1342" s="505" t="str">
        <f>IF('Formulario PPGR3'!$G1342="","",'[3]Formulario PPGR1'!#REF!)</f>
        <v/>
      </c>
      <c r="E1342" s="505" t="str">
        <f>IF('Formulario PPGR3'!$G1342="","",'[3]Formulario PPGR1'!#REF!)</f>
        <v/>
      </c>
      <c r="F1342" s="505" t="str">
        <f>IF('Formulario PPGR3'!$G1342="","",'[3]Formulario PPGR1'!#REF!)</f>
        <v/>
      </c>
      <c r="G1342" s="506"/>
      <c r="H1342" s="507" t="str">
        <f>IFERROR(VLOOKUP('Formulario PPGR3'!$G1342,'Formulario PPGR2'!$H$39:$I$10486,2,FALSE),"")</f>
        <v/>
      </c>
      <c r="I1342" s="514" t="str">
        <f>IFERROR(VLOOKUP('Formulario PPGR3'!$G1342,'Formulario PPGR2'!$H$9:$V$303,15,FALSE),"")</f>
        <v/>
      </c>
      <c r="J1342" s="515"/>
      <c r="K1342" s="505" t="str">
        <f>IFERROR(VLOOKUP($J1342,[7]LSIns!$B$5:$C$45,2,FALSE),"")</f>
        <v/>
      </c>
      <c r="L1342" s="516"/>
      <c r="M1342" s="517" t="str">
        <f>IFERROR(VLOOKUP($L1342,[5]Insumos!$C$2:$F$517,2,FALSE),"")</f>
        <v/>
      </c>
      <c r="N1342" s="521"/>
      <c r="O1342" s="519" t="str">
        <f>IFERROR(VLOOKUP($L1342,[5]Insumos!$C$2:$F$517,3,FALSE),"")</f>
        <v/>
      </c>
      <c r="P1342" s="520" t="e">
        <f>+'Formulario PPGR3'!$O1342*'Formulario PPGR3'!$N1342</f>
        <v>#VALUE!</v>
      </c>
      <c r="Q1342" s="519" t="str">
        <f>IFERROR(VLOOKUP($L1342,[5]Insumos!$C$2:$F$517,4,FALSE),"")</f>
        <v/>
      </c>
      <c r="R1342" s="526"/>
    </row>
    <row r="1343" spans="2:18">
      <c r="B1343" s="505" t="str">
        <f>IF('Formulario PPGR3'!$G1343="","",CONCATENATE('Formulario PPGR3'!$C1343,".",'Formulario PPGR3'!$D1343,".",'Formulario PPGR3'!$E1343,".",'Formulario PPGR3'!$F1343))</f>
        <v/>
      </c>
      <c r="C1343" s="505" t="str">
        <f>IF('Formulario PPGR3'!$G1343="","",'[3]Formulario PPGR1'!#REF!)</f>
        <v/>
      </c>
      <c r="D1343" s="505" t="str">
        <f>IF('Formulario PPGR3'!$G1343="","",'[3]Formulario PPGR1'!#REF!)</f>
        <v/>
      </c>
      <c r="E1343" s="505" t="str">
        <f>IF('Formulario PPGR3'!$G1343="","",'[3]Formulario PPGR1'!#REF!)</f>
        <v/>
      </c>
      <c r="F1343" s="505" t="str">
        <f>IF('Formulario PPGR3'!$G1343="","",'[3]Formulario PPGR1'!#REF!)</f>
        <v/>
      </c>
      <c r="G1343" s="506"/>
      <c r="H1343" s="507" t="str">
        <f>IFERROR(VLOOKUP('Formulario PPGR3'!$G1343,'Formulario PPGR2'!$H$39:$I$10486,2,FALSE),"")</f>
        <v/>
      </c>
      <c r="I1343" s="514" t="str">
        <f>IFERROR(VLOOKUP('Formulario PPGR3'!$G1343,'Formulario PPGR2'!$H$9:$V$303,15,FALSE),"")</f>
        <v/>
      </c>
      <c r="J1343" s="515"/>
      <c r="K1343" s="505" t="str">
        <f>IFERROR(VLOOKUP($J1343,[7]LSIns!$B$5:$C$45,2,FALSE),"")</f>
        <v/>
      </c>
      <c r="L1343" s="516"/>
      <c r="M1343" s="517" t="str">
        <f>IFERROR(VLOOKUP($L1343,[5]Insumos!$C$2:$F$517,2,FALSE),"")</f>
        <v/>
      </c>
      <c r="N1343" s="521"/>
      <c r="O1343" s="519" t="str">
        <f>IFERROR(VLOOKUP($L1343,[5]Insumos!$C$2:$F$517,3,FALSE),"")</f>
        <v/>
      </c>
      <c r="P1343" s="520" t="e">
        <f>+'Formulario PPGR3'!$O1343*'Formulario PPGR3'!$N1343</f>
        <v>#VALUE!</v>
      </c>
      <c r="Q1343" s="519" t="str">
        <f>IFERROR(VLOOKUP($L1343,[5]Insumos!$C$2:$F$517,4,FALSE),"")</f>
        <v/>
      </c>
      <c r="R1343" s="526"/>
    </row>
    <row r="1344" spans="2:18">
      <c r="B1344" s="505" t="str">
        <f>IF('Formulario PPGR3'!$G1344="","",CONCATENATE('Formulario PPGR3'!$C1344,".",'Formulario PPGR3'!$D1344,".",'Formulario PPGR3'!$E1344,".",'Formulario PPGR3'!$F1344))</f>
        <v/>
      </c>
      <c r="C1344" s="505" t="str">
        <f>IF('Formulario PPGR3'!$G1344="","",'[3]Formulario PPGR1'!#REF!)</f>
        <v/>
      </c>
      <c r="D1344" s="505" t="str">
        <f>IF('Formulario PPGR3'!$G1344="","",'[3]Formulario PPGR1'!#REF!)</f>
        <v/>
      </c>
      <c r="E1344" s="505" t="str">
        <f>IF('Formulario PPGR3'!$G1344="","",'[3]Formulario PPGR1'!#REF!)</f>
        <v/>
      </c>
      <c r="F1344" s="505" t="str">
        <f>IF('Formulario PPGR3'!$G1344="","",'[3]Formulario PPGR1'!#REF!)</f>
        <v/>
      </c>
      <c r="G1344" s="506"/>
      <c r="H1344" s="507" t="str">
        <f>IFERROR(VLOOKUP('Formulario PPGR3'!$G1344,'Formulario PPGR2'!$H$39:$I$10486,2,FALSE),"")</f>
        <v/>
      </c>
      <c r="I1344" s="514" t="str">
        <f>IFERROR(VLOOKUP('Formulario PPGR3'!$G1344,'Formulario PPGR2'!$H$9:$V$303,15,FALSE),"")</f>
        <v/>
      </c>
      <c r="J1344" s="515"/>
      <c r="K1344" s="505" t="str">
        <f>IFERROR(VLOOKUP($J1344,[7]LSIns!$B$5:$C$45,2,FALSE),"")</f>
        <v/>
      </c>
      <c r="L1344" s="516"/>
      <c r="M1344" s="517" t="str">
        <f>IFERROR(VLOOKUP($L1344,[5]Insumos!$C$2:$F$517,2,FALSE),"")</f>
        <v/>
      </c>
      <c r="N1344" s="521"/>
      <c r="O1344" s="519" t="str">
        <f>IFERROR(VLOOKUP($L1344,[5]Insumos!$C$2:$F$517,3,FALSE),"")</f>
        <v/>
      </c>
      <c r="P1344" s="520" t="e">
        <f>+'Formulario PPGR3'!$O1344*'Formulario PPGR3'!$N1344</f>
        <v>#VALUE!</v>
      </c>
      <c r="Q1344" s="519" t="str">
        <f>IFERROR(VLOOKUP($L1344,[5]Insumos!$C$2:$F$517,4,FALSE),"")</f>
        <v/>
      </c>
      <c r="R1344" s="526"/>
    </row>
    <row r="1345" spans="2:18">
      <c r="B1345" s="505" t="str">
        <f>IF('Formulario PPGR3'!$G1345="","",CONCATENATE('Formulario PPGR3'!$C1345,".",'Formulario PPGR3'!$D1345,".",'Formulario PPGR3'!$E1345,".",'Formulario PPGR3'!$F1345))</f>
        <v/>
      </c>
      <c r="C1345" s="505" t="str">
        <f>IF('Formulario PPGR3'!$G1345="","",'[3]Formulario PPGR1'!#REF!)</f>
        <v/>
      </c>
      <c r="D1345" s="505" t="str">
        <f>IF('Formulario PPGR3'!$G1345="","",'[3]Formulario PPGR1'!#REF!)</f>
        <v/>
      </c>
      <c r="E1345" s="505" t="str">
        <f>IF('Formulario PPGR3'!$G1345="","",'[3]Formulario PPGR1'!#REF!)</f>
        <v/>
      </c>
      <c r="F1345" s="505" t="str">
        <f>IF('Formulario PPGR3'!$G1345="","",'[3]Formulario PPGR1'!#REF!)</f>
        <v/>
      </c>
      <c r="G1345" s="506"/>
      <c r="H1345" s="507" t="str">
        <f>IFERROR(VLOOKUP('Formulario PPGR3'!$G1345,'Formulario PPGR2'!$H$39:$I$10486,2,FALSE),"")</f>
        <v/>
      </c>
      <c r="I1345" s="514" t="str">
        <f>IFERROR(VLOOKUP('Formulario PPGR3'!$G1345,'Formulario PPGR2'!$H$9:$V$303,15,FALSE),"")</f>
        <v/>
      </c>
      <c r="J1345" s="515"/>
      <c r="K1345" s="505" t="str">
        <f>IFERROR(VLOOKUP($J1345,[7]LSIns!$B$5:$C$45,2,FALSE),"")</f>
        <v/>
      </c>
      <c r="L1345" s="516"/>
      <c r="M1345" s="517" t="str">
        <f>IFERROR(VLOOKUP($L1345,[5]Insumos!$C$2:$F$517,2,FALSE),"")</f>
        <v/>
      </c>
      <c r="N1345" s="521"/>
      <c r="O1345" s="519" t="str">
        <f>IFERROR(VLOOKUP($L1345,[5]Insumos!$C$2:$F$517,3,FALSE),"")</f>
        <v/>
      </c>
      <c r="P1345" s="520" t="e">
        <f>+'Formulario PPGR3'!$O1345*'Formulario PPGR3'!$N1345</f>
        <v>#VALUE!</v>
      </c>
      <c r="Q1345" s="519" t="str">
        <f>IFERROR(VLOOKUP($L1345,[5]Insumos!$C$2:$F$517,4,FALSE),"")</f>
        <v/>
      </c>
      <c r="R1345" s="526"/>
    </row>
    <row r="1346" spans="2:18">
      <c r="B1346" s="505" t="str">
        <f>IF('Formulario PPGR3'!$G1346="","",CONCATENATE('Formulario PPGR3'!$C1346,".",'Formulario PPGR3'!$D1346,".",'Formulario PPGR3'!$E1346,".",'Formulario PPGR3'!$F1346))</f>
        <v/>
      </c>
      <c r="C1346" s="505" t="str">
        <f>IF('Formulario PPGR3'!$G1346="","",'[3]Formulario PPGR1'!#REF!)</f>
        <v/>
      </c>
      <c r="D1346" s="505" t="str">
        <f>IF('Formulario PPGR3'!$G1346="","",'[3]Formulario PPGR1'!#REF!)</f>
        <v/>
      </c>
      <c r="E1346" s="505" t="str">
        <f>IF('Formulario PPGR3'!$G1346="","",'[3]Formulario PPGR1'!#REF!)</f>
        <v/>
      </c>
      <c r="F1346" s="505" t="str">
        <f>IF('Formulario PPGR3'!$G1346="","",'[3]Formulario PPGR1'!#REF!)</f>
        <v/>
      </c>
      <c r="G1346" s="506"/>
      <c r="H1346" s="507" t="str">
        <f>IFERROR(VLOOKUP('Formulario PPGR3'!$G1346,'Formulario PPGR2'!$H$39:$I$10486,2,FALSE),"")</f>
        <v/>
      </c>
      <c r="I1346" s="514" t="str">
        <f>IFERROR(VLOOKUP('Formulario PPGR3'!$G1346,'Formulario PPGR2'!$H$9:$V$303,15,FALSE),"")</f>
        <v/>
      </c>
      <c r="J1346" s="515"/>
      <c r="K1346" s="505" t="str">
        <f>IFERROR(VLOOKUP($J1346,[7]LSIns!$B$5:$C$45,2,FALSE),"")</f>
        <v/>
      </c>
      <c r="L1346" s="516"/>
      <c r="M1346" s="517" t="str">
        <f>IFERROR(VLOOKUP($L1346,[5]Insumos!$C$2:$F$517,2,FALSE),"")</f>
        <v/>
      </c>
      <c r="N1346" s="521"/>
      <c r="O1346" s="519" t="str">
        <f>IFERROR(VLOOKUP($L1346,[5]Insumos!$C$2:$F$517,3,FALSE),"")</f>
        <v/>
      </c>
      <c r="P1346" s="520" t="e">
        <f>+'Formulario PPGR3'!$O1346*'Formulario PPGR3'!$N1346</f>
        <v>#VALUE!</v>
      </c>
      <c r="Q1346" s="519" t="str">
        <f>IFERROR(VLOOKUP($L1346,[5]Insumos!$C$2:$F$517,4,FALSE),"")</f>
        <v/>
      </c>
      <c r="R1346" s="526"/>
    </row>
    <row r="1347" spans="2:18">
      <c r="B1347" s="505" t="str">
        <f>IF('Formulario PPGR3'!$G1347="","",CONCATENATE('Formulario PPGR3'!$C1347,".",'Formulario PPGR3'!$D1347,".",'Formulario PPGR3'!$E1347,".",'Formulario PPGR3'!$F1347))</f>
        <v/>
      </c>
      <c r="C1347" s="505" t="str">
        <f>IF('Formulario PPGR3'!$G1347="","",'[3]Formulario PPGR1'!#REF!)</f>
        <v/>
      </c>
      <c r="D1347" s="505" t="str">
        <f>IF('Formulario PPGR3'!$G1347="","",'[3]Formulario PPGR1'!#REF!)</f>
        <v/>
      </c>
      <c r="E1347" s="505" t="str">
        <f>IF('Formulario PPGR3'!$G1347="","",'[3]Formulario PPGR1'!#REF!)</f>
        <v/>
      </c>
      <c r="F1347" s="505" t="str">
        <f>IF('Formulario PPGR3'!$G1347="","",'[3]Formulario PPGR1'!#REF!)</f>
        <v/>
      </c>
      <c r="G1347" s="506"/>
      <c r="H1347" s="507" t="str">
        <f>IFERROR(VLOOKUP('Formulario PPGR3'!$G1347,'Formulario PPGR2'!$H$39:$I$10486,2,FALSE),"")</f>
        <v/>
      </c>
      <c r="I1347" s="514" t="str">
        <f>IFERROR(VLOOKUP('Formulario PPGR3'!$G1347,'Formulario PPGR2'!$H$9:$V$303,15,FALSE),"")</f>
        <v/>
      </c>
      <c r="J1347" s="515"/>
      <c r="K1347" s="505" t="str">
        <f>IFERROR(VLOOKUP($J1347,[7]LSIns!$B$5:$C$45,2,FALSE),"")</f>
        <v/>
      </c>
      <c r="L1347" s="516"/>
      <c r="M1347" s="517" t="str">
        <f>IFERROR(VLOOKUP($L1347,[5]Insumos!$C$2:$F$517,2,FALSE),"")</f>
        <v/>
      </c>
      <c r="N1347" s="521"/>
      <c r="O1347" s="519" t="str">
        <f>IFERROR(VLOOKUP($L1347,[5]Insumos!$C$2:$F$517,3,FALSE),"")</f>
        <v/>
      </c>
      <c r="P1347" s="520" t="e">
        <f>+'Formulario PPGR3'!$O1347*'Formulario PPGR3'!$N1347</f>
        <v>#VALUE!</v>
      </c>
      <c r="Q1347" s="519" t="str">
        <f>IFERROR(VLOOKUP($L1347,[5]Insumos!$C$2:$F$517,4,FALSE),"")</f>
        <v/>
      </c>
      <c r="R1347" s="526"/>
    </row>
    <row r="1348" spans="2:18" hidden="1">
      <c r="B1348" s="505" t="str">
        <f>IF('Formulario PPGR3'!$G1348="","",CONCATENATE('Formulario PPGR3'!$C1348,".",'Formulario PPGR3'!$D1348,".",'Formulario PPGR3'!$E1348,".",'Formulario PPGR3'!$F1348))</f>
        <v/>
      </c>
      <c r="C1348" s="505" t="str">
        <f>IF('Formulario PPGR3'!$G1348="","",'[3]Formulario PPGR1'!#REF!)</f>
        <v/>
      </c>
      <c r="D1348" s="505" t="str">
        <f>IF('Formulario PPGR3'!$G1348="","",'[3]Formulario PPGR1'!#REF!)</f>
        <v/>
      </c>
      <c r="E1348" s="505" t="str">
        <f>IF('Formulario PPGR3'!$G1348="","",'[3]Formulario PPGR1'!#REF!)</f>
        <v/>
      </c>
      <c r="F1348" s="505" t="str">
        <f>IF('Formulario PPGR3'!$G1348="","",'[3]Formulario PPGR1'!#REF!)</f>
        <v/>
      </c>
      <c r="G1348" s="506"/>
      <c r="H1348" s="507" t="str">
        <f>IFERROR(VLOOKUP('Formulario PPGR3'!$G1348,'Formulario PPGR2'!$H$39:$I$10486,2,FALSE),"")</f>
        <v/>
      </c>
      <c r="I1348" s="514" t="str">
        <f>IFERROR(VLOOKUP('Formulario PPGR3'!$G1348,'Formulario PPGR2'!$H$9:$V$303,15,FALSE),"")</f>
        <v/>
      </c>
      <c r="J1348" s="515"/>
      <c r="K1348" s="505" t="str">
        <f>IFERROR(VLOOKUP($J1348,[8]LSIns!$B$5:$C$45,2,FALSE),"")</f>
        <v/>
      </c>
      <c r="L1348" s="516"/>
      <c r="M1348" s="517" t="str">
        <f>IFERROR(VLOOKUP($L1348,[5]Insumos!$C$2:$F$517,2,FALSE),"")</f>
        <v/>
      </c>
      <c r="N1348" s="521"/>
      <c r="O1348" s="519" t="str">
        <f>IFERROR(VLOOKUP($L1348,[5]Insumos!$C$2:$F$517,3,FALSE),"")</f>
        <v/>
      </c>
      <c r="P1348" s="520" t="e">
        <f>+'Formulario PPGR3'!$O1348*'Formulario PPGR3'!$N1348</f>
        <v>#VALUE!</v>
      </c>
      <c r="Q1348" s="519" t="str">
        <f>IFERROR(VLOOKUP($L1348,[5]Insumos!$C$2:$F$517,4,FALSE),"")</f>
        <v/>
      </c>
      <c r="R1348" s="526"/>
    </row>
    <row r="1349" spans="2:18" hidden="1">
      <c r="B1349" s="505" t="str">
        <f>IF('Formulario PPGR3'!$G1349="","",CONCATENATE('Formulario PPGR3'!$C1349,".",'Formulario PPGR3'!$D1349,".",'Formulario PPGR3'!$E1349,".",'Formulario PPGR3'!$F1349))</f>
        <v/>
      </c>
      <c r="C1349" s="505" t="str">
        <f>IF('Formulario PPGR3'!$G1349="","",'[3]Formulario PPGR1'!#REF!)</f>
        <v/>
      </c>
      <c r="D1349" s="505" t="str">
        <f>IF('Formulario PPGR3'!$G1349="","",'[3]Formulario PPGR1'!#REF!)</f>
        <v/>
      </c>
      <c r="E1349" s="505" t="str">
        <f>IF('Formulario PPGR3'!$G1349="","",'[3]Formulario PPGR1'!#REF!)</f>
        <v/>
      </c>
      <c r="F1349" s="505" t="str">
        <f>IF('Formulario PPGR3'!$G1349="","",'[3]Formulario PPGR1'!#REF!)</f>
        <v/>
      </c>
      <c r="G1349" s="506"/>
      <c r="H1349" s="507" t="str">
        <f>IFERROR(VLOOKUP('Formulario PPGR3'!$G1349,'Formulario PPGR2'!$H$39:$I$10486,2,FALSE),"")</f>
        <v/>
      </c>
      <c r="I1349" s="514" t="str">
        <f>IFERROR(VLOOKUP('Formulario PPGR3'!$G1349,'Formulario PPGR2'!$H$9:$V$303,15,FALSE),"")</f>
        <v/>
      </c>
      <c r="J1349" s="515"/>
      <c r="K1349" s="505" t="str">
        <f>IFERROR(VLOOKUP($J1349,[8]LSIns!$B$5:$C$45,2,FALSE),"")</f>
        <v/>
      </c>
      <c r="L1349" s="516"/>
      <c r="M1349" s="517" t="str">
        <f>IFERROR(VLOOKUP($L1349,[5]Insumos!$C$2:$F$517,2,FALSE),"")</f>
        <v/>
      </c>
      <c r="N1349" s="521"/>
      <c r="O1349" s="519" t="str">
        <f>IFERROR(VLOOKUP($L1349,[5]Insumos!$C$2:$F$517,3,FALSE),"")</f>
        <v/>
      </c>
      <c r="P1349" s="520" t="e">
        <f>+'Formulario PPGR3'!$O1349*'Formulario PPGR3'!$N1349</f>
        <v>#VALUE!</v>
      </c>
      <c r="Q1349" s="519" t="str">
        <f>IFERROR(VLOOKUP($L1349,[5]Insumos!$C$2:$F$517,4,FALSE),"")</f>
        <v/>
      </c>
      <c r="R1349" s="526"/>
    </row>
    <row r="1350" spans="2:18" hidden="1">
      <c r="B1350" s="505" t="str">
        <f>IF('Formulario PPGR3'!$G1350="","",CONCATENATE('Formulario PPGR3'!$C1350,".",'Formulario PPGR3'!$D1350,".",'Formulario PPGR3'!$E1350,".",'Formulario PPGR3'!$F1350))</f>
        <v/>
      </c>
      <c r="C1350" s="505" t="str">
        <f>IF('Formulario PPGR3'!$G1350="","",'[3]Formulario PPGR1'!#REF!)</f>
        <v/>
      </c>
      <c r="D1350" s="505" t="str">
        <f>IF('Formulario PPGR3'!$G1350="","",'[3]Formulario PPGR1'!#REF!)</f>
        <v/>
      </c>
      <c r="E1350" s="505" t="str">
        <f>IF('Formulario PPGR3'!$G1350="","",'[3]Formulario PPGR1'!#REF!)</f>
        <v/>
      </c>
      <c r="F1350" s="505" t="str">
        <f>IF('Formulario PPGR3'!$G1350="","",'[3]Formulario PPGR1'!#REF!)</f>
        <v/>
      </c>
      <c r="G1350" s="506"/>
      <c r="H1350" s="507" t="str">
        <f>IFERROR(VLOOKUP('Formulario PPGR3'!$G1350,'Formulario PPGR2'!$H$39:$I$10486,2,FALSE),"")</f>
        <v/>
      </c>
      <c r="I1350" s="514" t="str">
        <f>IFERROR(VLOOKUP('Formulario PPGR3'!$G1350,'Formulario PPGR2'!$H$9:$V$303,15,FALSE),"")</f>
        <v/>
      </c>
      <c r="J1350" s="515"/>
      <c r="K1350" s="505" t="str">
        <f>IFERROR(VLOOKUP($J1350,[8]LSIns!$B$5:$C$45,2,FALSE),"")</f>
        <v/>
      </c>
      <c r="L1350" s="516"/>
      <c r="M1350" s="517" t="str">
        <f>IFERROR(VLOOKUP($L1350,[5]Insumos!$C$2:$F$517,2,FALSE),"")</f>
        <v/>
      </c>
      <c r="N1350" s="521"/>
      <c r="O1350" s="519" t="str">
        <f>IFERROR(VLOOKUP($L1350,[5]Insumos!$C$2:$F$517,3,FALSE),"")</f>
        <v/>
      </c>
      <c r="P1350" s="520" t="e">
        <f>+'Formulario PPGR3'!$O1350*'Formulario PPGR3'!$N1350</f>
        <v>#VALUE!</v>
      </c>
      <c r="Q1350" s="519" t="str">
        <f>IFERROR(VLOOKUP($L1350,[5]Insumos!$C$2:$F$517,4,FALSE),"")</f>
        <v/>
      </c>
      <c r="R1350" s="526"/>
    </row>
    <row r="1351" spans="2:18" hidden="1">
      <c r="B1351" s="505" t="str">
        <f>IF('Formulario PPGR3'!$G1351="","",CONCATENATE('Formulario PPGR3'!$C1351,".",'Formulario PPGR3'!$D1351,".",'Formulario PPGR3'!$E1351,".",'Formulario PPGR3'!$F1351))</f>
        <v/>
      </c>
      <c r="C1351" s="505" t="str">
        <f>IF('Formulario PPGR3'!$G1351="","",'[3]Formulario PPGR1'!#REF!)</f>
        <v/>
      </c>
      <c r="D1351" s="505" t="str">
        <f>IF('Formulario PPGR3'!$G1351="","",'[3]Formulario PPGR1'!#REF!)</f>
        <v/>
      </c>
      <c r="E1351" s="505" t="str">
        <f>IF('Formulario PPGR3'!$G1351="","",'[3]Formulario PPGR1'!#REF!)</f>
        <v/>
      </c>
      <c r="F1351" s="505" t="str">
        <f>IF('Formulario PPGR3'!$G1351="","",'[3]Formulario PPGR1'!#REF!)</f>
        <v/>
      </c>
      <c r="G1351" s="506"/>
      <c r="H1351" s="507" t="str">
        <f>IFERROR(VLOOKUP('Formulario PPGR3'!$G1351,'Formulario PPGR2'!$H$39:$I$10486,2,FALSE),"")</f>
        <v/>
      </c>
      <c r="I1351" s="514" t="str">
        <f>IFERROR(VLOOKUP('Formulario PPGR3'!$G1351,'Formulario PPGR2'!$H$9:$V$303,15,FALSE),"")</f>
        <v/>
      </c>
      <c r="J1351" s="515"/>
      <c r="K1351" s="505" t="str">
        <f>IFERROR(VLOOKUP($J1351,[8]LSIns!$B$5:$C$45,2,FALSE),"")</f>
        <v/>
      </c>
      <c r="L1351" s="516"/>
      <c r="M1351" s="517" t="str">
        <f>IFERROR(VLOOKUP($L1351,[5]Insumos!$C$2:$F$517,2,FALSE),"")</f>
        <v/>
      </c>
      <c r="N1351" s="521"/>
      <c r="O1351" s="519" t="str">
        <f>IFERROR(VLOOKUP($L1351,[5]Insumos!$C$2:$F$517,3,FALSE),"")</f>
        <v/>
      </c>
      <c r="P1351" s="520" t="e">
        <f>+'Formulario PPGR3'!$O1351*'Formulario PPGR3'!$N1351</f>
        <v>#VALUE!</v>
      </c>
      <c r="Q1351" s="519" t="str">
        <f>IFERROR(VLOOKUP($L1351,[5]Insumos!$C$2:$F$517,4,FALSE),"")</f>
        <v/>
      </c>
      <c r="R1351" s="526"/>
    </row>
    <row r="1352" spans="2:18" hidden="1">
      <c r="B1352" s="505" t="str">
        <f>IF('Formulario PPGR3'!$G1352="","",CONCATENATE('Formulario PPGR3'!$C1352,".",'Formulario PPGR3'!$D1352,".",'Formulario PPGR3'!$E1352,".",'Formulario PPGR3'!$F1352))</f>
        <v/>
      </c>
      <c r="C1352" s="505" t="str">
        <f>IF('Formulario PPGR3'!$G1352="","",'[3]Formulario PPGR1'!#REF!)</f>
        <v/>
      </c>
      <c r="D1352" s="505" t="str">
        <f>IF('Formulario PPGR3'!$G1352="","",'[3]Formulario PPGR1'!#REF!)</f>
        <v/>
      </c>
      <c r="E1352" s="505" t="str">
        <f>IF('Formulario PPGR3'!$G1352="","",'[3]Formulario PPGR1'!#REF!)</f>
        <v/>
      </c>
      <c r="F1352" s="505" t="str">
        <f>IF('Formulario PPGR3'!$G1352="","",'[3]Formulario PPGR1'!#REF!)</f>
        <v/>
      </c>
      <c r="G1352" s="506"/>
      <c r="H1352" s="507" t="str">
        <f>IFERROR(VLOOKUP('Formulario PPGR3'!$G1352,'Formulario PPGR2'!$H$39:$I$10486,2,FALSE),"")</f>
        <v/>
      </c>
      <c r="I1352" s="514" t="str">
        <f>IFERROR(VLOOKUP('Formulario PPGR3'!$G1352,'Formulario PPGR2'!$H$9:$V$303,15,FALSE),"")</f>
        <v/>
      </c>
      <c r="J1352" s="515"/>
      <c r="K1352" s="505" t="str">
        <f>IFERROR(VLOOKUP($J1352,[8]LSIns!$B$5:$C$45,2,FALSE),"")</f>
        <v/>
      </c>
      <c r="L1352" s="516"/>
      <c r="M1352" s="517" t="str">
        <f>IFERROR(VLOOKUP($L1352,[5]Insumos!$C$2:$F$517,2,FALSE),"")</f>
        <v/>
      </c>
      <c r="N1352" s="521"/>
      <c r="O1352" s="519" t="str">
        <f>IFERROR(VLOOKUP($L1352,[5]Insumos!$C$2:$F$517,3,FALSE),"")</f>
        <v/>
      </c>
      <c r="P1352" s="520" t="e">
        <f>+'Formulario PPGR3'!$O1352*'Formulario PPGR3'!$N1352</f>
        <v>#VALUE!</v>
      </c>
      <c r="Q1352" s="519" t="str">
        <f>IFERROR(VLOOKUP($L1352,[5]Insumos!$C$2:$F$517,4,FALSE),"")</f>
        <v/>
      </c>
      <c r="R1352" s="526"/>
    </row>
    <row r="1353" spans="2:18" hidden="1">
      <c r="B1353" s="505" t="str">
        <f>IF('Formulario PPGR3'!$G1353="","",CONCATENATE('Formulario PPGR3'!$C1353,".",'Formulario PPGR3'!$D1353,".",'Formulario PPGR3'!$E1353,".",'Formulario PPGR3'!$F1353))</f>
        <v/>
      </c>
      <c r="C1353" s="505" t="str">
        <f>IF('Formulario PPGR3'!$G1353="","",'[3]Formulario PPGR1'!#REF!)</f>
        <v/>
      </c>
      <c r="D1353" s="505" t="str">
        <f>IF('Formulario PPGR3'!$G1353="","",'[3]Formulario PPGR1'!#REF!)</f>
        <v/>
      </c>
      <c r="E1353" s="505" t="str">
        <f>IF('Formulario PPGR3'!$G1353="","",'[3]Formulario PPGR1'!#REF!)</f>
        <v/>
      </c>
      <c r="F1353" s="505" t="str">
        <f>IF('Formulario PPGR3'!$G1353="","",'[3]Formulario PPGR1'!#REF!)</f>
        <v/>
      </c>
      <c r="G1353" s="506"/>
      <c r="H1353" s="507" t="str">
        <f>IFERROR(VLOOKUP('Formulario PPGR3'!$G1353,'Formulario PPGR2'!$H$39:$I$10486,2,FALSE),"")</f>
        <v/>
      </c>
      <c r="I1353" s="514" t="str">
        <f>IFERROR(VLOOKUP('Formulario PPGR3'!$G1353,'Formulario PPGR2'!$H$9:$V$303,15,FALSE),"")</f>
        <v/>
      </c>
      <c r="J1353" s="515"/>
      <c r="K1353" s="505" t="str">
        <f>IFERROR(VLOOKUP($J1353,[8]LSIns!$B$5:$C$45,2,FALSE),"")</f>
        <v/>
      </c>
      <c r="L1353" s="516"/>
      <c r="M1353" s="517" t="str">
        <f>IFERROR(VLOOKUP($L1353,[5]Insumos!$C$2:$F$517,2,FALSE),"")</f>
        <v/>
      </c>
      <c r="N1353" s="521"/>
      <c r="O1353" s="519" t="str">
        <f>IFERROR(VLOOKUP($L1353,[5]Insumos!$C$2:$F$517,3,FALSE),"")</f>
        <v/>
      </c>
      <c r="P1353" s="520" t="e">
        <f>+'Formulario PPGR3'!$O1353*'Formulario PPGR3'!$N1353</f>
        <v>#VALUE!</v>
      </c>
      <c r="Q1353" s="519" t="str">
        <f>IFERROR(VLOOKUP($L1353,[5]Insumos!$C$2:$F$517,4,FALSE),"")</f>
        <v/>
      </c>
      <c r="R1353" s="526"/>
    </row>
    <row r="1354" spans="2:18" hidden="1">
      <c r="B1354" s="505" t="str">
        <f>IF('Formulario PPGR3'!$G1354="","",CONCATENATE('Formulario PPGR3'!$C1354,".",'Formulario PPGR3'!$D1354,".",'Formulario PPGR3'!$E1354,".",'Formulario PPGR3'!$F1354))</f>
        <v/>
      </c>
      <c r="C1354" s="505" t="str">
        <f>IF('Formulario PPGR3'!$G1354="","",'[3]Formulario PPGR1'!#REF!)</f>
        <v/>
      </c>
      <c r="D1354" s="505" t="str">
        <f>IF('Formulario PPGR3'!$G1354="","",'[3]Formulario PPGR1'!#REF!)</f>
        <v/>
      </c>
      <c r="E1354" s="505" t="str">
        <f>IF('Formulario PPGR3'!$G1354="","",'[3]Formulario PPGR1'!#REF!)</f>
        <v/>
      </c>
      <c r="F1354" s="505" t="str">
        <f>IF('Formulario PPGR3'!$G1354="","",'[3]Formulario PPGR1'!#REF!)</f>
        <v/>
      </c>
      <c r="G1354" s="506"/>
      <c r="H1354" s="507" t="str">
        <f>IFERROR(VLOOKUP('Formulario PPGR3'!$G1354,'Formulario PPGR2'!$H$39:$I$10486,2,FALSE),"")</f>
        <v/>
      </c>
      <c r="I1354" s="514" t="str">
        <f>IFERROR(VLOOKUP('Formulario PPGR3'!$G1354,'Formulario PPGR2'!$H$9:$V$303,15,FALSE),"")</f>
        <v/>
      </c>
      <c r="J1354" s="515"/>
      <c r="K1354" s="505" t="str">
        <f>IFERROR(VLOOKUP(#REF!,[8]LSIns!$B$5:$C$45,2,FALSE),"")</f>
        <v/>
      </c>
      <c r="L1354" s="516"/>
      <c r="M1354" s="517" t="str">
        <f>IFERROR(VLOOKUP($L1354,[5]Insumos!$C$2:$F$517,2,FALSE),"")</f>
        <v/>
      </c>
      <c r="N1354" s="521"/>
      <c r="O1354" s="519" t="str">
        <f>IFERROR(VLOOKUP($L1354,[5]Insumos!$C$2:$F$517,3,FALSE),"")</f>
        <v/>
      </c>
      <c r="P1354" s="520" t="e">
        <f>+'Formulario PPGR3'!$O1354*'Formulario PPGR3'!$N1354</f>
        <v>#VALUE!</v>
      </c>
      <c r="Q1354" s="519" t="str">
        <f>IFERROR(VLOOKUP($L1354,[5]Insumos!$C$2:$F$517,4,FALSE),"")</f>
        <v/>
      </c>
      <c r="R1354" s="526"/>
    </row>
    <row r="1355" spans="2:18" hidden="1">
      <c r="B1355" s="505" t="str">
        <f>IF('Formulario PPGR3'!$G1355="","",CONCATENATE('Formulario PPGR3'!$C1355,".",'Formulario PPGR3'!$D1355,".",'Formulario PPGR3'!$E1355,".",'Formulario PPGR3'!$F1355))</f>
        <v/>
      </c>
      <c r="C1355" s="505" t="str">
        <f>IF('Formulario PPGR3'!$G1355="","",'[3]Formulario PPGR1'!#REF!)</f>
        <v/>
      </c>
      <c r="D1355" s="505" t="str">
        <f>IF('Formulario PPGR3'!$G1355="","",'[3]Formulario PPGR1'!#REF!)</f>
        <v/>
      </c>
      <c r="E1355" s="505" t="str">
        <f>IF('Formulario PPGR3'!$G1355="","",'[3]Formulario PPGR1'!#REF!)</f>
        <v/>
      </c>
      <c r="F1355" s="505" t="str">
        <f>IF('Formulario PPGR3'!$G1355="","",'[3]Formulario PPGR1'!#REF!)</f>
        <v/>
      </c>
      <c r="G1355" s="506"/>
      <c r="H1355" s="507" t="str">
        <f>IFERROR(VLOOKUP('Formulario PPGR3'!$G1355,'Formulario PPGR2'!$H$39:$I$10486,2,FALSE),"")</f>
        <v/>
      </c>
      <c r="I1355" s="514" t="str">
        <f>IFERROR(VLOOKUP('Formulario PPGR3'!$G1355,'Formulario PPGR2'!$H$9:$V$303,15,FALSE),"")</f>
        <v/>
      </c>
      <c r="J1355" s="515"/>
      <c r="K1355" s="505" t="str">
        <f>IFERROR(VLOOKUP($J1355,[8]LSIns!$B$5:$C$45,2,FALSE),"")</f>
        <v/>
      </c>
      <c r="L1355" s="516"/>
      <c r="M1355" s="517" t="str">
        <f>IFERROR(VLOOKUP($L1355,[5]Insumos!$C$2:$F$517,2,FALSE),"")</f>
        <v/>
      </c>
      <c r="N1355" s="521"/>
      <c r="O1355" s="519" t="str">
        <f>IFERROR(VLOOKUP($L1355,[5]Insumos!$C$2:$F$517,3,FALSE),"")</f>
        <v/>
      </c>
      <c r="P1355" s="520" t="e">
        <f>+'Formulario PPGR3'!$O1355*'Formulario PPGR3'!$N1355</f>
        <v>#VALUE!</v>
      </c>
      <c r="Q1355" s="519" t="str">
        <f>IFERROR(VLOOKUP($L1355,[5]Insumos!$C$2:$F$517,4,FALSE),"")</f>
        <v/>
      </c>
      <c r="R1355" s="526"/>
    </row>
    <row r="1356" spans="2:18" hidden="1">
      <c r="B1356" s="505" t="str">
        <f>IF('Formulario PPGR3'!$G1356="","",CONCATENATE('Formulario PPGR3'!$C1356,".",'Formulario PPGR3'!$D1356,".",'Formulario PPGR3'!$E1356,".",'Formulario PPGR3'!$F1356))</f>
        <v/>
      </c>
      <c r="C1356" s="505" t="str">
        <f>IF('Formulario PPGR3'!$G1356="","",'[3]Formulario PPGR1'!#REF!)</f>
        <v/>
      </c>
      <c r="D1356" s="505" t="str">
        <f>IF('Formulario PPGR3'!$G1356="","",'[3]Formulario PPGR1'!#REF!)</f>
        <v/>
      </c>
      <c r="E1356" s="505" t="str">
        <f>IF('Formulario PPGR3'!$G1356="","",'[3]Formulario PPGR1'!#REF!)</f>
        <v/>
      </c>
      <c r="F1356" s="505" t="str">
        <f>IF('Formulario PPGR3'!$G1356="","",'[3]Formulario PPGR1'!#REF!)</f>
        <v/>
      </c>
      <c r="G1356" s="506"/>
      <c r="H1356" s="507" t="str">
        <f>IFERROR(VLOOKUP('Formulario PPGR3'!$G1356,'Formulario PPGR2'!$H$39:$I$10486,2,FALSE),"")</f>
        <v/>
      </c>
      <c r="I1356" s="514" t="str">
        <f>IFERROR(VLOOKUP('Formulario PPGR3'!$G1356,'Formulario PPGR2'!$H$9:$V$303,15,FALSE),"")</f>
        <v/>
      </c>
      <c r="J1356" s="515"/>
      <c r="K1356" s="505" t="str">
        <f>IFERROR(VLOOKUP($J1356,[8]LSIns!$B$5:$C$45,2,FALSE),"")</f>
        <v/>
      </c>
      <c r="L1356" s="516"/>
      <c r="M1356" s="517" t="str">
        <f>IFERROR(VLOOKUP($L1356,[5]Insumos!$C$2:$F$517,2,FALSE),"")</f>
        <v/>
      </c>
      <c r="N1356" s="521"/>
      <c r="O1356" s="519" t="str">
        <f>IFERROR(VLOOKUP($L1356,[5]Insumos!$C$2:$F$517,3,FALSE),"")</f>
        <v/>
      </c>
      <c r="P1356" s="520" t="e">
        <f>+'Formulario PPGR3'!$O1356*'Formulario PPGR3'!$N1356</f>
        <v>#VALUE!</v>
      </c>
      <c r="Q1356" s="519" t="str">
        <f>IFERROR(VLOOKUP($L1356,[5]Insumos!$C$2:$F$517,4,FALSE),"")</f>
        <v/>
      </c>
      <c r="R1356" s="526"/>
    </row>
    <row r="1357" spans="2:18" hidden="1">
      <c r="B1357" s="505" t="str">
        <f>IF('Formulario PPGR3'!$G1357="","",CONCATENATE('Formulario PPGR3'!$C1357,".",'Formulario PPGR3'!$D1357,".",'Formulario PPGR3'!$E1357,".",'Formulario PPGR3'!$F1357))</f>
        <v/>
      </c>
      <c r="C1357" s="505" t="str">
        <f>IF('Formulario PPGR3'!$G1357="","",'[3]Formulario PPGR1'!#REF!)</f>
        <v/>
      </c>
      <c r="D1357" s="505" t="str">
        <f>IF('Formulario PPGR3'!$G1357="","",'[3]Formulario PPGR1'!#REF!)</f>
        <v/>
      </c>
      <c r="E1357" s="505" t="str">
        <f>IF('Formulario PPGR3'!$G1357="","",'[3]Formulario PPGR1'!#REF!)</f>
        <v/>
      </c>
      <c r="F1357" s="505" t="str">
        <f>IF('Formulario PPGR3'!$G1357="","",'[3]Formulario PPGR1'!#REF!)</f>
        <v/>
      </c>
      <c r="G1357" s="506"/>
      <c r="H1357" s="507" t="str">
        <f>IFERROR(VLOOKUP('Formulario PPGR3'!$G1357,'Formulario PPGR2'!$H$39:$I$10486,2,FALSE),"")</f>
        <v/>
      </c>
      <c r="I1357" s="514" t="str">
        <f>IFERROR(VLOOKUP('Formulario PPGR3'!$G1357,'Formulario PPGR2'!$H$9:$V$303,15,FALSE),"")</f>
        <v/>
      </c>
      <c r="J1357" s="515"/>
      <c r="K1357" s="505" t="str">
        <f>IFERROR(VLOOKUP($J1357,[8]LSIns!$B$5:$C$45,2,FALSE),"")</f>
        <v/>
      </c>
      <c r="L1357" s="516"/>
      <c r="M1357" s="517" t="str">
        <f>IFERROR(VLOOKUP($L1357,[5]Insumos!$C$2:$F$517,2,FALSE),"")</f>
        <v/>
      </c>
      <c r="N1357" s="521"/>
      <c r="O1357" s="519" t="str">
        <f>IFERROR(VLOOKUP($L1357,[5]Insumos!$C$2:$F$517,3,FALSE),"")</f>
        <v/>
      </c>
      <c r="P1357" s="520" t="e">
        <f>+'Formulario PPGR3'!$O1357*'Formulario PPGR3'!$N1357</f>
        <v>#VALUE!</v>
      </c>
      <c r="Q1357" s="519" t="str">
        <f>IFERROR(VLOOKUP($L1357,[5]Insumos!$C$2:$F$517,4,FALSE),"")</f>
        <v/>
      </c>
      <c r="R1357" s="526"/>
    </row>
    <row r="1358" spans="2:18" hidden="1">
      <c r="B1358" s="505" t="str">
        <f>IF('Formulario PPGR3'!$G1358="","",CONCATENATE('Formulario PPGR3'!$C1358,".",'Formulario PPGR3'!$D1358,".",'Formulario PPGR3'!$E1358,".",'Formulario PPGR3'!$F1358))</f>
        <v/>
      </c>
      <c r="C1358" s="505" t="str">
        <f>IF('Formulario PPGR3'!$G1358="","",'[3]Formulario PPGR1'!#REF!)</f>
        <v/>
      </c>
      <c r="D1358" s="505" t="str">
        <f>IF('Formulario PPGR3'!$G1358="","",'[3]Formulario PPGR1'!#REF!)</f>
        <v/>
      </c>
      <c r="E1358" s="505" t="str">
        <f>IF('Formulario PPGR3'!$G1358="","",'[3]Formulario PPGR1'!#REF!)</f>
        <v/>
      </c>
      <c r="F1358" s="505" t="str">
        <f>IF('Formulario PPGR3'!$G1358="","",'[3]Formulario PPGR1'!#REF!)</f>
        <v/>
      </c>
      <c r="G1358" s="506"/>
      <c r="H1358" s="507" t="str">
        <f>IFERROR(VLOOKUP('Formulario PPGR3'!$G1358,'Formulario PPGR2'!$H$39:$I$10486,2,FALSE),"")</f>
        <v/>
      </c>
      <c r="I1358" s="514" t="str">
        <f>IFERROR(VLOOKUP('Formulario PPGR3'!$G1358,'Formulario PPGR2'!$H$9:$V$303,15,FALSE),"")</f>
        <v/>
      </c>
      <c r="J1358" s="515"/>
      <c r="K1358" s="505" t="str">
        <f>IFERROR(VLOOKUP($J1358,[8]LSIns!$B$5:$C$45,2,FALSE),"")</f>
        <v/>
      </c>
      <c r="L1358" s="516"/>
      <c r="M1358" s="517" t="str">
        <f>IFERROR(VLOOKUP($L1358,[5]Insumos!$C$2:$F$517,2,FALSE),"")</f>
        <v/>
      </c>
      <c r="N1358" s="521"/>
      <c r="O1358" s="519" t="str">
        <f>IFERROR(VLOOKUP($L1358,[5]Insumos!$C$2:$F$517,3,FALSE),"")</f>
        <v/>
      </c>
      <c r="P1358" s="520" t="e">
        <f>+'Formulario PPGR3'!$O1358*'Formulario PPGR3'!$N1358</f>
        <v>#VALUE!</v>
      </c>
      <c r="Q1358" s="519" t="str">
        <f>IFERROR(VLOOKUP($L1358,[5]Insumos!$C$2:$F$517,4,FALSE),"")</f>
        <v/>
      </c>
      <c r="R1358" s="526"/>
    </row>
    <row r="1359" spans="2:18" hidden="1">
      <c r="B1359" s="505" t="str">
        <f>IF('Formulario PPGR3'!$G1359="","",CONCATENATE('Formulario PPGR3'!$C1359,".",'Formulario PPGR3'!$D1359,".",'Formulario PPGR3'!$E1359,".",'Formulario PPGR3'!$F1359))</f>
        <v/>
      </c>
      <c r="C1359" s="505" t="str">
        <f>IF('Formulario PPGR3'!$G1359="","",'[3]Formulario PPGR1'!#REF!)</f>
        <v/>
      </c>
      <c r="D1359" s="505" t="str">
        <f>IF('Formulario PPGR3'!$G1359="","",'[3]Formulario PPGR1'!#REF!)</f>
        <v/>
      </c>
      <c r="E1359" s="505" t="str">
        <f>IF('Formulario PPGR3'!$G1359="","",'[3]Formulario PPGR1'!#REF!)</f>
        <v/>
      </c>
      <c r="F1359" s="505" t="str">
        <f>IF('Formulario PPGR3'!$G1359="","",'[3]Formulario PPGR1'!#REF!)</f>
        <v/>
      </c>
      <c r="G1359" s="506"/>
      <c r="H1359" s="507" t="str">
        <f>IFERROR(VLOOKUP('Formulario PPGR3'!$G1359,'Formulario PPGR2'!$H$39:$I$10486,2,FALSE),"")</f>
        <v/>
      </c>
      <c r="I1359" s="514" t="str">
        <f>IFERROR(VLOOKUP('Formulario PPGR3'!$G1359,'Formulario PPGR2'!$H$9:$V$303,15,FALSE),"")</f>
        <v/>
      </c>
      <c r="J1359" s="515"/>
      <c r="K1359" s="505" t="str">
        <f>IFERROR(VLOOKUP($J1359,[8]LSIns!$B$5:$C$45,2,FALSE),"")</f>
        <v/>
      </c>
      <c r="L1359" s="516"/>
      <c r="M1359" s="517" t="str">
        <f>IFERROR(VLOOKUP($L1359,[5]Insumos!$C$2:$F$517,2,FALSE),"")</f>
        <v/>
      </c>
      <c r="N1359" s="521"/>
      <c r="O1359" s="519" t="str">
        <f>IFERROR(VLOOKUP($L1359,[5]Insumos!$C$2:$F$517,3,FALSE),"")</f>
        <v/>
      </c>
      <c r="P1359" s="520" t="e">
        <f>+'Formulario PPGR3'!$O1359*'Formulario PPGR3'!$N1359</f>
        <v>#VALUE!</v>
      </c>
      <c r="Q1359" s="519" t="str">
        <f>IFERROR(VLOOKUP($L1359,[5]Insumos!$C$2:$F$517,4,FALSE),"")</f>
        <v/>
      </c>
      <c r="R1359" s="526"/>
    </row>
    <row r="1360" spans="2:18" hidden="1">
      <c r="B1360" s="505" t="str">
        <f>IF('Formulario PPGR3'!$G1360="","",CONCATENATE('Formulario PPGR3'!$C1360,".",'Formulario PPGR3'!$D1360,".",'Formulario PPGR3'!$E1360,".",'Formulario PPGR3'!$F1360))</f>
        <v/>
      </c>
      <c r="C1360" s="505" t="str">
        <f>IF('Formulario PPGR3'!$G1360="","",'[3]Formulario PPGR1'!#REF!)</f>
        <v/>
      </c>
      <c r="D1360" s="505" t="str">
        <f>IF('Formulario PPGR3'!$G1360="","",'[3]Formulario PPGR1'!#REF!)</f>
        <v/>
      </c>
      <c r="E1360" s="505" t="str">
        <f>IF('Formulario PPGR3'!$G1360="","",'[3]Formulario PPGR1'!#REF!)</f>
        <v/>
      </c>
      <c r="F1360" s="505" t="str">
        <f>IF('Formulario PPGR3'!$G1360="","",'[3]Formulario PPGR1'!#REF!)</f>
        <v/>
      </c>
      <c r="G1360" s="506"/>
      <c r="H1360" s="507" t="str">
        <f>IFERROR(VLOOKUP('Formulario PPGR3'!$G1360,'Formulario PPGR2'!$H$39:$I$10486,2,FALSE),"")</f>
        <v/>
      </c>
      <c r="I1360" s="514" t="str">
        <f>IFERROR(VLOOKUP('Formulario PPGR3'!$G1360,'Formulario PPGR2'!$H$9:$V$303,15,FALSE),"")</f>
        <v/>
      </c>
      <c r="J1360" s="515"/>
      <c r="K1360" s="505" t="str">
        <f>IFERROR(VLOOKUP($J1360,[8]LSIns!$B$5:$C$45,2,FALSE),"")</f>
        <v/>
      </c>
      <c r="L1360" s="516"/>
      <c r="M1360" s="517" t="str">
        <f>IFERROR(VLOOKUP($L1360,[5]Insumos!$C$2:$F$517,2,FALSE),"")</f>
        <v/>
      </c>
      <c r="N1360" s="521"/>
      <c r="O1360" s="519" t="str">
        <f>IFERROR(VLOOKUP($L1360,[5]Insumos!$C$2:$F$517,3,FALSE),"")</f>
        <v/>
      </c>
      <c r="P1360" s="520" t="e">
        <f>+'Formulario PPGR3'!$O1360*'Formulario PPGR3'!$N1360</f>
        <v>#VALUE!</v>
      </c>
      <c r="Q1360" s="519" t="str">
        <f>IFERROR(VLOOKUP($L1360,[5]Insumos!$C$2:$F$517,4,FALSE),"")</f>
        <v/>
      </c>
      <c r="R1360" s="526"/>
    </row>
    <row r="1361" spans="2:18" hidden="1">
      <c r="B1361" s="505" t="str">
        <f>IF('Formulario PPGR3'!$G1361="","",CONCATENATE('Formulario PPGR3'!$C1361,".",'Formulario PPGR3'!$D1361,".",'Formulario PPGR3'!$E1361,".",'Formulario PPGR3'!$F1361))</f>
        <v/>
      </c>
      <c r="C1361" s="505" t="str">
        <f>IF('Formulario PPGR3'!$G1361="","",'[3]Formulario PPGR1'!#REF!)</f>
        <v/>
      </c>
      <c r="D1361" s="505" t="str">
        <f>IF('Formulario PPGR3'!$G1361="","",'[3]Formulario PPGR1'!#REF!)</f>
        <v/>
      </c>
      <c r="E1361" s="505" t="str">
        <f>IF('Formulario PPGR3'!$G1361="","",'[3]Formulario PPGR1'!#REF!)</f>
        <v/>
      </c>
      <c r="F1361" s="505" t="str">
        <f>IF('Formulario PPGR3'!$G1361="","",'[3]Formulario PPGR1'!#REF!)</f>
        <v/>
      </c>
      <c r="G1361" s="506"/>
      <c r="H1361" s="507" t="str">
        <f>IFERROR(VLOOKUP('Formulario PPGR3'!$G1361,'Formulario PPGR2'!$H$39:$I$10486,2,FALSE),"")</f>
        <v/>
      </c>
      <c r="I1361" s="514" t="str">
        <f>IFERROR(VLOOKUP('Formulario PPGR3'!$G1361,'Formulario PPGR2'!$H$9:$V$303,15,FALSE),"")</f>
        <v/>
      </c>
      <c r="J1361" s="515"/>
      <c r="K1361" s="505" t="str">
        <f>IFERROR(VLOOKUP($J1361,[8]LSIns!$B$5:$C$45,2,FALSE),"")</f>
        <v/>
      </c>
      <c r="L1361" s="516"/>
      <c r="M1361" s="517" t="str">
        <f>IFERROR(VLOOKUP($L1361,[5]Insumos!$C$2:$F$517,2,FALSE),"")</f>
        <v/>
      </c>
      <c r="N1361" s="521"/>
      <c r="O1361" s="519" t="str">
        <f>IFERROR(VLOOKUP($L1361,[5]Insumos!$C$2:$F$517,3,FALSE),"")</f>
        <v/>
      </c>
      <c r="P1361" s="520" t="e">
        <f>+'Formulario PPGR3'!$O1361*'Formulario PPGR3'!$N1361</f>
        <v>#VALUE!</v>
      </c>
      <c r="Q1361" s="519" t="str">
        <f>IFERROR(VLOOKUP($L1361,[5]Insumos!$C$2:$F$517,4,FALSE),"")</f>
        <v/>
      </c>
      <c r="R1361" s="526"/>
    </row>
    <row r="1362" spans="2:18" hidden="1">
      <c r="B1362" s="505" t="str">
        <f>IF('Formulario PPGR3'!$G1362="","",CONCATENATE('Formulario PPGR3'!$C1362,".",'Formulario PPGR3'!$D1362,".",'Formulario PPGR3'!$E1362,".",'Formulario PPGR3'!$F1362))</f>
        <v/>
      </c>
      <c r="C1362" s="505" t="str">
        <f>IF('Formulario PPGR3'!$G1362="","",'[3]Formulario PPGR1'!#REF!)</f>
        <v/>
      </c>
      <c r="D1362" s="505" t="str">
        <f>IF('Formulario PPGR3'!$G1362="","",'[3]Formulario PPGR1'!#REF!)</f>
        <v/>
      </c>
      <c r="E1362" s="505" t="str">
        <f>IF('Formulario PPGR3'!$G1362="","",'[3]Formulario PPGR1'!#REF!)</f>
        <v/>
      </c>
      <c r="F1362" s="505" t="str">
        <f>IF('Formulario PPGR3'!$G1362="","",'[3]Formulario PPGR1'!#REF!)</f>
        <v/>
      </c>
      <c r="G1362" s="506"/>
      <c r="H1362" s="507" t="str">
        <f>IFERROR(VLOOKUP('Formulario PPGR3'!$G1362,'Formulario PPGR2'!$H$39:$I$10486,2,FALSE),"")</f>
        <v/>
      </c>
      <c r="I1362" s="514" t="str">
        <f>IFERROR(VLOOKUP('Formulario PPGR3'!$G1362,'Formulario PPGR2'!$H$9:$V$303,15,FALSE),"")</f>
        <v/>
      </c>
      <c r="J1362" s="515"/>
      <c r="K1362" s="505" t="str">
        <f>IFERROR(VLOOKUP($J1362,[8]LSIns!$B$5:$C$45,2,FALSE),"")</f>
        <v/>
      </c>
      <c r="L1362" s="516"/>
      <c r="M1362" s="517" t="str">
        <f>IFERROR(VLOOKUP($L1362,[5]Insumos!$C$2:$F$517,2,FALSE),"")</f>
        <v/>
      </c>
      <c r="N1362" s="521"/>
      <c r="O1362" s="519" t="str">
        <f>IFERROR(VLOOKUP($L1362,[5]Insumos!$C$2:$F$517,3,FALSE),"")</f>
        <v/>
      </c>
      <c r="P1362" s="520" t="e">
        <f>+'Formulario PPGR3'!$O1362*'Formulario PPGR3'!$N1362</f>
        <v>#VALUE!</v>
      </c>
      <c r="Q1362" s="519" t="str">
        <f>IFERROR(VLOOKUP($L1362,[5]Insumos!$C$2:$F$517,4,FALSE),"")</f>
        <v/>
      </c>
      <c r="R1362" s="526"/>
    </row>
    <row r="1363" spans="2:18" hidden="1">
      <c r="B1363" s="505" t="str">
        <f>IF('Formulario PPGR3'!$G1363="","",CONCATENATE('Formulario PPGR3'!$C1363,".",'Formulario PPGR3'!$D1363,".",'Formulario PPGR3'!$E1363,".",'Formulario PPGR3'!$F1363))</f>
        <v/>
      </c>
      <c r="C1363" s="505" t="str">
        <f>IF('Formulario PPGR3'!$G1363="","",'[3]Formulario PPGR1'!#REF!)</f>
        <v/>
      </c>
      <c r="D1363" s="505" t="str">
        <f>IF('Formulario PPGR3'!$G1363="","",'[3]Formulario PPGR1'!#REF!)</f>
        <v/>
      </c>
      <c r="E1363" s="505" t="str">
        <f>IF('Formulario PPGR3'!$G1363="","",'[3]Formulario PPGR1'!#REF!)</f>
        <v/>
      </c>
      <c r="F1363" s="505" t="str">
        <f>IF('Formulario PPGR3'!$G1363="","",'[3]Formulario PPGR1'!#REF!)</f>
        <v/>
      </c>
      <c r="G1363" s="506"/>
      <c r="H1363" s="507" t="str">
        <f>IFERROR(VLOOKUP('Formulario PPGR3'!$G1363,'Formulario PPGR2'!$H$39:$I$10486,2,FALSE),"")</f>
        <v/>
      </c>
      <c r="I1363" s="514" t="str">
        <f>IFERROR(VLOOKUP('Formulario PPGR3'!$G1363,'Formulario PPGR2'!$H$9:$V$303,15,FALSE),"")</f>
        <v/>
      </c>
      <c r="J1363" s="515"/>
      <c r="K1363" s="505" t="str">
        <f>IFERROR(VLOOKUP($J1363,[8]LSIns!$B$5:$C$45,2,FALSE),"")</f>
        <v/>
      </c>
      <c r="L1363" s="516"/>
      <c r="M1363" s="517" t="str">
        <f>IFERROR(VLOOKUP($L1363,[5]Insumos!$C$2:$F$517,2,FALSE),"")</f>
        <v/>
      </c>
      <c r="N1363" s="521"/>
      <c r="O1363" s="519" t="str">
        <f>IFERROR(VLOOKUP($L1363,[5]Insumos!$C$2:$F$517,3,FALSE),"")</f>
        <v/>
      </c>
      <c r="P1363" s="520" t="e">
        <f>+'Formulario PPGR3'!$O1363*'Formulario PPGR3'!$N1363</f>
        <v>#VALUE!</v>
      </c>
      <c r="Q1363" s="519" t="str">
        <f>IFERROR(VLOOKUP($L1363,[5]Insumos!$C$2:$F$517,4,FALSE),"")</f>
        <v/>
      </c>
      <c r="R1363" s="526"/>
    </row>
    <row r="1364" spans="2:18" hidden="1">
      <c r="B1364" s="505" t="str">
        <f>IF('Formulario PPGR3'!$G1364="","",CONCATENATE('Formulario PPGR3'!$C1364,".",'Formulario PPGR3'!$D1364,".",'Formulario PPGR3'!$E1364,".",'Formulario PPGR3'!$F1364))</f>
        <v/>
      </c>
      <c r="C1364" s="505" t="str">
        <f>IF('Formulario PPGR3'!$G1364="","",'[3]Formulario PPGR1'!#REF!)</f>
        <v/>
      </c>
      <c r="D1364" s="505" t="str">
        <f>IF('Formulario PPGR3'!$G1364="","",'[3]Formulario PPGR1'!#REF!)</f>
        <v/>
      </c>
      <c r="E1364" s="505" t="str">
        <f>IF('Formulario PPGR3'!$G1364="","",'[3]Formulario PPGR1'!#REF!)</f>
        <v/>
      </c>
      <c r="F1364" s="505" t="str">
        <f>IF('Formulario PPGR3'!$G1364="","",'[3]Formulario PPGR1'!#REF!)</f>
        <v/>
      </c>
      <c r="G1364" s="506"/>
      <c r="H1364" s="507" t="str">
        <f>IFERROR(VLOOKUP('Formulario PPGR3'!$G1364,'Formulario PPGR2'!$H$39:$I$10486,2,FALSE),"")</f>
        <v/>
      </c>
      <c r="I1364" s="514" t="str">
        <f>IFERROR(VLOOKUP('Formulario PPGR3'!$G1364,'Formulario PPGR2'!$H$9:$V$303,15,FALSE),"")</f>
        <v/>
      </c>
      <c r="J1364" s="515"/>
      <c r="K1364" s="505" t="str">
        <f>IFERROR(VLOOKUP($J1364,[8]LSIns!$B$5:$C$45,2,FALSE),"")</f>
        <v/>
      </c>
      <c r="L1364" s="516"/>
      <c r="M1364" s="517" t="str">
        <f>IFERROR(VLOOKUP($L1364,[5]Insumos!$C$2:$F$517,2,FALSE),"")</f>
        <v/>
      </c>
      <c r="N1364" s="521"/>
      <c r="O1364" s="519" t="str">
        <f>IFERROR(VLOOKUP($L1364,[5]Insumos!$C$2:$F$517,3,FALSE),"")</f>
        <v/>
      </c>
      <c r="P1364" s="520" t="e">
        <f>+'Formulario PPGR3'!$O1364*'Formulario PPGR3'!$N1364</f>
        <v>#VALUE!</v>
      </c>
      <c r="Q1364" s="519" t="str">
        <f>IFERROR(VLOOKUP($L1364,[5]Insumos!$C$2:$F$517,4,FALSE),"")</f>
        <v/>
      </c>
      <c r="R1364" s="526"/>
    </row>
    <row r="1365" spans="2:18" hidden="1">
      <c r="B1365" s="505" t="str">
        <f>IF('Formulario PPGR3'!$G1365="","",CONCATENATE('Formulario PPGR3'!$C1365,".",'Formulario PPGR3'!$D1365,".",'Formulario PPGR3'!$E1365,".",'Formulario PPGR3'!$F1365))</f>
        <v/>
      </c>
      <c r="C1365" s="505" t="str">
        <f>IF('Formulario PPGR3'!$G1365="","",'[3]Formulario PPGR1'!#REF!)</f>
        <v/>
      </c>
      <c r="D1365" s="505" t="str">
        <f>IF('Formulario PPGR3'!$G1365="","",'[3]Formulario PPGR1'!#REF!)</f>
        <v/>
      </c>
      <c r="E1365" s="505" t="str">
        <f>IF('Formulario PPGR3'!$G1365="","",'[3]Formulario PPGR1'!#REF!)</f>
        <v/>
      </c>
      <c r="F1365" s="505" t="str">
        <f>IF('Formulario PPGR3'!$G1365="","",'[3]Formulario PPGR1'!#REF!)</f>
        <v/>
      </c>
      <c r="G1365" s="506"/>
      <c r="H1365" s="507" t="str">
        <f>IFERROR(VLOOKUP('Formulario PPGR3'!$G1365,'Formulario PPGR2'!$H$39:$I$10486,2,FALSE),"")</f>
        <v/>
      </c>
      <c r="I1365" s="514" t="str">
        <f>IFERROR(VLOOKUP('Formulario PPGR3'!$G1365,'Formulario PPGR2'!$H$9:$V$303,15,FALSE),"")</f>
        <v/>
      </c>
      <c r="J1365" s="515"/>
      <c r="K1365" s="505" t="str">
        <f>IFERROR(VLOOKUP($J1365,[8]LSIns!$B$5:$C$45,2,FALSE),"")</f>
        <v/>
      </c>
      <c r="L1365" s="516"/>
      <c r="M1365" s="517" t="str">
        <f>IFERROR(VLOOKUP($L1365,[5]Insumos!$C$2:$F$517,2,FALSE),"")</f>
        <v/>
      </c>
      <c r="N1365" s="521"/>
      <c r="O1365" s="519" t="str">
        <f>IFERROR(VLOOKUP($L1365,[5]Insumos!$C$2:$F$517,3,FALSE),"")</f>
        <v/>
      </c>
      <c r="P1365" s="520" t="e">
        <f>+'Formulario PPGR3'!$O1365*'Formulario PPGR3'!$N1365</f>
        <v>#VALUE!</v>
      </c>
      <c r="Q1365" s="519" t="str">
        <f>IFERROR(VLOOKUP($L1365,[5]Insumos!$C$2:$F$517,4,FALSE),"")</f>
        <v/>
      </c>
      <c r="R1365" s="526"/>
    </row>
    <row r="1366" spans="2:18" hidden="1">
      <c r="B1366" s="505" t="str">
        <f>IF('Formulario PPGR3'!$G1366="","",CONCATENATE('Formulario PPGR3'!$C1366,".",'Formulario PPGR3'!$D1366,".",'Formulario PPGR3'!$E1366,".",'Formulario PPGR3'!$F1366))</f>
        <v/>
      </c>
      <c r="C1366" s="505" t="str">
        <f>IF('Formulario PPGR3'!$G1366="","",'[3]Formulario PPGR1'!#REF!)</f>
        <v/>
      </c>
      <c r="D1366" s="505" t="str">
        <f>IF('Formulario PPGR3'!$G1366="","",'[3]Formulario PPGR1'!#REF!)</f>
        <v/>
      </c>
      <c r="E1366" s="505" t="str">
        <f>IF('Formulario PPGR3'!$G1366="","",'[3]Formulario PPGR1'!#REF!)</f>
        <v/>
      </c>
      <c r="F1366" s="505" t="str">
        <f>IF('Formulario PPGR3'!$G1366="","",'[3]Formulario PPGR1'!#REF!)</f>
        <v/>
      </c>
      <c r="G1366" s="506"/>
      <c r="H1366" s="507" t="str">
        <f>IFERROR(VLOOKUP('Formulario PPGR3'!$G1366,'Formulario PPGR2'!$H$39:$I$10486,2,FALSE),"")</f>
        <v/>
      </c>
      <c r="I1366" s="514" t="str">
        <f>IFERROR(VLOOKUP('Formulario PPGR3'!$G1366,'Formulario PPGR2'!$H$9:$V$303,15,FALSE),"")</f>
        <v/>
      </c>
      <c r="J1366" s="515"/>
      <c r="K1366" s="505" t="str">
        <f>IFERROR(VLOOKUP($J1366,[8]LSIns!$B$5:$C$45,2,FALSE),"")</f>
        <v/>
      </c>
      <c r="L1366" s="516"/>
      <c r="M1366" s="517" t="str">
        <f>IFERROR(VLOOKUP($L1366,[5]Insumos!$C$2:$F$517,2,FALSE),"")</f>
        <v/>
      </c>
      <c r="N1366" s="521"/>
      <c r="O1366" s="519" t="str">
        <f>IFERROR(VLOOKUP($L1366,[5]Insumos!$C$2:$F$517,3,FALSE),"")</f>
        <v/>
      </c>
      <c r="P1366" s="520" t="e">
        <f>+'Formulario PPGR3'!$O1366*'Formulario PPGR3'!$N1366</f>
        <v>#VALUE!</v>
      </c>
      <c r="Q1366" s="519" t="str">
        <f>IFERROR(VLOOKUP($L1366,[5]Insumos!$C$2:$F$517,4,FALSE),"")</f>
        <v/>
      </c>
      <c r="R1366" s="526"/>
    </row>
    <row r="1367" spans="2:18" hidden="1">
      <c r="B1367" s="505" t="str">
        <f>IF('Formulario PPGR3'!$G1367="","",CONCATENATE('Formulario PPGR3'!$C1367,".",'Formulario PPGR3'!$D1367,".",'Formulario PPGR3'!$E1367,".",'Formulario PPGR3'!$F1367))</f>
        <v/>
      </c>
      <c r="C1367" s="505" t="str">
        <f>IF('Formulario PPGR3'!$G1367="","",'[3]Formulario PPGR1'!#REF!)</f>
        <v/>
      </c>
      <c r="D1367" s="505" t="str">
        <f>IF('Formulario PPGR3'!$G1367="","",'[3]Formulario PPGR1'!#REF!)</f>
        <v/>
      </c>
      <c r="E1367" s="505" t="str">
        <f>IF('Formulario PPGR3'!$G1367="","",'[3]Formulario PPGR1'!#REF!)</f>
        <v/>
      </c>
      <c r="F1367" s="505" t="str">
        <f>IF('Formulario PPGR3'!$G1367="","",'[3]Formulario PPGR1'!#REF!)</f>
        <v/>
      </c>
      <c r="G1367" s="506"/>
      <c r="H1367" s="507" t="str">
        <f>IFERROR(VLOOKUP('Formulario PPGR3'!$G1367,'Formulario PPGR2'!$H$39:$I$10486,2,FALSE),"")</f>
        <v/>
      </c>
      <c r="I1367" s="514" t="str">
        <f>IFERROR(VLOOKUP('Formulario PPGR3'!$G1367,'Formulario PPGR2'!$H$9:$V$303,15,FALSE),"")</f>
        <v/>
      </c>
      <c r="J1367" s="515"/>
      <c r="K1367" s="505" t="str">
        <f>IFERROR(VLOOKUP($J1367,[8]LSIns!$B$5:$C$45,2,FALSE),"")</f>
        <v/>
      </c>
      <c r="L1367" s="516"/>
      <c r="M1367" s="517" t="str">
        <f>IFERROR(VLOOKUP($L1367,[5]Insumos!$C$2:$F$517,2,FALSE),"")</f>
        <v/>
      </c>
      <c r="N1367" s="521"/>
      <c r="O1367" s="519" t="str">
        <f>IFERROR(VLOOKUP($L1367,[5]Insumos!$C$2:$F$517,3,FALSE),"")</f>
        <v/>
      </c>
      <c r="P1367" s="520" t="e">
        <f>+'Formulario PPGR3'!$O1367*'Formulario PPGR3'!$N1367</f>
        <v>#VALUE!</v>
      </c>
      <c r="Q1367" s="519" t="str">
        <f>IFERROR(VLOOKUP($L1367,[5]Insumos!$C$2:$F$517,4,FALSE),"")</f>
        <v/>
      </c>
      <c r="R1367" s="526"/>
    </row>
    <row r="1368" spans="2:18" hidden="1">
      <c r="B1368" s="505" t="str">
        <f>IF('Formulario PPGR3'!$G1368="","",CONCATENATE('Formulario PPGR3'!$C1368,".",'Formulario PPGR3'!$D1368,".",'Formulario PPGR3'!$E1368,".",'Formulario PPGR3'!$F1368))</f>
        <v/>
      </c>
      <c r="C1368" s="505" t="str">
        <f>IF('Formulario PPGR3'!$G1368="","",'[3]Formulario PPGR1'!#REF!)</f>
        <v/>
      </c>
      <c r="D1368" s="505" t="str">
        <f>IF('Formulario PPGR3'!$G1368="","",'[3]Formulario PPGR1'!#REF!)</f>
        <v/>
      </c>
      <c r="E1368" s="505" t="str">
        <f>IF('Formulario PPGR3'!$G1368="","",'[3]Formulario PPGR1'!#REF!)</f>
        <v/>
      </c>
      <c r="F1368" s="505" t="str">
        <f>IF('Formulario PPGR3'!$G1368="","",'[3]Formulario PPGR1'!#REF!)</f>
        <v/>
      </c>
      <c r="G1368" s="506"/>
      <c r="H1368" s="507" t="str">
        <f>IFERROR(VLOOKUP('Formulario PPGR3'!$G1368,'Formulario PPGR2'!$H$39:$I$10486,2,FALSE),"")</f>
        <v/>
      </c>
      <c r="I1368" s="514" t="str">
        <f>IFERROR(VLOOKUP('Formulario PPGR3'!$G1368,'Formulario PPGR2'!$H$9:$V$303,15,FALSE),"")</f>
        <v/>
      </c>
      <c r="J1368" s="515"/>
      <c r="K1368" s="505" t="str">
        <f>IFERROR(VLOOKUP($J1368,[8]LSIns!$B$5:$C$45,2,FALSE),"")</f>
        <v/>
      </c>
      <c r="L1368" s="516"/>
      <c r="M1368" s="517" t="str">
        <f>IFERROR(VLOOKUP($L1368,[5]Insumos!$C$2:$F$517,2,FALSE),"")</f>
        <v/>
      </c>
      <c r="N1368" s="521"/>
      <c r="O1368" s="519" t="str">
        <f>IFERROR(VLOOKUP($L1368,[5]Insumos!$C$2:$F$517,3,FALSE),"")</f>
        <v/>
      </c>
      <c r="P1368" s="520" t="e">
        <f>+'Formulario PPGR3'!$O1368*'Formulario PPGR3'!$N1368</f>
        <v>#VALUE!</v>
      </c>
      <c r="Q1368" s="519" t="str">
        <f>IFERROR(VLOOKUP($L1368,[5]Insumos!$C$2:$F$517,4,FALSE),"")</f>
        <v/>
      </c>
      <c r="R1368" s="526"/>
    </row>
    <row r="1369" spans="2:18" hidden="1">
      <c r="B1369" s="505" t="str">
        <f>IF('Formulario PPGR3'!$G1369="","",CONCATENATE('Formulario PPGR3'!$C1369,".",'Formulario PPGR3'!$D1369,".",'Formulario PPGR3'!$E1369,".",'Formulario PPGR3'!$F1369))</f>
        <v/>
      </c>
      <c r="C1369" s="505" t="str">
        <f>IF('Formulario PPGR3'!$G1369="","",'[3]Formulario PPGR1'!#REF!)</f>
        <v/>
      </c>
      <c r="D1369" s="505" t="str">
        <f>IF('Formulario PPGR3'!$G1369="","",'[3]Formulario PPGR1'!#REF!)</f>
        <v/>
      </c>
      <c r="E1369" s="505" t="str">
        <f>IF('Formulario PPGR3'!$G1369="","",'[3]Formulario PPGR1'!#REF!)</f>
        <v/>
      </c>
      <c r="F1369" s="505" t="str">
        <f>IF('Formulario PPGR3'!$G1369="","",'[3]Formulario PPGR1'!#REF!)</f>
        <v/>
      </c>
      <c r="G1369" s="506"/>
      <c r="H1369" s="507" t="str">
        <f>IFERROR(VLOOKUP('Formulario PPGR3'!$G1369,'Formulario PPGR2'!$H$39:$I$10486,2,FALSE),"")</f>
        <v/>
      </c>
      <c r="I1369" s="514" t="str">
        <f>IFERROR(VLOOKUP('Formulario PPGR3'!$G1369,'Formulario PPGR2'!$H$9:$V$303,15,FALSE),"")</f>
        <v/>
      </c>
      <c r="J1369" s="515"/>
      <c r="K1369" s="505" t="str">
        <f>IFERROR(VLOOKUP($J1369,[8]LSIns!$B$5:$C$45,2,FALSE),"")</f>
        <v/>
      </c>
      <c r="L1369" s="516"/>
      <c r="M1369" s="517" t="str">
        <f>IFERROR(VLOOKUP($L1369,[5]Insumos!$C$2:$F$517,2,FALSE),"")</f>
        <v/>
      </c>
      <c r="N1369" s="521"/>
      <c r="O1369" s="519" t="str">
        <f>IFERROR(VLOOKUP($L1369,[5]Insumos!$C$2:$F$517,3,FALSE),"")</f>
        <v/>
      </c>
      <c r="P1369" s="520" t="e">
        <f>+'Formulario PPGR3'!$O1369*'Formulario PPGR3'!$N1369</f>
        <v>#VALUE!</v>
      </c>
      <c r="Q1369" s="519" t="str">
        <f>IFERROR(VLOOKUP($L1369,[5]Insumos!$C$2:$F$517,4,FALSE),"")</f>
        <v/>
      </c>
      <c r="R1369" s="526"/>
    </row>
    <row r="1370" spans="2:18" hidden="1">
      <c r="B1370" s="505" t="str">
        <f>IF('Formulario PPGR3'!$G1370="","",CONCATENATE('Formulario PPGR3'!$C1370,".",'Formulario PPGR3'!$D1370,".",'Formulario PPGR3'!$E1370,".",'Formulario PPGR3'!$F1370))</f>
        <v/>
      </c>
      <c r="C1370" s="505" t="str">
        <f>IF('Formulario PPGR3'!$G1370="","",'[3]Formulario PPGR1'!#REF!)</f>
        <v/>
      </c>
      <c r="D1370" s="505" t="str">
        <f>IF('Formulario PPGR3'!$G1370="","",'[3]Formulario PPGR1'!#REF!)</f>
        <v/>
      </c>
      <c r="E1370" s="505" t="str">
        <f>IF('Formulario PPGR3'!$G1370="","",'[3]Formulario PPGR1'!#REF!)</f>
        <v/>
      </c>
      <c r="F1370" s="505" t="str">
        <f>IF('Formulario PPGR3'!$G1370="","",'[3]Formulario PPGR1'!#REF!)</f>
        <v/>
      </c>
      <c r="G1370" s="506"/>
      <c r="H1370" s="507" t="str">
        <f>IFERROR(VLOOKUP('Formulario PPGR3'!$G1370,'Formulario PPGR2'!$H$39:$I$10486,2,FALSE),"")</f>
        <v/>
      </c>
      <c r="I1370" s="514" t="str">
        <f>IFERROR(VLOOKUP('Formulario PPGR3'!$G1370,'Formulario PPGR2'!$H$9:$V$303,15,FALSE),"")</f>
        <v/>
      </c>
      <c r="J1370" s="515"/>
      <c r="K1370" s="505" t="str">
        <f>IFERROR(VLOOKUP($J1370,[8]LSIns!$B$5:$C$45,2,FALSE),"")</f>
        <v/>
      </c>
      <c r="L1370" s="516"/>
      <c r="M1370" s="517" t="str">
        <f>IFERROR(VLOOKUP($L1370,[5]Insumos!$C$2:$F$517,2,FALSE),"")</f>
        <v/>
      </c>
      <c r="N1370" s="521"/>
      <c r="O1370" s="519" t="str">
        <f>IFERROR(VLOOKUP($L1370,[5]Insumos!$C$2:$F$517,3,FALSE),"")</f>
        <v/>
      </c>
      <c r="P1370" s="520" t="e">
        <f>+'Formulario PPGR3'!$O1370*'Formulario PPGR3'!$N1370</f>
        <v>#VALUE!</v>
      </c>
      <c r="Q1370" s="519" t="str">
        <f>IFERROR(VLOOKUP($L1370,[5]Insumos!$C$2:$F$517,4,FALSE),"")</f>
        <v/>
      </c>
      <c r="R1370" s="526"/>
    </row>
    <row r="1371" spans="2:18" hidden="1">
      <c r="B1371" s="505" t="str">
        <f>IF('Formulario PPGR3'!$G1371="","",CONCATENATE('Formulario PPGR3'!$C1371,".",'Formulario PPGR3'!$D1371,".",'Formulario PPGR3'!$E1371,".",'Formulario PPGR3'!$F1371))</f>
        <v/>
      </c>
      <c r="C1371" s="505" t="str">
        <f>IF('Formulario PPGR3'!$G1371="","",'[3]Formulario PPGR1'!#REF!)</f>
        <v/>
      </c>
      <c r="D1371" s="505" t="str">
        <f>IF('Formulario PPGR3'!$G1371="","",'[3]Formulario PPGR1'!#REF!)</f>
        <v/>
      </c>
      <c r="E1371" s="505" t="str">
        <f>IF('Formulario PPGR3'!$G1371="","",'[3]Formulario PPGR1'!#REF!)</f>
        <v/>
      </c>
      <c r="F1371" s="505" t="str">
        <f>IF('Formulario PPGR3'!$G1371="","",'[3]Formulario PPGR1'!#REF!)</f>
        <v/>
      </c>
      <c r="G1371" s="506"/>
      <c r="H1371" s="507" t="str">
        <f>IFERROR(VLOOKUP('Formulario PPGR3'!$G1371,'Formulario PPGR2'!$H$39:$I$10486,2,FALSE),"")</f>
        <v/>
      </c>
      <c r="I1371" s="514" t="str">
        <f>IFERROR(VLOOKUP('Formulario PPGR3'!$G1371,'Formulario PPGR2'!$H$9:$V$303,15,FALSE),"")</f>
        <v/>
      </c>
      <c r="J1371" s="515"/>
      <c r="K1371" s="505" t="str">
        <f>IFERROR(VLOOKUP($J1371,[8]LSIns!$B$5:$C$45,2,FALSE),"")</f>
        <v/>
      </c>
      <c r="L1371" s="516"/>
      <c r="M1371" s="517" t="str">
        <f>IFERROR(VLOOKUP($L1371,[5]Insumos!$C$2:$F$517,2,FALSE),"")</f>
        <v/>
      </c>
      <c r="N1371" s="521"/>
      <c r="O1371" s="519" t="str">
        <f>IFERROR(VLOOKUP($L1371,[5]Insumos!$C$2:$F$517,3,FALSE),"")</f>
        <v/>
      </c>
      <c r="P1371" s="520" t="e">
        <f>+'Formulario PPGR3'!$O1371*'Formulario PPGR3'!$N1371</f>
        <v>#VALUE!</v>
      </c>
      <c r="Q1371" s="519" t="str">
        <f>IFERROR(VLOOKUP($L1371,[5]Insumos!$C$2:$F$517,4,FALSE),"")</f>
        <v/>
      </c>
      <c r="R1371" s="526"/>
    </row>
    <row r="1372" spans="2:18" hidden="1">
      <c r="B1372" s="505" t="str">
        <f>IF('Formulario PPGR3'!$G1372="","",CONCATENATE('Formulario PPGR3'!$C1372,".",'Formulario PPGR3'!$D1372,".",'Formulario PPGR3'!$E1372,".",'Formulario PPGR3'!$F1372))</f>
        <v/>
      </c>
      <c r="C1372" s="505" t="str">
        <f>IF('Formulario PPGR3'!$G1372="","",'[3]Formulario PPGR1'!#REF!)</f>
        <v/>
      </c>
      <c r="D1372" s="505" t="str">
        <f>IF('Formulario PPGR3'!$G1372="","",'[3]Formulario PPGR1'!#REF!)</f>
        <v/>
      </c>
      <c r="E1372" s="505" t="str">
        <f>IF('Formulario PPGR3'!$G1372="","",'[3]Formulario PPGR1'!#REF!)</f>
        <v/>
      </c>
      <c r="F1372" s="505" t="str">
        <f>IF('Formulario PPGR3'!$G1372="","",'[3]Formulario PPGR1'!#REF!)</f>
        <v/>
      </c>
      <c r="G1372" s="506"/>
      <c r="H1372" s="507" t="str">
        <f>IFERROR(VLOOKUP('Formulario PPGR3'!$G1372,'Formulario PPGR2'!$H$39:$I$10486,2,FALSE),"")</f>
        <v/>
      </c>
      <c r="I1372" s="514" t="str">
        <f>IFERROR(VLOOKUP('Formulario PPGR3'!$G1372,'Formulario PPGR2'!$H$9:$V$303,15,FALSE),"")</f>
        <v/>
      </c>
      <c r="J1372" s="515"/>
      <c r="K1372" s="505" t="str">
        <f>IFERROR(VLOOKUP($J1372,[8]LSIns!$B$5:$C$45,2,FALSE),"")</f>
        <v/>
      </c>
      <c r="L1372" s="516"/>
      <c r="M1372" s="517" t="str">
        <f>IFERROR(VLOOKUP($L1372,[5]Insumos!$C$2:$F$517,2,FALSE),"")</f>
        <v/>
      </c>
      <c r="N1372" s="521"/>
      <c r="O1372" s="519" t="str">
        <f>IFERROR(VLOOKUP($L1372,[5]Insumos!$C$2:$F$517,3,FALSE),"")</f>
        <v/>
      </c>
      <c r="P1372" s="520" t="e">
        <f>+'Formulario PPGR3'!$O1372*'Formulario PPGR3'!$N1372</f>
        <v>#VALUE!</v>
      </c>
      <c r="Q1372" s="519" t="str">
        <f>IFERROR(VLOOKUP($L1372,[5]Insumos!$C$2:$F$517,4,FALSE),"")</f>
        <v/>
      </c>
      <c r="R1372" s="526"/>
    </row>
    <row r="1373" spans="2:18" hidden="1">
      <c r="B1373" s="505" t="str">
        <f>IF('Formulario PPGR3'!$G1373="","",CONCATENATE('Formulario PPGR3'!$C1373,".",'Formulario PPGR3'!$D1373,".",'Formulario PPGR3'!$E1373,".",'Formulario PPGR3'!$F1373))</f>
        <v/>
      </c>
      <c r="C1373" s="505" t="str">
        <f>IF('Formulario PPGR3'!$G1373="","",'[3]Formulario PPGR1'!#REF!)</f>
        <v/>
      </c>
      <c r="D1373" s="505" t="str">
        <f>IF('Formulario PPGR3'!$G1373="","",'[3]Formulario PPGR1'!#REF!)</f>
        <v/>
      </c>
      <c r="E1373" s="505" t="str">
        <f>IF('Formulario PPGR3'!$G1373="","",'[3]Formulario PPGR1'!#REF!)</f>
        <v/>
      </c>
      <c r="F1373" s="505" t="str">
        <f>IF('Formulario PPGR3'!$G1373="","",'[3]Formulario PPGR1'!#REF!)</f>
        <v/>
      </c>
      <c r="G1373" s="506"/>
      <c r="H1373" s="507" t="str">
        <f>IFERROR(VLOOKUP('Formulario PPGR3'!$G1373,'Formulario PPGR2'!$H$39:$I$10486,2,FALSE),"")</f>
        <v/>
      </c>
      <c r="I1373" s="514" t="str">
        <f>IFERROR(VLOOKUP('Formulario PPGR3'!$G1373,'Formulario PPGR2'!$H$9:$V$303,15,FALSE),"")</f>
        <v/>
      </c>
      <c r="J1373" s="515"/>
      <c r="K1373" s="505" t="str">
        <f>IFERROR(VLOOKUP($J1373,[8]LSIns!$B$5:$C$45,2,FALSE),"")</f>
        <v/>
      </c>
      <c r="L1373" s="516"/>
      <c r="M1373" s="517" t="str">
        <f>IFERROR(VLOOKUP($L1373,[5]Insumos!$C$2:$F$517,2,FALSE),"")</f>
        <v/>
      </c>
      <c r="N1373" s="521"/>
      <c r="O1373" s="519" t="str">
        <f>IFERROR(VLOOKUP($L1373,[5]Insumos!$C$2:$F$517,3,FALSE),"")</f>
        <v/>
      </c>
      <c r="P1373" s="520" t="e">
        <f>+'Formulario PPGR3'!$O1373*'Formulario PPGR3'!$N1373</f>
        <v>#VALUE!</v>
      </c>
      <c r="Q1373" s="519" t="str">
        <f>IFERROR(VLOOKUP($L1373,[5]Insumos!$C$2:$F$517,4,FALSE),"")</f>
        <v/>
      </c>
      <c r="R1373" s="526"/>
    </row>
    <row r="1374" spans="2:18" hidden="1">
      <c r="B1374" s="505" t="str">
        <f>IF('Formulario PPGR3'!$G1374="","",CONCATENATE('Formulario PPGR3'!$C1374,".",'Formulario PPGR3'!$D1374,".",'Formulario PPGR3'!$E1374,".",'Formulario PPGR3'!$F1374))</f>
        <v/>
      </c>
      <c r="C1374" s="505" t="str">
        <f>IF('Formulario PPGR3'!$G1374="","",'[3]Formulario PPGR1'!#REF!)</f>
        <v/>
      </c>
      <c r="D1374" s="505" t="str">
        <f>IF('Formulario PPGR3'!$G1374="","",'[3]Formulario PPGR1'!#REF!)</f>
        <v/>
      </c>
      <c r="E1374" s="505" t="str">
        <f>IF('Formulario PPGR3'!$G1374="","",'[3]Formulario PPGR1'!#REF!)</f>
        <v/>
      </c>
      <c r="F1374" s="505" t="str">
        <f>IF('Formulario PPGR3'!$G1374="","",'[3]Formulario PPGR1'!#REF!)</f>
        <v/>
      </c>
      <c r="G1374" s="506"/>
      <c r="H1374" s="507" t="str">
        <f>IFERROR(VLOOKUP('Formulario PPGR3'!$G1374,'Formulario PPGR2'!$H$39:$I$10486,2,FALSE),"")</f>
        <v/>
      </c>
      <c r="I1374" s="514" t="str">
        <f>IFERROR(VLOOKUP('Formulario PPGR3'!$G1374,'Formulario PPGR2'!$H$9:$V$303,15,FALSE),"")</f>
        <v/>
      </c>
      <c r="J1374" s="515"/>
      <c r="K1374" s="505" t="str">
        <f>IFERROR(VLOOKUP($J1374,[8]LSIns!$B$5:$C$45,2,FALSE),"")</f>
        <v/>
      </c>
      <c r="L1374" s="516"/>
      <c r="M1374" s="517" t="str">
        <f>IFERROR(VLOOKUP($L1374,[5]Insumos!$C$2:$F$517,2,FALSE),"")</f>
        <v/>
      </c>
      <c r="N1374" s="521"/>
      <c r="O1374" s="519" t="str">
        <f>IFERROR(VLOOKUP($L1374,[5]Insumos!$C$2:$F$517,3,FALSE),"")</f>
        <v/>
      </c>
      <c r="P1374" s="520" t="e">
        <f>+'Formulario PPGR3'!$O1374*'Formulario PPGR3'!$N1374</f>
        <v>#VALUE!</v>
      </c>
      <c r="Q1374" s="519" t="str">
        <f>IFERROR(VLOOKUP($L1374,[5]Insumos!$C$2:$F$517,4,FALSE),"")</f>
        <v/>
      </c>
      <c r="R1374" s="526"/>
    </row>
    <row r="1375" spans="2:18" hidden="1">
      <c r="B1375" s="505" t="str">
        <f>IF('Formulario PPGR3'!$G1375="","",CONCATENATE('Formulario PPGR3'!$C1375,".",'Formulario PPGR3'!$D1375,".",'Formulario PPGR3'!$E1375,".",'Formulario PPGR3'!$F1375))</f>
        <v/>
      </c>
      <c r="C1375" s="505" t="str">
        <f>IF('Formulario PPGR3'!$G1375="","",'[3]Formulario PPGR1'!#REF!)</f>
        <v/>
      </c>
      <c r="D1375" s="505" t="str">
        <f>IF('Formulario PPGR3'!$G1375="","",'[3]Formulario PPGR1'!#REF!)</f>
        <v/>
      </c>
      <c r="E1375" s="505" t="str">
        <f>IF('Formulario PPGR3'!$G1375="","",'[3]Formulario PPGR1'!#REF!)</f>
        <v/>
      </c>
      <c r="F1375" s="505" t="str">
        <f>IF('Formulario PPGR3'!$G1375="","",'[3]Formulario PPGR1'!#REF!)</f>
        <v/>
      </c>
      <c r="G1375" s="506"/>
      <c r="H1375" s="507" t="str">
        <f>IFERROR(VLOOKUP('Formulario PPGR3'!$G1375,'Formulario PPGR2'!$H$39:$I$10486,2,FALSE),"")</f>
        <v/>
      </c>
      <c r="I1375" s="514" t="str">
        <f>IFERROR(VLOOKUP('Formulario PPGR3'!$G1375,'Formulario PPGR2'!$H$9:$V$303,15,FALSE),"")</f>
        <v/>
      </c>
      <c r="J1375" s="515"/>
      <c r="K1375" s="505" t="str">
        <f>IFERROR(VLOOKUP($J1375,[8]LSIns!$B$5:$C$45,2,FALSE),"")</f>
        <v/>
      </c>
      <c r="L1375" s="516"/>
      <c r="M1375" s="517" t="str">
        <f>IFERROR(VLOOKUP($L1375,[5]Insumos!$C$2:$F$517,2,FALSE),"")</f>
        <v/>
      </c>
      <c r="N1375" s="521"/>
      <c r="O1375" s="519" t="str">
        <f>IFERROR(VLOOKUP($L1375,[5]Insumos!$C$2:$F$517,3,FALSE),"")</f>
        <v/>
      </c>
      <c r="P1375" s="520" t="e">
        <f>+'Formulario PPGR3'!$O1375*'Formulario PPGR3'!$N1375</f>
        <v>#VALUE!</v>
      </c>
      <c r="Q1375" s="519" t="str">
        <f>IFERROR(VLOOKUP($L1375,[5]Insumos!$C$2:$F$517,4,FALSE),"")</f>
        <v/>
      </c>
      <c r="R1375" s="526"/>
    </row>
    <row r="1376" spans="2:18" hidden="1">
      <c r="B1376" s="505" t="str">
        <f>IF('Formulario PPGR3'!$G1376="","",CONCATENATE('Formulario PPGR3'!$C1376,".",'Formulario PPGR3'!$D1376,".",'Formulario PPGR3'!$E1376,".",'Formulario PPGR3'!$F1376))</f>
        <v/>
      </c>
      <c r="C1376" s="505" t="str">
        <f>IF('Formulario PPGR3'!$G1376="","",'[3]Formulario PPGR1'!#REF!)</f>
        <v/>
      </c>
      <c r="D1376" s="505" t="str">
        <f>IF('Formulario PPGR3'!$G1376="","",'[3]Formulario PPGR1'!#REF!)</f>
        <v/>
      </c>
      <c r="E1376" s="505" t="str">
        <f>IF('Formulario PPGR3'!$G1376="","",'[3]Formulario PPGR1'!#REF!)</f>
        <v/>
      </c>
      <c r="F1376" s="505" t="str">
        <f>IF('Formulario PPGR3'!$G1376="","",'[3]Formulario PPGR1'!#REF!)</f>
        <v/>
      </c>
      <c r="G1376" s="506"/>
      <c r="H1376" s="507" t="str">
        <f>IFERROR(VLOOKUP('Formulario PPGR3'!$G1376,'Formulario PPGR2'!$H$39:$I$10486,2,FALSE),"")</f>
        <v/>
      </c>
      <c r="I1376" s="514" t="str">
        <f>IFERROR(VLOOKUP('Formulario PPGR3'!$G1376,'Formulario PPGR2'!$H$9:$V$303,15,FALSE),"")</f>
        <v/>
      </c>
      <c r="J1376" s="515"/>
      <c r="K1376" s="505" t="str">
        <f>IFERROR(VLOOKUP($J1376,[8]LSIns!$B$5:$C$45,2,FALSE),"")</f>
        <v/>
      </c>
      <c r="L1376" s="516"/>
      <c r="M1376" s="517" t="str">
        <f>IFERROR(VLOOKUP($L1376,[5]Insumos!$C$2:$F$517,2,FALSE),"")</f>
        <v/>
      </c>
      <c r="N1376" s="521"/>
      <c r="O1376" s="519" t="str">
        <f>IFERROR(VLOOKUP($L1376,[5]Insumos!$C$2:$F$517,3,FALSE),"")</f>
        <v/>
      </c>
      <c r="P1376" s="520" t="e">
        <f>+'Formulario PPGR3'!$O1376*'Formulario PPGR3'!$N1376</f>
        <v>#VALUE!</v>
      </c>
      <c r="Q1376" s="519" t="str">
        <f>IFERROR(VLOOKUP($L1376,[5]Insumos!$C$2:$F$517,4,FALSE),"")</f>
        <v/>
      </c>
      <c r="R1376" s="526"/>
    </row>
    <row r="1377" spans="2:18" hidden="1">
      <c r="B1377" s="505" t="str">
        <f>IF('Formulario PPGR3'!$G1377="","",CONCATENATE('Formulario PPGR3'!$C1377,".",'Formulario PPGR3'!$D1377,".",'Formulario PPGR3'!$E1377,".",'Formulario PPGR3'!$F1377))</f>
        <v/>
      </c>
      <c r="C1377" s="505" t="str">
        <f>IF('Formulario PPGR3'!$G1377="","",'[3]Formulario PPGR1'!#REF!)</f>
        <v/>
      </c>
      <c r="D1377" s="505" t="str">
        <f>IF('Formulario PPGR3'!$G1377="","",'[3]Formulario PPGR1'!#REF!)</f>
        <v/>
      </c>
      <c r="E1377" s="505" t="str">
        <f>IF('Formulario PPGR3'!$G1377="","",'[3]Formulario PPGR1'!#REF!)</f>
        <v/>
      </c>
      <c r="F1377" s="505" t="str">
        <f>IF('Formulario PPGR3'!$G1377="","",'[3]Formulario PPGR1'!#REF!)</f>
        <v/>
      </c>
      <c r="G1377" s="506"/>
      <c r="H1377" s="507" t="str">
        <f>IFERROR(VLOOKUP('Formulario PPGR3'!$G1377,'Formulario PPGR2'!$H$39:$I$10486,2,FALSE),"")</f>
        <v/>
      </c>
      <c r="I1377" s="514" t="str">
        <f>IFERROR(VLOOKUP('Formulario PPGR3'!$G1377,'Formulario PPGR2'!$H$9:$V$303,15,FALSE),"")</f>
        <v/>
      </c>
      <c r="J1377" s="515"/>
      <c r="K1377" s="505" t="str">
        <f>IFERROR(VLOOKUP($J1377,[8]LSIns!$B$5:$C$45,2,FALSE),"")</f>
        <v/>
      </c>
      <c r="L1377" s="516"/>
      <c r="M1377" s="517" t="str">
        <f>IFERROR(VLOOKUP($L1377,[5]Insumos!$C$2:$F$517,2,FALSE),"")</f>
        <v/>
      </c>
      <c r="N1377" s="521"/>
      <c r="O1377" s="519" t="str">
        <f>IFERROR(VLOOKUP($L1377,[5]Insumos!$C$2:$F$517,3,FALSE),"")</f>
        <v/>
      </c>
      <c r="P1377" s="520" t="e">
        <f>+'Formulario PPGR3'!$O1377*'Formulario PPGR3'!$N1377</f>
        <v>#VALUE!</v>
      </c>
      <c r="Q1377" s="519" t="str">
        <f>IFERROR(VLOOKUP($L1377,[5]Insumos!$C$2:$F$517,4,FALSE),"")</f>
        <v/>
      </c>
      <c r="R1377" s="526"/>
    </row>
    <row r="1378" spans="2:18" hidden="1">
      <c r="B1378" s="505" t="str">
        <f>IF('Formulario PPGR3'!$G1378="","",CONCATENATE('Formulario PPGR3'!$C1378,".",'Formulario PPGR3'!$D1378,".",'Formulario PPGR3'!$E1378,".",'Formulario PPGR3'!$F1378))</f>
        <v/>
      </c>
      <c r="C1378" s="505" t="str">
        <f>IF('Formulario PPGR3'!$G1378="","",'[3]Formulario PPGR1'!#REF!)</f>
        <v/>
      </c>
      <c r="D1378" s="505" t="str">
        <f>IF('Formulario PPGR3'!$G1378="","",'[3]Formulario PPGR1'!#REF!)</f>
        <v/>
      </c>
      <c r="E1378" s="505" t="str">
        <f>IF('Formulario PPGR3'!$G1378="","",'[3]Formulario PPGR1'!#REF!)</f>
        <v/>
      </c>
      <c r="F1378" s="505" t="str">
        <f>IF('Formulario PPGR3'!$G1378="","",'[3]Formulario PPGR1'!#REF!)</f>
        <v/>
      </c>
      <c r="G1378" s="506"/>
      <c r="H1378" s="507" t="str">
        <f>IFERROR(VLOOKUP('Formulario PPGR3'!$G1378,'Formulario PPGR2'!$H$39:$I$10486,2,FALSE),"")</f>
        <v/>
      </c>
      <c r="I1378" s="514" t="str">
        <f>IFERROR(VLOOKUP('Formulario PPGR3'!$G1378,'Formulario PPGR2'!$H$9:$V$303,15,FALSE),"")</f>
        <v/>
      </c>
      <c r="J1378" s="515"/>
      <c r="K1378" s="505" t="str">
        <f>IFERROR(VLOOKUP($J1378,[8]LSIns!$B$5:$C$45,2,FALSE),"")</f>
        <v/>
      </c>
      <c r="L1378" s="516"/>
      <c r="M1378" s="517" t="str">
        <f>IFERROR(VLOOKUP($L1378,[5]Insumos!$C$2:$F$517,2,FALSE),"")</f>
        <v/>
      </c>
      <c r="N1378" s="521"/>
      <c r="O1378" s="519" t="str">
        <f>IFERROR(VLOOKUP($L1378,[5]Insumos!$C$2:$F$517,3,FALSE),"")</f>
        <v/>
      </c>
      <c r="P1378" s="520" t="e">
        <f>+'Formulario PPGR3'!$O1378*'Formulario PPGR3'!$N1378</f>
        <v>#VALUE!</v>
      </c>
      <c r="Q1378" s="519" t="str">
        <f>IFERROR(VLOOKUP($L1378,[5]Insumos!$C$2:$F$517,4,FALSE),"")</f>
        <v/>
      </c>
      <c r="R1378" s="526"/>
    </row>
    <row r="1379" spans="2:18" hidden="1">
      <c r="B1379" s="505" t="str">
        <f>IF('Formulario PPGR3'!$G1379="","",CONCATENATE('Formulario PPGR3'!$C1379,".",'Formulario PPGR3'!$D1379,".",'Formulario PPGR3'!$E1379,".",'Formulario PPGR3'!$F1379))</f>
        <v/>
      </c>
      <c r="C1379" s="505" t="str">
        <f>IF('Formulario PPGR3'!$G1379="","",'[3]Formulario PPGR1'!#REF!)</f>
        <v/>
      </c>
      <c r="D1379" s="505" t="str">
        <f>IF('Formulario PPGR3'!$G1379="","",'[3]Formulario PPGR1'!#REF!)</f>
        <v/>
      </c>
      <c r="E1379" s="505" t="str">
        <f>IF('Formulario PPGR3'!$G1379="","",'[3]Formulario PPGR1'!#REF!)</f>
        <v/>
      </c>
      <c r="F1379" s="505" t="str">
        <f>IF('Formulario PPGR3'!$G1379="","",'[3]Formulario PPGR1'!#REF!)</f>
        <v/>
      </c>
      <c r="G1379" s="506"/>
      <c r="H1379" s="507" t="str">
        <f>IFERROR(VLOOKUP('Formulario PPGR3'!$G1379,'Formulario PPGR2'!$H$39:$I$10486,2,FALSE),"")</f>
        <v/>
      </c>
      <c r="I1379" s="514" t="str">
        <f>IFERROR(VLOOKUP('Formulario PPGR3'!$G1379,'Formulario PPGR2'!$H$9:$V$303,15,FALSE),"")</f>
        <v/>
      </c>
      <c r="J1379" s="515"/>
      <c r="K1379" s="505" t="str">
        <f>IFERROR(VLOOKUP($J1379,[8]LSIns!$B$5:$C$45,2,FALSE),"")</f>
        <v/>
      </c>
      <c r="L1379" s="516"/>
      <c r="M1379" s="517" t="str">
        <f>IFERROR(VLOOKUP($L1379,[5]Insumos!$C$2:$F$517,2,FALSE),"")</f>
        <v/>
      </c>
      <c r="N1379" s="521"/>
      <c r="O1379" s="519" t="str">
        <f>IFERROR(VLOOKUP($L1379,[5]Insumos!$C$2:$F$517,3,FALSE),"")</f>
        <v/>
      </c>
      <c r="P1379" s="520" t="e">
        <f>+'Formulario PPGR3'!$O1379*'Formulario PPGR3'!$N1379</f>
        <v>#VALUE!</v>
      </c>
      <c r="Q1379" s="519" t="str">
        <f>IFERROR(VLOOKUP($L1379,[5]Insumos!$C$2:$F$517,4,FALSE),"")</f>
        <v/>
      </c>
      <c r="R1379" s="526"/>
    </row>
    <row r="1380" spans="2:18" hidden="1">
      <c r="B1380" s="505" t="str">
        <f>IF('Formulario PPGR3'!$G1380="","",CONCATENATE('Formulario PPGR3'!$C1380,".",'Formulario PPGR3'!$D1380,".",'Formulario PPGR3'!$E1380,".",'Formulario PPGR3'!$F1380))</f>
        <v/>
      </c>
      <c r="C1380" s="505" t="str">
        <f>IF('Formulario PPGR3'!$G1380="","",'[3]Formulario PPGR1'!#REF!)</f>
        <v/>
      </c>
      <c r="D1380" s="505" t="str">
        <f>IF('Formulario PPGR3'!$G1380="","",'[3]Formulario PPGR1'!#REF!)</f>
        <v/>
      </c>
      <c r="E1380" s="505" t="str">
        <f>IF('Formulario PPGR3'!$G1380="","",'[3]Formulario PPGR1'!#REF!)</f>
        <v/>
      </c>
      <c r="F1380" s="505" t="str">
        <f>IF('Formulario PPGR3'!$G1380="","",'[3]Formulario PPGR1'!#REF!)</f>
        <v/>
      </c>
      <c r="G1380" s="506"/>
      <c r="H1380" s="507" t="str">
        <f>IFERROR(VLOOKUP('Formulario PPGR3'!$G1380,'Formulario PPGR2'!$H$39:$I$10486,2,FALSE),"")</f>
        <v/>
      </c>
      <c r="I1380" s="514" t="str">
        <f>IFERROR(VLOOKUP('Formulario PPGR3'!$G1380,'Formulario PPGR2'!$H$9:$V$303,15,FALSE),"")</f>
        <v/>
      </c>
      <c r="J1380" s="515"/>
      <c r="K1380" s="505" t="str">
        <f>IFERROR(VLOOKUP($J1380,[8]LSIns!$B$5:$C$45,2,FALSE),"")</f>
        <v/>
      </c>
      <c r="L1380" s="516"/>
      <c r="M1380" s="517" t="str">
        <f>IFERROR(VLOOKUP($L1380,[5]Insumos!$C$2:$F$517,2,FALSE),"")</f>
        <v/>
      </c>
      <c r="N1380" s="521"/>
      <c r="O1380" s="519" t="str">
        <f>IFERROR(VLOOKUP($L1380,[5]Insumos!$C$2:$F$517,3,FALSE),"")</f>
        <v/>
      </c>
      <c r="P1380" s="520" t="e">
        <f>+'Formulario PPGR3'!$O1380*'Formulario PPGR3'!$N1380</f>
        <v>#VALUE!</v>
      </c>
      <c r="Q1380" s="519" t="str">
        <f>IFERROR(VLOOKUP($L1380,[5]Insumos!$C$2:$F$517,4,FALSE),"")</f>
        <v/>
      </c>
      <c r="R1380" s="526"/>
    </row>
    <row r="1381" spans="2:18" hidden="1">
      <c r="B1381" s="505" t="str">
        <f>IF('Formulario PPGR3'!$G1381="","",CONCATENATE('Formulario PPGR3'!$C1381,".",'Formulario PPGR3'!$D1381,".",'Formulario PPGR3'!$E1381,".",'Formulario PPGR3'!$F1381))</f>
        <v/>
      </c>
      <c r="C1381" s="505" t="str">
        <f>IF('Formulario PPGR3'!$G1381="","",'[3]Formulario PPGR1'!#REF!)</f>
        <v/>
      </c>
      <c r="D1381" s="505" t="str">
        <f>IF('Formulario PPGR3'!$G1381="","",'[3]Formulario PPGR1'!#REF!)</f>
        <v/>
      </c>
      <c r="E1381" s="505" t="str">
        <f>IF('Formulario PPGR3'!$G1381="","",'[3]Formulario PPGR1'!#REF!)</f>
        <v/>
      </c>
      <c r="F1381" s="505" t="str">
        <f>IF('Formulario PPGR3'!$G1381="","",'[3]Formulario PPGR1'!#REF!)</f>
        <v/>
      </c>
      <c r="G1381" s="506"/>
      <c r="H1381" s="507" t="str">
        <f>IFERROR(VLOOKUP('Formulario PPGR3'!$G1381,'Formulario PPGR2'!$H$39:$I$10486,2,FALSE),"")</f>
        <v/>
      </c>
      <c r="I1381" s="514" t="str">
        <f>IFERROR(VLOOKUP('Formulario PPGR3'!$G1381,'Formulario PPGR2'!$H$9:$V$303,15,FALSE),"")</f>
        <v/>
      </c>
      <c r="J1381" s="515"/>
      <c r="K1381" s="505" t="str">
        <f>IFERROR(VLOOKUP($J1381,[8]LSIns!$B$5:$C$45,2,FALSE),"")</f>
        <v/>
      </c>
      <c r="L1381" s="516"/>
      <c r="M1381" s="517" t="str">
        <f>IFERROR(VLOOKUP($L1381,[5]Insumos!$C$2:$F$517,2,FALSE),"")</f>
        <v/>
      </c>
      <c r="N1381" s="521"/>
      <c r="O1381" s="519" t="str">
        <f>IFERROR(VLOOKUP($L1381,[5]Insumos!$C$2:$F$517,3,FALSE),"")</f>
        <v/>
      </c>
      <c r="P1381" s="520" t="e">
        <f>+'Formulario PPGR3'!$O1381*'Formulario PPGR3'!$N1381</f>
        <v>#VALUE!</v>
      </c>
      <c r="Q1381" s="519" t="str">
        <f>IFERROR(VLOOKUP($L1381,[5]Insumos!$C$2:$F$517,4,FALSE),"")</f>
        <v/>
      </c>
      <c r="R1381" s="526"/>
    </row>
    <row r="1382" spans="2:18" hidden="1">
      <c r="B1382" s="505" t="str">
        <f>IF('Formulario PPGR3'!$G1382="","",CONCATENATE('Formulario PPGR3'!$C1382,".",'Formulario PPGR3'!$D1382,".",'Formulario PPGR3'!$E1382,".",'Formulario PPGR3'!$F1382))</f>
        <v/>
      </c>
      <c r="C1382" s="505" t="str">
        <f>IF('Formulario PPGR3'!$G1382="","",'[3]Formulario PPGR1'!#REF!)</f>
        <v/>
      </c>
      <c r="D1382" s="505" t="str">
        <f>IF('Formulario PPGR3'!$G1382="","",'[3]Formulario PPGR1'!#REF!)</f>
        <v/>
      </c>
      <c r="E1382" s="505" t="str">
        <f>IF('Formulario PPGR3'!$G1382="","",'[3]Formulario PPGR1'!#REF!)</f>
        <v/>
      </c>
      <c r="F1382" s="505" t="str">
        <f>IF('Formulario PPGR3'!$G1382="","",'[3]Formulario PPGR1'!#REF!)</f>
        <v/>
      </c>
      <c r="G1382" s="506"/>
      <c r="H1382" s="507" t="str">
        <f>IFERROR(VLOOKUP('Formulario PPGR3'!$G1382,'Formulario PPGR2'!$H$39:$I$10486,2,FALSE),"")</f>
        <v/>
      </c>
      <c r="I1382" s="514" t="str">
        <f>IFERROR(VLOOKUP('Formulario PPGR3'!$G1382,'Formulario PPGR2'!$H$9:$V$303,15,FALSE),"")</f>
        <v/>
      </c>
      <c r="J1382" s="515"/>
      <c r="K1382" s="505" t="str">
        <f>IFERROR(VLOOKUP($J1382,[8]LSIns!$B$5:$C$45,2,FALSE),"")</f>
        <v/>
      </c>
      <c r="L1382" s="516"/>
      <c r="M1382" s="517" t="str">
        <f>IFERROR(VLOOKUP($L1382,[5]Insumos!$C$2:$F$517,2,FALSE),"")</f>
        <v/>
      </c>
      <c r="N1382" s="521"/>
      <c r="O1382" s="519" t="str">
        <f>IFERROR(VLOOKUP($L1382,[5]Insumos!$C$2:$F$517,3,FALSE),"")</f>
        <v/>
      </c>
      <c r="P1382" s="520" t="e">
        <f>+'Formulario PPGR3'!$O1382*'Formulario PPGR3'!$N1382</f>
        <v>#VALUE!</v>
      </c>
      <c r="Q1382" s="519" t="str">
        <f>IFERROR(VLOOKUP($L1382,[5]Insumos!$C$2:$F$517,4,FALSE),"")</f>
        <v/>
      </c>
      <c r="R1382" s="526"/>
    </row>
    <row r="1383" spans="2:18" hidden="1">
      <c r="B1383" s="505" t="str">
        <f>IF('Formulario PPGR3'!$G1383="","",CONCATENATE('Formulario PPGR3'!$C1383,".",'Formulario PPGR3'!$D1383,".",'Formulario PPGR3'!$E1383,".",'Formulario PPGR3'!$F1383))</f>
        <v/>
      </c>
      <c r="C1383" s="505" t="str">
        <f>IF('Formulario PPGR3'!$G1383="","",'[3]Formulario PPGR1'!#REF!)</f>
        <v/>
      </c>
      <c r="D1383" s="505" t="str">
        <f>IF('Formulario PPGR3'!$G1383="","",'[3]Formulario PPGR1'!#REF!)</f>
        <v/>
      </c>
      <c r="E1383" s="505" t="str">
        <f>IF('Formulario PPGR3'!$G1383="","",'[3]Formulario PPGR1'!#REF!)</f>
        <v/>
      </c>
      <c r="F1383" s="505" t="str">
        <f>IF('Formulario PPGR3'!$G1383="","",'[3]Formulario PPGR1'!#REF!)</f>
        <v/>
      </c>
      <c r="G1383" s="506"/>
      <c r="H1383" s="507" t="str">
        <f>IFERROR(VLOOKUP('Formulario PPGR3'!$G1383,'Formulario PPGR2'!$H$39:$I$10486,2,FALSE),"")</f>
        <v/>
      </c>
      <c r="I1383" s="514" t="str">
        <f>IFERROR(VLOOKUP('Formulario PPGR3'!$G1383,'Formulario PPGR2'!$H$9:$V$303,15,FALSE),"")</f>
        <v/>
      </c>
      <c r="J1383" s="515"/>
      <c r="K1383" s="505" t="str">
        <f>IFERROR(VLOOKUP($J1383,[8]LSIns!$B$5:$C$45,2,FALSE),"")</f>
        <v/>
      </c>
      <c r="L1383" s="516"/>
      <c r="M1383" s="517" t="str">
        <f>IFERROR(VLOOKUP($L1383,[5]Insumos!$C$2:$F$517,2,FALSE),"")</f>
        <v/>
      </c>
      <c r="N1383" s="521"/>
      <c r="O1383" s="519" t="str">
        <f>IFERROR(VLOOKUP($L1383,[5]Insumos!$C$2:$F$517,3,FALSE),"")</f>
        <v/>
      </c>
      <c r="P1383" s="520" t="e">
        <f>+'Formulario PPGR3'!$O1383*'Formulario PPGR3'!$N1383</f>
        <v>#VALUE!</v>
      </c>
      <c r="Q1383" s="519" t="str">
        <f>IFERROR(VLOOKUP($L1383,[5]Insumos!$C$2:$F$517,4,FALSE),"")</f>
        <v/>
      </c>
      <c r="R1383" s="526"/>
    </row>
    <row r="1384" spans="2:18" hidden="1">
      <c r="B1384" s="505" t="str">
        <f>IF('Formulario PPGR3'!$G1384="","",CONCATENATE('Formulario PPGR3'!$C1384,".",'Formulario PPGR3'!$D1384,".",'Formulario PPGR3'!$E1384,".",'Formulario PPGR3'!$F1384))</f>
        <v/>
      </c>
      <c r="C1384" s="505" t="str">
        <f>IF('Formulario PPGR3'!$G1384="","",'[3]Formulario PPGR1'!#REF!)</f>
        <v/>
      </c>
      <c r="D1384" s="505" t="str">
        <f>IF('Formulario PPGR3'!$G1384="","",'[3]Formulario PPGR1'!#REF!)</f>
        <v/>
      </c>
      <c r="E1384" s="505" t="str">
        <f>IF('Formulario PPGR3'!$G1384="","",'[3]Formulario PPGR1'!#REF!)</f>
        <v/>
      </c>
      <c r="F1384" s="505" t="str">
        <f>IF('Formulario PPGR3'!$G1384="","",'[3]Formulario PPGR1'!#REF!)</f>
        <v/>
      </c>
      <c r="G1384" s="506"/>
      <c r="H1384" s="507" t="str">
        <f>IFERROR(VLOOKUP('Formulario PPGR3'!$G1384,'Formulario PPGR2'!$H$39:$I$10486,2,FALSE),"")</f>
        <v/>
      </c>
      <c r="I1384" s="514" t="str">
        <f>IFERROR(VLOOKUP('Formulario PPGR3'!$G1384,'Formulario PPGR2'!$H$9:$V$303,15,FALSE),"")</f>
        <v/>
      </c>
      <c r="J1384" s="515"/>
      <c r="K1384" s="505" t="str">
        <f>IFERROR(VLOOKUP($J1384,[8]LSIns!$B$5:$C$45,2,FALSE),"")</f>
        <v/>
      </c>
      <c r="L1384" s="516"/>
      <c r="M1384" s="517" t="str">
        <f>IFERROR(VLOOKUP($L1384,[5]Insumos!$C$2:$F$517,2,FALSE),"")</f>
        <v/>
      </c>
      <c r="N1384" s="521"/>
      <c r="O1384" s="519" t="str">
        <f>IFERROR(VLOOKUP($L1384,[5]Insumos!$C$2:$F$517,3,FALSE),"")</f>
        <v/>
      </c>
      <c r="P1384" s="520" t="e">
        <f>+'Formulario PPGR3'!$O1384*'Formulario PPGR3'!$N1384</f>
        <v>#VALUE!</v>
      </c>
      <c r="Q1384" s="519" t="str">
        <f>IFERROR(VLOOKUP($L1384,[5]Insumos!$C$2:$F$517,4,FALSE),"")</f>
        <v/>
      </c>
      <c r="R1384" s="526"/>
    </row>
    <row r="1385" spans="2:18" hidden="1">
      <c r="B1385" s="505" t="str">
        <f>IF('Formulario PPGR3'!$G1385="","",CONCATENATE('Formulario PPGR3'!$C1385,".",'Formulario PPGR3'!$D1385,".",'Formulario PPGR3'!$E1385,".",'Formulario PPGR3'!$F1385))</f>
        <v/>
      </c>
      <c r="C1385" s="505" t="str">
        <f>IF('Formulario PPGR3'!$G1385="","",'[3]Formulario PPGR1'!#REF!)</f>
        <v/>
      </c>
      <c r="D1385" s="505" t="str">
        <f>IF('Formulario PPGR3'!$G1385="","",'[3]Formulario PPGR1'!#REF!)</f>
        <v/>
      </c>
      <c r="E1385" s="505" t="str">
        <f>IF('Formulario PPGR3'!$G1385="","",'[3]Formulario PPGR1'!#REF!)</f>
        <v/>
      </c>
      <c r="F1385" s="505" t="str">
        <f>IF('Formulario PPGR3'!$G1385="","",'[3]Formulario PPGR1'!#REF!)</f>
        <v/>
      </c>
      <c r="G1385" s="506"/>
      <c r="H1385" s="507" t="str">
        <f>IFERROR(VLOOKUP('Formulario PPGR3'!$G1385,'Formulario PPGR2'!$H$39:$I$10486,2,FALSE),"")</f>
        <v/>
      </c>
      <c r="I1385" s="514" t="str">
        <f>IFERROR(VLOOKUP('Formulario PPGR3'!$G1385,'Formulario PPGR2'!$H$9:$V$303,15,FALSE),"")</f>
        <v/>
      </c>
      <c r="J1385" s="515"/>
      <c r="K1385" s="505" t="str">
        <f>IFERROR(VLOOKUP($J1385,[8]LSIns!$B$5:$C$45,2,FALSE),"")</f>
        <v/>
      </c>
      <c r="L1385" s="516"/>
      <c r="M1385" s="517" t="str">
        <f>IFERROR(VLOOKUP($L1385,[5]Insumos!$C$2:$F$517,2,FALSE),"")</f>
        <v/>
      </c>
      <c r="N1385" s="521"/>
      <c r="O1385" s="519" t="str">
        <f>IFERROR(VLOOKUP($L1385,[5]Insumos!$C$2:$F$517,3,FALSE),"")</f>
        <v/>
      </c>
      <c r="P1385" s="520" t="e">
        <f>+'Formulario PPGR3'!$O1385*'Formulario PPGR3'!$N1385</f>
        <v>#VALUE!</v>
      </c>
      <c r="Q1385" s="519" t="str">
        <f>IFERROR(VLOOKUP($L1385,[5]Insumos!$C$2:$F$517,4,FALSE),"")</f>
        <v/>
      </c>
      <c r="R1385" s="526"/>
    </row>
    <row r="1386" spans="2:18" hidden="1">
      <c r="B1386" s="505" t="str">
        <f>IF('Formulario PPGR3'!$G1386="","",CONCATENATE('Formulario PPGR3'!$C1386,".",'Formulario PPGR3'!$D1386,".",'Formulario PPGR3'!$E1386,".",'Formulario PPGR3'!$F1386))</f>
        <v/>
      </c>
      <c r="C1386" s="505" t="str">
        <f>IF('Formulario PPGR3'!$G1386="","",'[3]Formulario PPGR1'!#REF!)</f>
        <v/>
      </c>
      <c r="D1386" s="505" t="str">
        <f>IF('Formulario PPGR3'!$G1386="","",'[3]Formulario PPGR1'!#REF!)</f>
        <v/>
      </c>
      <c r="E1386" s="505" t="str">
        <f>IF('Formulario PPGR3'!$G1386="","",'[3]Formulario PPGR1'!#REF!)</f>
        <v/>
      </c>
      <c r="F1386" s="505" t="str">
        <f>IF('Formulario PPGR3'!$G1386="","",'[3]Formulario PPGR1'!#REF!)</f>
        <v/>
      </c>
      <c r="G1386" s="506"/>
      <c r="H1386" s="507" t="str">
        <f>IFERROR(VLOOKUP('Formulario PPGR3'!$G1386,'Formulario PPGR2'!$H$39:$I$10486,2,FALSE),"")</f>
        <v/>
      </c>
      <c r="I1386" s="514" t="str">
        <f>IFERROR(VLOOKUP('Formulario PPGR3'!$G1386,'Formulario PPGR2'!$H$9:$V$303,15,FALSE),"")</f>
        <v/>
      </c>
      <c r="J1386" s="515"/>
      <c r="K1386" s="505" t="str">
        <f>IFERROR(VLOOKUP($J1386,[8]LSIns!$B$5:$C$45,2,FALSE),"")</f>
        <v/>
      </c>
      <c r="L1386" s="516"/>
      <c r="M1386" s="517" t="str">
        <f>IFERROR(VLOOKUP($L1386,[5]Insumos!$C$2:$F$517,2,FALSE),"")</f>
        <v/>
      </c>
      <c r="N1386" s="521"/>
      <c r="O1386" s="519" t="str">
        <f>IFERROR(VLOOKUP($L1386,[5]Insumos!$C$2:$F$517,3,FALSE),"")</f>
        <v/>
      </c>
      <c r="P1386" s="520" t="e">
        <f>+'Formulario PPGR3'!$O1386*'Formulario PPGR3'!$N1386</f>
        <v>#VALUE!</v>
      </c>
      <c r="Q1386" s="519" t="str">
        <f>IFERROR(VLOOKUP($L1386,[5]Insumos!$C$2:$F$517,4,FALSE),"")</f>
        <v/>
      </c>
      <c r="R1386" s="526"/>
    </row>
    <row r="1387" spans="2:18" hidden="1">
      <c r="B1387" s="505" t="str">
        <f>IF('Formulario PPGR3'!$G1387="","",CONCATENATE('Formulario PPGR3'!$C1387,".",'Formulario PPGR3'!$D1387,".",'Formulario PPGR3'!$E1387,".",'Formulario PPGR3'!$F1387))</f>
        <v/>
      </c>
      <c r="C1387" s="505" t="str">
        <f>IF('Formulario PPGR3'!$G1387="","",'[3]Formulario PPGR1'!#REF!)</f>
        <v/>
      </c>
      <c r="D1387" s="505" t="str">
        <f>IF('Formulario PPGR3'!$G1387="","",'[3]Formulario PPGR1'!#REF!)</f>
        <v/>
      </c>
      <c r="E1387" s="505" t="str">
        <f>IF('Formulario PPGR3'!$G1387="","",'[3]Formulario PPGR1'!#REF!)</f>
        <v/>
      </c>
      <c r="F1387" s="505" t="str">
        <f>IF('Formulario PPGR3'!$G1387="","",'[3]Formulario PPGR1'!#REF!)</f>
        <v/>
      </c>
      <c r="G1387" s="506"/>
      <c r="H1387" s="507" t="str">
        <f>IFERROR(VLOOKUP('Formulario PPGR3'!$G1387,'Formulario PPGR2'!$H$39:$I$10486,2,FALSE),"")</f>
        <v/>
      </c>
      <c r="I1387" s="514" t="str">
        <f>IFERROR(VLOOKUP('Formulario PPGR3'!$G1387,'Formulario PPGR2'!$H$9:$V$303,15,FALSE),"")</f>
        <v/>
      </c>
      <c r="J1387" s="515"/>
      <c r="K1387" s="505" t="str">
        <f>IFERROR(VLOOKUP($J1387,[8]LSIns!$B$5:$C$45,2,FALSE),"")</f>
        <v/>
      </c>
      <c r="L1387" s="516"/>
      <c r="M1387" s="517" t="str">
        <f>IFERROR(VLOOKUP($L1387,[5]Insumos!$C$2:$F$517,2,FALSE),"")</f>
        <v/>
      </c>
      <c r="N1387" s="521"/>
      <c r="O1387" s="519" t="str">
        <f>IFERROR(VLOOKUP($L1387,[5]Insumos!$C$2:$F$517,3,FALSE),"")</f>
        <v/>
      </c>
      <c r="P1387" s="520" t="e">
        <f>+'Formulario PPGR3'!$O1387*'Formulario PPGR3'!$N1387</f>
        <v>#VALUE!</v>
      </c>
      <c r="Q1387" s="519" t="str">
        <f>IFERROR(VLOOKUP($L1387,[5]Insumos!$C$2:$F$517,4,FALSE),"")</f>
        <v/>
      </c>
      <c r="R1387" s="526"/>
    </row>
    <row r="1388" spans="2:18">
      <c r="B1388" s="505" t="str">
        <f>IF('Formulario PPGR3'!$G1388="","",CONCATENATE('Formulario PPGR3'!$C1388,".",'Formulario PPGR3'!$D1388,".",'Formulario PPGR3'!$E1388,".",'Formulario PPGR3'!$F1388))</f>
        <v/>
      </c>
      <c r="C1388" s="505" t="str">
        <f>IF('Formulario PPGR3'!$G1388="","",'[3]Formulario PPGR1'!#REF!)</f>
        <v/>
      </c>
      <c r="D1388" s="505" t="str">
        <f>IF('Formulario PPGR3'!$G1388="","",'[3]Formulario PPGR1'!#REF!)</f>
        <v/>
      </c>
      <c r="E1388" s="505" t="str">
        <f>IF('Formulario PPGR3'!$G1388="","",'[3]Formulario PPGR1'!#REF!)</f>
        <v/>
      </c>
      <c r="F1388" s="505" t="str">
        <f>IF('Formulario PPGR3'!$G1388="","",'[3]Formulario PPGR1'!#REF!)</f>
        <v/>
      </c>
      <c r="G1388" s="506"/>
      <c r="H1388" s="507" t="str">
        <f>IFERROR(VLOOKUP('Formulario PPGR3'!$G1388,'Formulario PPGR2'!$H$39:$I$10486,2,FALSE),"")</f>
        <v/>
      </c>
      <c r="I1388" s="514" t="str">
        <f>IFERROR(VLOOKUP('Formulario PPGR3'!$G1388,'Formulario PPGR2'!$H$9:$V$303,15,FALSE),"")</f>
        <v/>
      </c>
      <c r="J1388" s="515"/>
      <c r="K1388" s="505" t="str">
        <f>IFERROR(VLOOKUP($J1388,[9]LSIns!$B$5:$C$45,2,FALSE),"")</f>
        <v/>
      </c>
      <c r="L1388" s="516"/>
      <c r="M1388" s="517" t="str">
        <f>IFERROR(VLOOKUP($L1388,[5]Insumos!$C$2:$F$517,2,FALSE),"")</f>
        <v/>
      </c>
      <c r="N1388" s="521"/>
      <c r="O1388" s="519" t="str">
        <f>IFERROR(VLOOKUP($L1388,[5]Insumos!$C$2:$F$517,3,FALSE),"")</f>
        <v/>
      </c>
      <c r="P1388" s="520" t="e">
        <f>+'Formulario PPGR3'!$O1388*'Formulario PPGR3'!$N1388</f>
        <v>#VALUE!</v>
      </c>
      <c r="Q1388" s="519" t="str">
        <f>IFERROR(VLOOKUP($L1388,[5]Insumos!$C$2:$F$517,4,FALSE),"")</f>
        <v/>
      </c>
      <c r="R1388" s="526"/>
    </row>
    <row r="1389" spans="2:18">
      <c r="B1389" s="505" t="str">
        <f>IF('Formulario PPGR3'!$G1389="","",CONCATENATE('Formulario PPGR3'!$C1389,".",'Formulario PPGR3'!$D1389,".",'Formulario PPGR3'!$E1389,".",'Formulario PPGR3'!$F1389))</f>
        <v/>
      </c>
      <c r="C1389" s="505" t="str">
        <f>IF('Formulario PPGR3'!$G1389="","",'[3]Formulario PPGR1'!#REF!)</f>
        <v/>
      </c>
      <c r="D1389" s="505" t="str">
        <f>IF('Formulario PPGR3'!$G1389="","",'[3]Formulario PPGR1'!#REF!)</f>
        <v/>
      </c>
      <c r="E1389" s="505" t="str">
        <f>IF('Formulario PPGR3'!$G1389="","",'[3]Formulario PPGR1'!#REF!)</f>
        <v/>
      </c>
      <c r="F1389" s="505" t="str">
        <f>IF('Formulario PPGR3'!$G1389="","",'[3]Formulario PPGR1'!#REF!)</f>
        <v/>
      </c>
      <c r="G1389" s="506"/>
      <c r="H1389" s="507" t="str">
        <f>IFERROR(VLOOKUP('Formulario PPGR3'!$G1389,'Formulario PPGR2'!$H$39:$I$10486,2,FALSE),"")</f>
        <v/>
      </c>
      <c r="I1389" s="514" t="str">
        <f>IFERROR(VLOOKUP('Formulario PPGR3'!$G1389,'Formulario PPGR2'!$H$9:$V$303,15,FALSE),"")</f>
        <v/>
      </c>
      <c r="J1389" s="515"/>
      <c r="K1389" s="505" t="str">
        <f>IFERROR(VLOOKUP($J1389,[9]LSIns!$B$5:$C$45,2,FALSE),"")</f>
        <v/>
      </c>
      <c r="L1389" s="516"/>
      <c r="M1389" s="517" t="str">
        <f>IFERROR(VLOOKUP($L1389,[5]Insumos!$C$2:$F$517,2,FALSE),"")</f>
        <v/>
      </c>
      <c r="N1389" s="521"/>
      <c r="O1389" s="519" t="str">
        <f>IFERROR(VLOOKUP($L1389,[5]Insumos!$C$2:$F$517,3,FALSE),"")</f>
        <v/>
      </c>
      <c r="P1389" s="520" t="e">
        <f>+'Formulario PPGR3'!$O1389*'Formulario PPGR3'!$N1389</f>
        <v>#VALUE!</v>
      </c>
      <c r="Q1389" s="519" t="str">
        <f>IFERROR(VLOOKUP($L1389,[5]Insumos!$C$2:$F$517,4,FALSE),"")</f>
        <v/>
      </c>
      <c r="R1389" s="526"/>
    </row>
    <row r="1390" spans="2:18">
      <c r="B1390" s="505" t="str">
        <f>IF('Formulario PPGR3'!$G1390="","",CONCATENATE('Formulario PPGR3'!$C1390,".",'Formulario PPGR3'!$D1390,".",'Formulario PPGR3'!$E1390,".",'Formulario PPGR3'!$F1390))</f>
        <v/>
      </c>
      <c r="C1390" s="505" t="str">
        <f>IF('Formulario PPGR3'!$G1390="","",'[3]Formulario PPGR1'!#REF!)</f>
        <v/>
      </c>
      <c r="D1390" s="505" t="str">
        <f>IF('Formulario PPGR3'!$G1390="","",'[3]Formulario PPGR1'!#REF!)</f>
        <v/>
      </c>
      <c r="E1390" s="505" t="str">
        <f>IF('Formulario PPGR3'!$G1390="","",'[3]Formulario PPGR1'!#REF!)</f>
        <v/>
      </c>
      <c r="F1390" s="505" t="str">
        <f>IF('Formulario PPGR3'!$G1390="","",'[3]Formulario PPGR1'!#REF!)</f>
        <v/>
      </c>
      <c r="G1390" s="506"/>
      <c r="H1390" s="507" t="str">
        <f>IFERROR(VLOOKUP('Formulario PPGR3'!$G1390,'Formulario PPGR2'!$H$39:$I$10486,2,FALSE),"")</f>
        <v/>
      </c>
      <c r="I1390" s="514" t="str">
        <f>IFERROR(VLOOKUP('Formulario PPGR3'!$G1390,'Formulario PPGR2'!$H$9:$V$303,15,FALSE),"")</f>
        <v/>
      </c>
      <c r="J1390" s="515"/>
      <c r="K1390" s="505" t="str">
        <f>IFERROR(VLOOKUP($J1390,[9]LSIns!$B$5:$C$45,2,FALSE),"")</f>
        <v/>
      </c>
      <c r="L1390" s="516"/>
      <c r="M1390" s="517" t="str">
        <f>IFERROR(VLOOKUP($L1390,[5]Insumos!$C$2:$F$517,2,FALSE),"")</f>
        <v/>
      </c>
      <c r="N1390" s="521"/>
      <c r="O1390" s="519" t="str">
        <f>IFERROR(VLOOKUP($L1390,[5]Insumos!$C$2:$F$517,3,FALSE),"")</f>
        <v/>
      </c>
      <c r="P1390" s="520" t="e">
        <f>+'Formulario PPGR3'!$O1390*'Formulario PPGR3'!$N1390</f>
        <v>#VALUE!</v>
      </c>
      <c r="Q1390" s="519" t="str">
        <f>IFERROR(VLOOKUP($L1390,[5]Insumos!$C$2:$F$517,4,FALSE),"")</f>
        <v/>
      </c>
      <c r="R1390" s="526"/>
    </row>
    <row r="1391" spans="2:18">
      <c r="B1391" s="505" t="str">
        <f>IF('Formulario PPGR3'!$G1391="","",CONCATENATE('Formulario PPGR3'!$C1391,".",'Formulario PPGR3'!$D1391,".",'Formulario PPGR3'!$E1391,".",'Formulario PPGR3'!$F1391))</f>
        <v/>
      </c>
      <c r="C1391" s="505" t="str">
        <f>IF('Formulario PPGR3'!$G1391="","",'[3]Formulario PPGR1'!#REF!)</f>
        <v/>
      </c>
      <c r="D1391" s="505" t="str">
        <f>IF('Formulario PPGR3'!$G1391="","",'[3]Formulario PPGR1'!#REF!)</f>
        <v/>
      </c>
      <c r="E1391" s="505" t="str">
        <f>IF('Formulario PPGR3'!$G1391="","",'[3]Formulario PPGR1'!#REF!)</f>
        <v/>
      </c>
      <c r="F1391" s="505" t="str">
        <f>IF('Formulario PPGR3'!$G1391="","",'[3]Formulario PPGR1'!#REF!)</f>
        <v/>
      </c>
      <c r="G1391" s="506"/>
      <c r="H1391" s="507" t="str">
        <f>IFERROR(VLOOKUP('Formulario PPGR3'!$G1391,'Formulario PPGR2'!$H$39:$I$10486,2,FALSE),"")</f>
        <v/>
      </c>
      <c r="I1391" s="514" t="str">
        <f>IFERROR(VLOOKUP('Formulario PPGR3'!$G1391,'Formulario PPGR2'!$H$9:$V$303,15,FALSE),"")</f>
        <v/>
      </c>
      <c r="J1391" s="515"/>
      <c r="K1391" s="505" t="str">
        <f>IFERROR(VLOOKUP($J1391,[9]LSIns!$B$5:$C$45,2,FALSE),"")</f>
        <v/>
      </c>
      <c r="L1391" s="516"/>
      <c r="M1391" s="517" t="str">
        <f>IFERROR(VLOOKUP($L1391,[5]Insumos!$C$2:$F$517,2,FALSE),"")</f>
        <v/>
      </c>
      <c r="N1391" s="521"/>
      <c r="O1391" s="519" t="str">
        <f>IFERROR(VLOOKUP($L1391,[5]Insumos!$C$2:$F$517,3,FALSE),"")</f>
        <v/>
      </c>
      <c r="P1391" s="520" t="e">
        <f>+'Formulario PPGR3'!$O1391*'Formulario PPGR3'!$N1391</f>
        <v>#VALUE!</v>
      </c>
      <c r="Q1391" s="519" t="str">
        <f>IFERROR(VLOOKUP($L1391,[5]Insumos!$C$2:$F$517,4,FALSE),"")</f>
        <v/>
      </c>
      <c r="R1391" s="526"/>
    </row>
    <row r="1392" spans="2:18">
      <c r="B1392" s="505" t="str">
        <f>IF('Formulario PPGR3'!$G1392="","",CONCATENATE('Formulario PPGR3'!$C1392,".",'Formulario PPGR3'!$D1392,".",'Formulario PPGR3'!$E1392,".",'Formulario PPGR3'!$F1392))</f>
        <v/>
      </c>
      <c r="C1392" s="505" t="str">
        <f>IF('Formulario PPGR3'!$G1392="","",'[3]Formulario PPGR1'!#REF!)</f>
        <v/>
      </c>
      <c r="D1392" s="505" t="str">
        <f>IF('Formulario PPGR3'!$G1392="","",'[3]Formulario PPGR1'!#REF!)</f>
        <v/>
      </c>
      <c r="E1392" s="505" t="str">
        <f>IF('Formulario PPGR3'!$G1392="","",'[3]Formulario PPGR1'!#REF!)</f>
        <v/>
      </c>
      <c r="F1392" s="505" t="str">
        <f>IF('Formulario PPGR3'!$G1392="","",'[3]Formulario PPGR1'!#REF!)</f>
        <v/>
      </c>
      <c r="G1392" s="506"/>
      <c r="H1392" s="507" t="str">
        <f>IFERROR(VLOOKUP('Formulario PPGR3'!$G1392,'Formulario PPGR2'!$H$39:$I$10486,2,FALSE),"")</f>
        <v/>
      </c>
      <c r="I1392" s="514" t="str">
        <f>IFERROR(VLOOKUP('Formulario PPGR3'!$G1392,'Formulario PPGR2'!$H$9:$V$303,15,FALSE),"")</f>
        <v/>
      </c>
      <c r="J1392" s="515"/>
      <c r="K1392" s="505" t="str">
        <f>IFERROR(VLOOKUP($J1392,[9]LSIns!$B$5:$C$45,2,FALSE),"")</f>
        <v/>
      </c>
      <c r="L1392" s="516"/>
      <c r="M1392" s="517" t="str">
        <f>IFERROR(VLOOKUP($L1392,[5]Insumos!$C$2:$F$517,2,FALSE),"")</f>
        <v/>
      </c>
      <c r="N1392" s="521"/>
      <c r="O1392" s="519" t="str">
        <f>IFERROR(VLOOKUP($L1392,[5]Insumos!$C$2:$F$517,3,FALSE),"")</f>
        <v/>
      </c>
      <c r="P1392" s="520" t="e">
        <f>+'Formulario PPGR3'!$O1392*'Formulario PPGR3'!$N1392</f>
        <v>#VALUE!</v>
      </c>
      <c r="Q1392" s="519" t="str">
        <f>IFERROR(VLOOKUP($L1392,[5]Insumos!$C$2:$F$517,4,FALSE),"")</f>
        <v/>
      </c>
      <c r="R1392" s="526"/>
    </row>
    <row r="1393" spans="2:18">
      <c r="B1393" s="505" t="str">
        <f>IF('Formulario PPGR3'!$G1393="","",CONCATENATE('Formulario PPGR3'!$C1393,".",'Formulario PPGR3'!$D1393,".",'Formulario PPGR3'!$E1393,".",'Formulario PPGR3'!$F1393))</f>
        <v/>
      </c>
      <c r="C1393" s="505" t="str">
        <f>IF('Formulario PPGR3'!$G1393="","",'[3]Formulario PPGR1'!#REF!)</f>
        <v/>
      </c>
      <c r="D1393" s="505" t="str">
        <f>IF('Formulario PPGR3'!$G1393="","",'[3]Formulario PPGR1'!#REF!)</f>
        <v/>
      </c>
      <c r="E1393" s="505" t="str">
        <f>IF('Formulario PPGR3'!$G1393="","",'[3]Formulario PPGR1'!#REF!)</f>
        <v/>
      </c>
      <c r="F1393" s="505" t="str">
        <f>IF('Formulario PPGR3'!$G1393="","",'[3]Formulario PPGR1'!#REF!)</f>
        <v/>
      </c>
      <c r="G1393" s="506"/>
      <c r="H1393" s="507" t="str">
        <f>IFERROR(VLOOKUP('Formulario PPGR3'!$G1393,'Formulario PPGR2'!$H$39:$I$10486,2,FALSE),"")</f>
        <v/>
      </c>
      <c r="I1393" s="514" t="str">
        <f>IFERROR(VLOOKUP('Formulario PPGR3'!$G1393,'Formulario PPGR2'!$H$9:$V$303,15,FALSE),"")</f>
        <v/>
      </c>
      <c r="J1393" s="515"/>
      <c r="K1393" s="505" t="str">
        <f>IFERROR(VLOOKUP($J1393,[9]LSIns!$B$5:$C$45,2,FALSE),"")</f>
        <v/>
      </c>
      <c r="L1393" s="516"/>
      <c r="M1393" s="517" t="str">
        <f>IFERROR(VLOOKUP($L1393,[5]Insumos!$C$2:$F$517,2,FALSE),"")</f>
        <v/>
      </c>
      <c r="N1393" s="521"/>
      <c r="O1393" s="519" t="str">
        <f>IFERROR(VLOOKUP($L1393,[5]Insumos!$C$2:$F$517,3,FALSE),"")</f>
        <v/>
      </c>
      <c r="P1393" s="520" t="e">
        <f>+'Formulario PPGR3'!$O1393*'Formulario PPGR3'!$N1393</f>
        <v>#VALUE!</v>
      </c>
      <c r="Q1393" s="519" t="str">
        <f>IFERROR(VLOOKUP($L1393,[5]Insumos!$C$2:$F$517,4,FALSE),"")</f>
        <v/>
      </c>
      <c r="R1393" s="526"/>
    </row>
    <row r="1394" spans="2:18">
      <c r="B1394" s="505" t="str">
        <f>IF('Formulario PPGR3'!$G1394="","",CONCATENATE('Formulario PPGR3'!$C1394,".",'Formulario PPGR3'!$D1394,".",'Formulario PPGR3'!$E1394,".",'Formulario PPGR3'!$F1394))</f>
        <v/>
      </c>
      <c r="C1394" s="505" t="str">
        <f>IF('Formulario PPGR3'!$G1394="","",'[3]Formulario PPGR1'!#REF!)</f>
        <v/>
      </c>
      <c r="D1394" s="505" t="str">
        <f>IF('Formulario PPGR3'!$G1394="","",'[3]Formulario PPGR1'!#REF!)</f>
        <v/>
      </c>
      <c r="E1394" s="505" t="str">
        <f>IF('Formulario PPGR3'!$G1394="","",'[3]Formulario PPGR1'!#REF!)</f>
        <v/>
      </c>
      <c r="F1394" s="505" t="str">
        <f>IF('Formulario PPGR3'!$G1394="","",'[3]Formulario PPGR1'!#REF!)</f>
        <v/>
      </c>
      <c r="G1394" s="506"/>
      <c r="H1394" s="507" t="str">
        <f>IFERROR(VLOOKUP('Formulario PPGR3'!$G1394,'Formulario PPGR2'!$H$39:$I$10486,2,FALSE),"")</f>
        <v/>
      </c>
      <c r="I1394" s="514" t="str">
        <f>IFERROR(VLOOKUP('Formulario PPGR3'!$G1394,'Formulario PPGR2'!$H$9:$V$303,15,FALSE),"")</f>
        <v/>
      </c>
      <c r="J1394" s="515"/>
      <c r="K1394" s="505" t="str">
        <f>IFERROR(VLOOKUP($J1394,[9]LSIns!$B$5:$C$45,2,FALSE),"")</f>
        <v/>
      </c>
      <c r="L1394" s="516"/>
      <c r="M1394" s="517" t="str">
        <f>IFERROR(VLOOKUP($L1394,[5]Insumos!$C$2:$F$517,2,FALSE),"")</f>
        <v/>
      </c>
      <c r="N1394" s="521"/>
      <c r="O1394" s="519" t="str">
        <f>IFERROR(VLOOKUP($L1394,[5]Insumos!$C$2:$F$517,3,FALSE),"")</f>
        <v/>
      </c>
      <c r="P1394" s="520" t="e">
        <f>+'Formulario PPGR3'!$O1394*'Formulario PPGR3'!$N1394</f>
        <v>#VALUE!</v>
      </c>
      <c r="Q1394" s="519" t="str">
        <f>IFERROR(VLOOKUP($L1394,[5]Insumos!$C$2:$F$517,4,FALSE),"")</f>
        <v/>
      </c>
      <c r="R1394" s="526"/>
    </row>
    <row r="1395" spans="2:18">
      <c r="B1395" s="505" t="str">
        <f>IF('Formulario PPGR3'!$G1395="","",CONCATENATE('Formulario PPGR3'!$C1395,".",'Formulario PPGR3'!$D1395,".",'Formulario PPGR3'!$E1395,".",'Formulario PPGR3'!$F1395))</f>
        <v/>
      </c>
      <c r="C1395" s="505" t="str">
        <f>IF('Formulario PPGR3'!$G1395="","",'[3]Formulario PPGR1'!#REF!)</f>
        <v/>
      </c>
      <c r="D1395" s="505" t="str">
        <f>IF('Formulario PPGR3'!$G1395="","",'[3]Formulario PPGR1'!#REF!)</f>
        <v/>
      </c>
      <c r="E1395" s="505" t="str">
        <f>IF('Formulario PPGR3'!$G1395="","",'[3]Formulario PPGR1'!#REF!)</f>
        <v/>
      </c>
      <c r="F1395" s="505" t="str">
        <f>IF('Formulario PPGR3'!$G1395="","",'[3]Formulario PPGR1'!#REF!)</f>
        <v/>
      </c>
      <c r="G1395" s="506"/>
      <c r="H1395" s="507" t="str">
        <f>IFERROR(VLOOKUP('Formulario PPGR3'!$G1395,'Formulario PPGR2'!$H$39:$I$10486,2,FALSE),"")</f>
        <v/>
      </c>
      <c r="I1395" s="514" t="str">
        <f>IFERROR(VLOOKUP('Formulario PPGR3'!$G1395,'Formulario PPGR2'!$H$9:$V$303,15,FALSE),"")</f>
        <v/>
      </c>
      <c r="J1395" s="515"/>
      <c r="K1395" s="505" t="str">
        <f>IFERROR(VLOOKUP($J1395,[9]LSIns!$B$5:$C$45,2,FALSE),"")</f>
        <v/>
      </c>
      <c r="L1395" s="516"/>
      <c r="M1395" s="517" t="str">
        <f>IFERROR(VLOOKUP($L1395,[5]Insumos!$C$2:$F$517,2,FALSE),"")</f>
        <v/>
      </c>
      <c r="N1395" s="521"/>
      <c r="O1395" s="519" t="str">
        <f>IFERROR(VLOOKUP($L1395,[5]Insumos!$C$2:$F$517,3,FALSE),"")</f>
        <v/>
      </c>
      <c r="P1395" s="520" t="e">
        <f>+'Formulario PPGR3'!$O1395*'Formulario PPGR3'!$N1395</f>
        <v>#VALUE!</v>
      </c>
      <c r="Q1395" s="519" t="str">
        <f>IFERROR(VLOOKUP($L1395,[5]Insumos!$C$2:$F$517,4,FALSE),"")</f>
        <v/>
      </c>
      <c r="R1395" s="526"/>
    </row>
    <row r="1396" spans="2:18">
      <c r="B1396" s="505" t="str">
        <f>IF('Formulario PPGR3'!$G1396="","",CONCATENATE('Formulario PPGR3'!$C1396,".",'Formulario PPGR3'!$D1396,".",'Formulario PPGR3'!$E1396,".",'Formulario PPGR3'!$F1396))</f>
        <v/>
      </c>
      <c r="C1396" s="505" t="str">
        <f>IF('Formulario PPGR3'!$G1396="","",'[3]Formulario PPGR1'!#REF!)</f>
        <v/>
      </c>
      <c r="D1396" s="505" t="str">
        <f>IF('Formulario PPGR3'!$G1396="","",'[3]Formulario PPGR1'!#REF!)</f>
        <v/>
      </c>
      <c r="E1396" s="505" t="str">
        <f>IF('Formulario PPGR3'!$G1396="","",'[3]Formulario PPGR1'!#REF!)</f>
        <v/>
      </c>
      <c r="F1396" s="505" t="str">
        <f>IF('Formulario PPGR3'!$G1396="","",'[3]Formulario PPGR1'!#REF!)</f>
        <v/>
      </c>
      <c r="G1396" s="506"/>
      <c r="H1396" s="507" t="str">
        <f>IFERROR(VLOOKUP('Formulario PPGR3'!$G1396,'Formulario PPGR2'!$H$39:$I$10486,2,FALSE),"")</f>
        <v/>
      </c>
      <c r="I1396" s="514" t="str">
        <f>IFERROR(VLOOKUP('Formulario PPGR3'!$G1396,'Formulario PPGR2'!$H$9:$V$303,15,FALSE),"")</f>
        <v/>
      </c>
      <c r="J1396" s="515"/>
      <c r="K1396" s="505" t="str">
        <f>IFERROR(VLOOKUP($J1396,[9]LSIns!$B$5:$C$45,2,FALSE),"")</f>
        <v/>
      </c>
      <c r="L1396" s="516"/>
      <c r="M1396" s="517" t="str">
        <f>IFERROR(VLOOKUP($L1396,[5]Insumos!$C$2:$F$517,2,FALSE),"")</f>
        <v/>
      </c>
      <c r="N1396" s="521"/>
      <c r="O1396" s="519" t="str">
        <f>IFERROR(VLOOKUP($L1396,[5]Insumos!$C$2:$F$517,3,FALSE),"")</f>
        <v/>
      </c>
      <c r="P1396" s="520" t="e">
        <f>+'Formulario PPGR3'!$O1396*'Formulario PPGR3'!$N1396</f>
        <v>#VALUE!</v>
      </c>
      <c r="Q1396" s="519" t="str">
        <f>IFERROR(VLOOKUP($L1396,[5]Insumos!$C$2:$F$517,4,FALSE),"")</f>
        <v/>
      </c>
      <c r="R1396" s="526"/>
    </row>
    <row r="1397" spans="2:18">
      <c r="B1397" s="505" t="str">
        <f>IF('Formulario PPGR3'!$G1397="","",CONCATENATE('Formulario PPGR3'!$C1397,".",'Formulario PPGR3'!$D1397,".",'Formulario PPGR3'!$E1397,".",'Formulario PPGR3'!$F1397))</f>
        <v/>
      </c>
      <c r="C1397" s="505" t="str">
        <f>IF('Formulario PPGR3'!$G1397="","",'[3]Formulario PPGR1'!#REF!)</f>
        <v/>
      </c>
      <c r="D1397" s="505" t="str">
        <f>IF('Formulario PPGR3'!$G1397="","",'[3]Formulario PPGR1'!#REF!)</f>
        <v/>
      </c>
      <c r="E1397" s="505" t="str">
        <f>IF('Formulario PPGR3'!$G1397="","",'[3]Formulario PPGR1'!#REF!)</f>
        <v/>
      </c>
      <c r="F1397" s="505" t="str">
        <f>IF('Formulario PPGR3'!$G1397="","",'[3]Formulario PPGR1'!#REF!)</f>
        <v/>
      </c>
      <c r="G1397" s="506"/>
      <c r="H1397" s="507" t="str">
        <f>IFERROR(VLOOKUP('Formulario PPGR3'!$G1397,'Formulario PPGR2'!$H$39:$I$10486,2,FALSE),"")</f>
        <v/>
      </c>
      <c r="I1397" s="514" t="str">
        <f>IFERROR(VLOOKUP('Formulario PPGR3'!$G1397,'Formulario PPGR2'!$H$9:$V$303,15,FALSE),"")</f>
        <v/>
      </c>
      <c r="J1397" s="515"/>
      <c r="K1397" s="505" t="str">
        <f>IFERROR(VLOOKUP($J1397,[9]LSIns!$B$5:$C$45,2,FALSE),"")</f>
        <v/>
      </c>
      <c r="L1397" s="516"/>
      <c r="M1397" s="517" t="str">
        <f>IFERROR(VLOOKUP($L1397,[5]Insumos!$C$2:$F$517,2,FALSE),"")</f>
        <v/>
      </c>
      <c r="N1397" s="521"/>
      <c r="O1397" s="519" t="str">
        <f>IFERROR(VLOOKUP($L1397,[5]Insumos!$C$2:$F$517,3,FALSE),"")</f>
        <v/>
      </c>
      <c r="P1397" s="520" t="e">
        <f>+'Formulario PPGR3'!$O1397*'Formulario PPGR3'!$N1397</f>
        <v>#VALUE!</v>
      </c>
      <c r="Q1397" s="519" t="str">
        <f>IFERROR(VLOOKUP($L1397,[5]Insumos!$C$2:$F$517,4,FALSE),"")</f>
        <v/>
      </c>
      <c r="R1397" s="526"/>
    </row>
    <row r="1398" spans="2:18">
      <c r="B1398" s="505" t="str">
        <f>IF('Formulario PPGR3'!$G1398="","",CONCATENATE('Formulario PPGR3'!$C1398,".",'Formulario PPGR3'!$D1398,".",'Formulario PPGR3'!$E1398,".",'Formulario PPGR3'!$F1398))</f>
        <v/>
      </c>
      <c r="C1398" s="505" t="str">
        <f>IF('Formulario PPGR3'!$G1398="","",'[3]Formulario PPGR1'!#REF!)</f>
        <v/>
      </c>
      <c r="D1398" s="505" t="str">
        <f>IF('Formulario PPGR3'!$G1398="","",'[3]Formulario PPGR1'!#REF!)</f>
        <v/>
      </c>
      <c r="E1398" s="505" t="str">
        <f>IF('Formulario PPGR3'!$G1398="","",'[3]Formulario PPGR1'!#REF!)</f>
        <v/>
      </c>
      <c r="F1398" s="505" t="str">
        <f>IF('Formulario PPGR3'!$G1398="","",'[3]Formulario PPGR1'!#REF!)</f>
        <v/>
      </c>
      <c r="G1398" s="506"/>
      <c r="H1398" s="507" t="str">
        <f>IFERROR(VLOOKUP('Formulario PPGR3'!$G1398,'Formulario PPGR2'!$H$39:$I$10486,2,FALSE),"")</f>
        <v/>
      </c>
      <c r="I1398" s="514" t="str">
        <f>IFERROR(VLOOKUP('Formulario PPGR3'!$G1398,'Formulario PPGR2'!$H$9:$V$303,15,FALSE),"")</f>
        <v/>
      </c>
      <c r="J1398" s="515"/>
      <c r="K1398" s="505" t="str">
        <f>IFERROR(VLOOKUP($J1398,[9]LSIns!$B$5:$C$45,2,FALSE),"")</f>
        <v/>
      </c>
      <c r="L1398" s="516"/>
      <c r="M1398" s="517" t="str">
        <f>IFERROR(VLOOKUP($L1398,[5]Insumos!$C$2:$F$517,2,FALSE),"")</f>
        <v/>
      </c>
      <c r="N1398" s="521"/>
      <c r="O1398" s="519" t="str">
        <f>IFERROR(VLOOKUP($L1398,[5]Insumos!$C$2:$F$517,3,FALSE),"")</f>
        <v/>
      </c>
      <c r="P1398" s="520" t="e">
        <f>+'Formulario PPGR3'!$O1398*'Formulario PPGR3'!$N1398</f>
        <v>#VALUE!</v>
      </c>
      <c r="Q1398" s="519" t="str">
        <f>IFERROR(VLOOKUP($L1398,[5]Insumos!$C$2:$F$517,4,FALSE),"")</f>
        <v/>
      </c>
      <c r="R1398" s="526"/>
    </row>
    <row r="1399" spans="2:18">
      <c r="B1399" s="505" t="str">
        <f>IF('Formulario PPGR3'!$G1399="","",CONCATENATE('Formulario PPGR3'!$C1399,".",'Formulario PPGR3'!$D1399,".",'Formulario PPGR3'!$E1399,".",'Formulario PPGR3'!$F1399))</f>
        <v/>
      </c>
      <c r="C1399" s="505" t="str">
        <f>IF('Formulario PPGR3'!$G1399="","",'[3]Formulario PPGR1'!#REF!)</f>
        <v/>
      </c>
      <c r="D1399" s="505" t="str">
        <f>IF('Formulario PPGR3'!$G1399="","",'[3]Formulario PPGR1'!#REF!)</f>
        <v/>
      </c>
      <c r="E1399" s="505" t="str">
        <f>IF('Formulario PPGR3'!$G1399="","",'[3]Formulario PPGR1'!#REF!)</f>
        <v/>
      </c>
      <c r="F1399" s="505" t="str">
        <f>IF('Formulario PPGR3'!$G1399="","",'[3]Formulario PPGR1'!#REF!)</f>
        <v/>
      </c>
      <c r="G1399" s="506"/>
      <c r="H1399" s="507" t="str">
        <f>IFERROR(VLOOKUP('Formulario PPGR3'!$G1399,'Formulario PPGR2'!$H$39:$I$10486,2,FALSE),"")</f>
        <v/>
      </c>
      <c r="I1399" s="514" t="str">
        <f>IFERROR(VLOOKUP('Formulario PPGR3'!$G1399,'Formulario PPGR2'!$H$9:$V$303,15,FALSE),"")</f>
        <v/>
      </c>
      <c r="J1399" s="515"/>
      <c r="K1399" s="505" t="str">
        <f>IFERROR(VLOOKUP($J1399,[9]LSIns!$B$5:$C$45,2,FALSE),"")</f>
        <v/>
      </c>
      <c r="L1399" s="516"/>
      <c r="M1399" s="517" t="str">
        <f>IFERROR(VLOOKUP($L1399,[5]Insumos!$C$2:$F$517,2,FALSE),"")</f>
        <v/>
      </c>
      <c r="N1399" s="521"/>
      <c r="O1399" s="519" t="str">
        <f>IFERROR(VLOOKUP($L1399,[5]Insumos!$C$2:$F$517,3,FALSE),"")</f>
        <v/>
      </c>
      <c r="P1399" s="520" t="e">
        <f>+'Formulario PPGR3'!$O1399*'Formulario PPGR3'!$N1399</f>
        <v>#VALUE!</v>
      </c>
      <c r="Q1399" s="519" t="str">
        <f>IFERROR(VLOOKUP($L1399,[5]Insumos!$C$2:$F$517,4,FALSE),"")</f>
        <v/>
      </c>
      <c r="R1399" s="526"/>
    </row>
    <row r="1400" spans="2:18">
      <c r="B1400" s="505" t="str">
        <f>IF('Formulario PPGR3'!$G1400="","",CONCATENATE('Formulario PPGR3'!$C1400,".",'Formulario PPGR3'!$D1400,".",'Formulario PPGR3'!$E1400,".",'Formulario PPGR3'!$F1400))</f>
        <v/>
      </c>
      <c r="C1400" s="505" t="str">
        <f>IF('Formulario PPGR3'!$G1400="","",'[3]Formulario PPGR1'!#REF!)</f>
        <v/>
      </c>
      <c r="D1400" s="505" t="str">
        <f>IF('Formulario PPGR3'!$G1400="","",'[3]Formulario PPGR1'!#REF!)</f>
        <v/>
      </c>
      <c r="E1400" s="505" t="str">
        <f>IF('Formulario PPGR3'!$G1400="","",'[3]Formulario PPGR1'!#REF!)</f>
        <v/>
      </c>
      <c r="F1400" s="505" t="str">
        <f>IF('Formulario PPGR3'!$G1400="","",'[3]Formulario PPGR1'!#REF!)</f>
        <v/>
      </c>
      <c r="G1400" s="506"/>
      <c r="H1400" s="507" t="str">
        <f>IFERROR(VLOOKUP('Formulario PPGR3'!$G1400,'Formulario PPGR2'!$H$39:$I$10486,2,FALSE),"")</f>
        <v/>
      </c>
      <c r="I1400" s="514" t="str">
        <f>IFERROR(VLOOKUP('Formulario PPGR3'!$G1400,'Formulario PPGR2'!$H$9:$V$303,15,FALSE),"")</f>
        <v/>
      </c>
      <c r="J1400" s="515"/>
      <c r="K1400" s="505" t="str">
        <f>IFERROR(VLOOKUP($J1400,[9]LSIns!$B$5:$C$45,2,FALSE),"")</f>
        <v/>
      </c>
      <c r="L1400" s="516"/>
      <c r="M1400" s="517" t="str">
        <f>IFERROR(VLOOKUP($L1400,[5]Insumos!$C$2:$F$517,2,FALSE),"")</f>
        <v/>
      </c>
      <c r="N1400" s="521"/>
      <c r="O1400" s="519" t="str">
        <f>IFERROR(VLOOKUP($L1400,[5]Insumos!$C$2:$F$517,3,FALSE),"")</f>
        <v/>
      </c>
      <c r="P1400" s="520" t="e">
        <f>+'Formulario PPGR3'!$O1400*'Formulario PPGR3'!$N1400</f>
        <v>#VALUE!</v>
      </c>
      <c r="Q1400" s="519" t="str">
        <f>IFERROR(VLOOKUP($L1400,[5]Insumos!$C$2:$F$517,4,FALSE),"")</f>
        <v/>
      </c>
      <c r="R1400" s="526"/>
    </row>
    <row r="1401" spans="2:18">
      <c r="B1401" s="505" t="str">
        <f>IF('Formulario PPGR3'!$G1401="","",CONCATENATE('Formulario PPGR3'!$C1401,".",'Formulario PPGR3'!$D1401,".",'Formulario PPGR3'!$E1401,".",'Formulario PPGR3'!$F1401))</f>
        <v/>
      </c>
      <c r="C1401" s="505" t="str">
        <f>IF('Formulario PPGR3'!$G1401="","",'[3]Formulario PPGR1'!#REF!)</f>
        <v/>
      </c>
      <c r="D1401" s="505" t="str">
        <f>IF('Formulario PPGR3'!$G1401="","",'[3]Formulario PPGR1'!#REF!)</f>
        <v/>
      </c>
      <c r="E1401" s="505" t="str">
        <f>IF('Formulario PPGR3'!$G1401="","",'[3]Formulario PPGR1'!#REF!)</f>
        <v/>
      </c>
      <c r="F1401" s="505" t="str">
        <f>IF('Formulario PPGR3'!$G1401="","",'[3]Formulario PPGR1'!#REF!)</f>
        <v/>
      </c>
      <c r="G1401" s="506"/>
      <c r="H1401" s="507" t="str">
        <f>IFERROR(VLOOKUP('Formulario PPGR3'!$G1401,'Formulario PPGR2'!$H$39:$I$10486,2,FALSE),"")</f>
        <v/>
      </c>
      <c r="I1401" s="514" t="str">
        <f>IFERROR(VLOOKUP('Formulario PPGR3'!$G1401,'Formulario PPGR2'!$H$9:$V$303,15,FALSE),"")</f>
        <v/>
      </c>
      <c r="J1401" s="515"/>
      <c r="K1401" s="505" t="str">
        <f>IFERROR(VLOOKUP($J1401,[9]LSIns!$B$5:$C$45,2,FALSE),"")</f>
        <v/>
      </c>
      <c r="L1401" s="516"/>
      <c r="M1401" s="517" t="str">
        <f>IFERROR(VLOOKUP($L1401,[5]Insumos!$C$2:$F$517,2,FALSE),"")</f>
        <v/>
      </c>
      <c r="N1401" s="521"/>
      <c r="O1401" s="519" t="str">
        <f>IFERROR(VLOOKUP($L1401,[5]Insumos!$C$2:$F$517,3,FALSE),"")</f>
        <v/>
      </c>
      <c r="P1401" s="520" t="e">
        <f>+'Formulario PPGR3'!$O1401*'Formulario PPGR3'!$N1401</f>
        <v>#VALUE!</v>
      </c>
      <c r="Q1401" s="519" t="str">
        <f>IFERROR(VLOOKUP($L1401,[5]Insumos!$C$2:$F$517,4,FALSE),"")</f>
        <v/>
      </c>
      <c r="R1401" s="526"/>
    </row>
    <row r="1402" spans="2:18">
      <c r="B1402" s="505" t="str">
        <f>IF('Formulario PPGR3'!$G1402="","",CONCATENATE('Formulario PPGR3'!$C1402,".",'Formulario PPGR3'!$D1402,".",'Formulario PPGR3'!$E1402,".",'Formulario PPGR3'!$F1402))</f>
        <v/>
      </c>
      <c r="C1402" s="505" t="str">
        <f>IF('Formulario PPGR3'!$G1402="","",'[3]Formulario PPGR1'!#REF!)</f>
        <v/>
      </c>
      <c r="D1402" s="505" t="str">
        <f>IF('Formulario PPGR3'!$G1402="","",'[3]Formulario PPGR1'!#REF!)</f>
        <v/>
      </c>
      <c r="E1402" s="505" t="str">
        <f>IF('Formulario PPGR3'!$G1402="","",'[3]Formulario PPGR1'!#REF!)</f>
        <v/>
      </c>
      <c r="F1402" s="505" t="str">
        <f>IF('Formulario PPGR3'!$G1402="","",'[3]Formulario PPGR1'!#REF!)</f>
        <v/>
      </c>
      <c r="G1402" s="506"/>
      <c r="H1402" s="507" t="str">
        <f>IFERROR(VLOOKUP('Formulario PPGR3'!$G1402,'Formulario PPGR2'!$H$39:$I$10486,2,FALSE),"")</f>
        <v/>
      </c>
      <c r="I1402" s="514" t="str">
        <f>IFERROR(VLOOKUP('Formulario PPGR3'!$G1402,'Formulario PPGR2'!$H$9:$V$303,15,FALSE),"")</f>
        <v/>
      </c>
      <c r="J1402" s="515"/>
      <c r="K1402" s="505" t="str">
        <f>IFERROR(VLOOKUP($J1402,[9]LSIns!$B$5:$C$45,2,FALSE),"")</f>
        <v/>
      </c>
      <c r="L1402" s="516"/>
      <c r="M1402" s="517" t="str">
        <f>IFERROR(VLOOKUP($L1402,[5]Insumos!$C$2:$F$517,2,FALSE),"")</f>
        <v/>
      </c>
      <c r="N1402" s="521"/>
      <c r="O1402" s="519" t="str">
        <f>IFERROR(VLOOKUP($L1402,[5]Insumos!$C$2:$F$517,3,FALSE),"")</f>
        <v/>
      </c>
      <c r="P1402" s="520" t="e">
        <f>+'Formulario PPGR3'!$O1402*'Formulario PPGR3'!$N1402</f>
        <v>#VALUE!</v>
      </c>
      <c r="Q1402" s="519" t="str">
        <f>IFERROR(VLOOKUP($L1402,[5]Insumos!$C$2:$F$517,4,FALSE),"")</f>
        <v/>
      </c>
      <c r="R1402" s="526"/>
    </row>
    <row r="1403" spans="2:18">
      <c r="B1403" s="505" t="str">
        <f>IF('Formulario PPGR3'!$G1403="","",CONCATENATE('Formulario PPGR3'!$C1403,".",'Formulario PPGR3'!$D1403,".",'Formulario PPGR3'!$E1403,".",'Formulario PPGR3'!$F1403))</f>
        <v/>
      </c>
      <c r="C1403" s="505" t="str">
        <f>IF('Formulario PPGR3'!$G1403="","",'[3]Formulario PPGR1'!#REF!)</f>
        <v/>
      </c>
      <c r="D1403" s="505" t="str">
        <f>IF('Formulario PPGR3'!$G1403="","",'[3]Formulario PPGR1'!#REF!)</f>
        <v/>
      </c>
      <c r="E1403" s="505" t="str">
        <f>IF('Formulario PPGR3'!$G1403="","",'[3]Formulario PPGR1'!#REF!)</f>
        <v/>
      </c>
      <c r="F1403" s="505" t="str">
        <f>IF('Formulario PPGR3'!$G1403="","",'[3]Formulario PPGR1'!#REF!)</f>
        <v/>
      </c>
      <c r="G1403" s="506"/>
      <c r="H1403" s="507" t="str">
        <f>IFERROR(VLOOKUP('Formulario PPGR3'!$G1403,'Formulario PPGR2'!$H$39:$I$10486,2,FALSE),"")</f>
        <v/>
      </c>
      <c r="I1403" s="514" t="str">
        <f>IFERROR(VLOOKUP('Formulario PPGR3'!$G1403,'Formulario PPGR2'!$H$9:$V$303,15,FALSE),"")</f>
        <v/>
      </c>
      <c r="J1403" s="515"/>
      <c r="K1403" s="505" t="str">
        <f>IFERROR(VLOOKUP($J1403,[9]LSIns!$B$5:$C$45,2,FALSE),"")</f>
        <v/>
      </c>
      <c r="L1403" s="516"/>
      <c r="M1403" s="517" t="str">
        <f>IFERROR(VLOOKUP($L1403,[5]Insumos!$C$2:$F$517,2,FALSE),"")</f>
        <v/>
      </c>
      <c r="N1403" s="521"/>
      <c r="O1403" s="519" t="str">
        <f>IFERROR(VLOOKUP($L1403,[5]Insumos!$C$2:$F$517,3,FALSE),"")</f>
        <v/>
      </c>
      <c r="P1403" s="520" t="e">
        <f>+'Formulario PPGR3'!$O1403*'Formulario PPGR3'!$N1403</f>
        <v>#VALUE!</v>
      </c>
      <c r="Q1403" s="519" t="str">
        <f>IFERROR(VLOOKUP($L1403,[5]Insumos!$C$2:$F$517,4,FALSE),"")</f>
        <v/>
      </c>
      <c r="R1403" s="526"/>
    </row>
    <row r="1404" spans="2:18">
      <c r="B1404" s="505" t="str">
        <f>IF('Formulario PPGR3'!$G1404="","",CONCATENATE('Formulario PPGR3'!$C1404,".",'Formulario PPGR3'!$D1404,".",'Formulario PPGR3'!$E1404,".",'Formulario PPGR3'!$F1404))</f>
        <v/>
      </c>
      <c r="C1404" s="505" t="str">
        <f>IF('Formulario PPGR3'!$G1404="","",'[3]Formulario PPGR1'!#REF!)</f>
        <v/>
      </c>
      <c r="D1404" s="505" t="str">
        <f>IF('Formulario PPGR3'!$G1404="","",'[3]Formulario PPGR1'!#REF!)</f>
        <v/>
      </c>
      <c r="E1404" s="505" t="str">
        <f>IF('Formulario PPGR3'!$G1404="","",'[3]Formulario PPGR1'!#REF!)</f>
        <v/>
      </c>
      <c r="F1404" s="505" t="str">
        <f>IF('Formulario PPGR3'!$G1404="","",'[3]Formulario PPGR1'!#REF!)</f>
        <v/>
      </c>
      <c r="G1404" s="506"/>
      <c r="H1404" s="507" t="str">
        <f>IFERROR(VLOOKUP('Formulario PPGR3'!$G1404,'Formulario PPGR2'!$H$39:$I$10486,2,FALSE),"")</f>
        <v/>
      </c>
      <c r="I1404" s="514" t="str">
        <f>IFERROR(VLOOKUP('Formulario PPGR3'!$G1404,'Formulario PPGR2'!$H$9:$V$303,15,FALSE),"")</f>
        <v/>
      </c>
      <c r="J1404" s="515"/>
      <c r="K1404" s="505" t="str">
        <f>IFERROR(VLOOKUP($J1404,[9]LSIns!$B$5:$C$45,2,FALSE),"")</f>
        <v/>
      </c>
      <c r="L1404" s="516"/>
      <c r="M1404" s="517" t="str">
        <f>IFERROR(VLOOKUP($L1404,[5]Insumos!$C$2:$F$517,2,FALSE),"")</f>
        <v/>
      </c>
      <c r="N1404" s="521"/>
      <c r="O1404" s="519" t="str">
        <f>IFERROR(VLOOKUP($L1404,[5]Insumos!$C$2:$F$517,3,FALSE),"")</f>
        <v/>
      </c>
      <c r="P1404" s="520" t="e">
        <f>+'Formulario PPGR3'!$O1404*'Formulario PPGR3'!$N1404</f>
        <v>#VALUE!</v>
      </c>
      <c r="Q1404" s="519" t="str">
        <f>IFERROR(VLOOKUP($L1404,[5]Insumos!$C$2:$F$517,4,FALSE),"")</f>
        <v/>
      </c>
      <c r="R1404" s="526"/>
    </row>
    <row r="1405" spans="2:18">
      <c r="B1405" s="505" t="str">
        <f>IF('Formulario PPGR3'!$G1405="","",CONCATENATE('Formulario PPGR3'!$C1405,".",'Formulario PPGR3'!$D1405,".",'Formulario PPGR3'!$E1405,".",'Formulario PPGR3'!$F1405))</f>
        <v/>
      </c>
      <c r="C1405" s="505" t="str">
        <f>IF('Formulario PPGR3'!$G1405="","",'[3]Formulario PPGR1'!#REF!)</f>
        <v/>
      </c>
      <c r="D1405" s="505" t="str">
        <f>IF('Formulario PPGR3'!$G1405="","",'[3]Formulario PPGR1'!#REF!)</f>
        <v/>
      </c>
      <c r="E1405" s="505" t="str">
        <f>IF('Formulario PPGR3'!$G1405="","",'[3]Formulario PPGR1'!#REF!)</f>
        <v/>
      </c>
      <c r="F1405" s="505" t="str">
        <f>IF('Formulario PPGR3'!$G1405="","",'[3]Formulario PPGR1'!#REF!)</f>
        <v/>
      </c>
      <c r="G1405" s="506"/>
      <c r="H1405" s="507" t="str">
        <f>IFERROR(VLOOKUP('Formulario PPGR3'!$G1405,'Formulario PPGR2'!$H$39:$I$10486,2,FALSE),"")</f>
        <v/>
      </c>
      <c r="I1405" s="514" t="str">
        <f>IFERROR(VLOOKUP('Formulario PPGR3'!$G1405,'Formulario PPGR2'!$H$9:$V$303,15,FALSE),"")</f>
        <v/>
      </c>
      <c r="J1405" s="515"/>
      <c r="K1405" s="505" t="str">
        <f>IFERROR(VLOOKUP($J1405,[9]LSIns!$B$5:$C$45,2,FALSE),"")</f>
        <v/>
      </c>
      <c r="L1405" s="516"/>
      <c r="M1405" s="517" t="str">
        <f>IFERROR(VLOOKUP($L1405,[5]Insumos!$C$2:$F$517,2,FALSE),"")</f>
        <v/>
      </c>
      <c r="N1405" s="521"/>
      <c r="O1405" s="519" t="str">
        <f>IFERROR(VLOOKUP($L1405,[5]Insumos!$C$2:$F$517,3,FALSE),"")</f>
        <v/>
      </c>
      <c r="P1405" s="520" t="e">
        <f>+'Formulario PPGR3'!$O1405*'Formulario PPGR3'!$N1405</f>
        <v>#VALUE!</v>
      </c>
      <c r="Q1405" s="519" t="str">
        <f>IFERROR(VLOOKUP($L1405,[5]Insumos!$C$2:$F$517,4,FALSE),"")</f>
        <v/>
      </c>
      <c r="R1405" s="526"/>
    </row>
    <row r="1406" spans="2:18">
      <c r="B1406" s="505" t="str">
        <f>IF('Formulario PPGR3'!$G1406="","",CONCATENATE('Formulario PPGR3'!$C1406,".",'Formulario PPGR3'!$D1406,".",'Formulario PPGR3'!$E1406,".",'Formulario PPGR3'!$F1406))</f>
        <v/>
      </c>
      <c r="C1406" s="505" t="str">
        <f>IF('Formulario PPGR3'!$G1406="","",'[3]Formulario PPGR1'!#REF!)</f>
        <v/>
      </c>
      <c r="D1406" s="505" t="str">
        <f>IF('Formulario PPGR3'!$G1406="","",'[3]Formulario PPGR1'!#REF!)</f>
        <v/>
      </c>
      <c r="E1406" s="505" t="str">
        <f>IF('Formulario PPGR3'!$G1406="","",'[3]Formulario PPGR1'!#REF!)</f>
        <v/>
      </c>
      <c r="F1406" s="505" t="str">
        <f>IF('Formulario PPGR3'!$G1406="","",'[3]Formulario PPGR1'!#REF!)</f>
        <v/>
      </c>
      <c r="G1406" s="506"/>
      <c r="H1406" s="507" t="str">
        <f>IFERROR(VLOOKUP('Formulario PPGR3'!$G1406,'Formulario PPGR2'!$H$39:$I$10486,2,FALSE),"")</f>
        <v/>
      </c>
      <c r="I1406" s="514" t="str">
        <f>IFERROR(VLOOKUP('Formulario PPGR3'!$G1406,'Formulario PPGR2'!$H$9:$V$303,15,FALSE),"")</f>
        <v/>
      </c>
      <c r="J1406" s="515"/>
      <c r="K1406" s="505" t="str">
        <f>IFERROR(VLOOKUP($J1406,[9]LSIns!$B$5:$C$45,2,FALSE),"")</f>
        <v/>
      </c>
      <c r="L1406" s="516"/>
      <c r="M1406" s="517" t="str">
        <f>IFERROR(VLOOKUP($L1406,[5]Insumos!$C$2:$F$517,2,FALSE),"")</f>
        <v/>
      </c>
      <c r="N1406" s="521"/>
      <c r="O1406" s="519" t="str">
        <f>IFERROR(VLOOKUP($L1406,[5]Insumos!$C$2:$F$517,3,FALSE),"")</f>
        <v/>
      </c>
      <c r="P1406" s="520" t="e">
        <f>+'Formulario PPGR3'!$O1406*'Formulario PPGR3'!$N1406</f>
        <v>#VALUE!</v>
      </c>
      <c r="Q1406" s="519" t="str">
        <f>IFERROR(VLOOKUP($L1406,[5]Insumos!$C$2:$F$517,4,FALSE),"")</f>
        <v/>
      </c>
      <c r="R1406" s="526"/>
    </row>
    <row r="1407" spans="2:18">
      <c r="B1407" s="505" t="str">
        <f>IF('Formulario PPGR3'!$G1407="","",CONCATENATE('Formulario PPGR3'!$C1407,".",'Formulario PPGR3'!$D1407,".",'Formulario PPGR3'!$E1407,".",'Formulario PPGR3'!$F1407))</f>
        <v/>
      </c>
      <c r="C1407" s="505" t="str">
        <f>IF('Formulario PPGR3'!$G1407="","",'[3]Formulario PPGR1'!#REF!)</f>
        <v/>
      </c>
      <c r="D1407" s="505" t="str">
        <f>IF('Formulario PPGR3'!$G1407="","",'[3]Formulario PPGR1'!#REF!)</f>
        <v/>
      </c>
      <c r="E1407" s="505" t="str">
        <f>IF('Formulario PPGR3'!$G1407="","",'[3]Formulario PPGR1'!#REF!)</f>
        <v/>
      </c>
      <c r="F1407" s="505" t="str">
        <f>IF('Formulario PPGR3'!$G1407="","",'[3]Formulario PPGR1'!#REF!)</f>
        <v/>
      </c>
      <c r="G1407" s="506"/>
      <c r="H1407" s="507" t="str">
        <f>IFERROR(VLOOKUP('Formulario PPGR3'!$G1407,'Formulario PPGR2'!$H$39:$I$10486,2,FALSE),"")</f>
        <v/>
      </c>
      <c r="I1407" s="514" t="str">
        <f>IFERROR(VLOOKUP('Formulario PPGR3'!$G1407,'Formulario PPGR2'!$H$9:$V$303,15,FALSE),"")</f>
        <v/>
      </c>
      <c r="J1407" s="515"/>
      <c r="K1407" s="505" t="str">
        <f>IFERROR(VLOOKUP($J1408,[9]LSIns!$B$5:$C$45,2,FALSE),"")</f>
        <v/>
      </c>
      <c r="L1407" s="516"/>
      <c r="M1407" s="517" t="str">
        <f>IFERROR(VLOOKUP($L1407,[5]Insumos!$C$2:$F$517,2,FALSE),"")</f>
        <v/>
      </c>
      <c r="N1407" s="521"/>
      <c r="O1407" s="519" t="str">
        <f>IFERROR(VLOOKUP($L1407,[5]Insumos!$C$2:$F$517,3,FALSE),"")</f>
        <v/>
      </c>
      <c r="P1407" s="520" t="e">
        <f>+'Formulario PPGR3'!$O1407*'Formulario PPGR3'!$N1407</f>
        <v>#VALUE!</v>
      </c>
      <c r="Q1407" s="519" t="str">
        <f>IFERROR(VLOOKUP($L1407,[5]Insumos!$C$2:$F$517,4,FALSE),"")</f>
        <v/>
      </c>
      <c r="R1407" s="526"/>
    </row>
    <row r="1408" spans="2:18">
      <c r="B1408" s="505" t="str">
        <f>IF('Formulario PPGR3'!$G1408="","",CONCATENATE('Formulario PPGR3'!$C1408,".",'Formulario PPGR3'!$D1408,".",'Formulario PPGR3'!$E1408,".",'Formulario PPGR3'!$F1408))</f>
        <v/>
      </c>
      <c r="C1408" s="505" t="str">
        <f>IF('Formulario PPGR3'!$G1408="","",'[3]Formulario PPGR1'!#REF!)</f>
        <v/>
      </c>
      <c r="D1408" s="505" t="str">
        <f>IF('Formulario PPGR3'!$G1408="","",'[3]Formulario PPGR1'!#REF!)</f>
        <v/>
      </c>
      <c r="E1408" s="505" t="str">
        <f>IF('Formulario PPGR3'!$G1408="","",'[3]Formulario PPGR1'!#REF!)</f>
        <v/>
      </c>
      <c r="F1408" s="505" t="str">
        <f>IF('Formulario PPGR3'!$G1408="","",'[3]Formulario PPGR1'!#REF!)</f>
        <v/>
      </c>
      <c r="G1408" s="506"/>
      <c r="H1408" s="507" t="str">
        <f>IFERROR(VLOOKUP('Formulario PPGR3'!$G1408,'Formulario PPGR2'!$H$39:$I$10486,2,FALSE),"")</f>
        <v/>
      </c>
      <c r="I1408" s="514" t="str">
        <f>IFERROR(VLOOKUP('Formulario PPGR3'!$G1408,'Formulario PPGR2'!$H$9:$V$303,15,FALSE),"")</f>
        <v/>
      </c>
      <c r="J1408" s="515"/>
      <c r="K1408" s="505" t="str">
        <f>IFERROR(VLOOKUP($J1409,[9]LSIns!$B$5:$C$45,2,FALSE),"")</f>
        <v/>
      </c>
      <c r="L1408" s="516"/>
      <c r="M1408" s="517" t="str">
        <f>IFERROR(VLOOKUP($L1408,[5]Insumos!$C$2:$F$517,2,FALSE),"")</f>
        <v/>
      </c>
      <c r="N1408" s="521"/>
      <c r="O1408" s="519" t="str">
        <f>IFERROR(VLOOKUP($L1408,[5]Insumos!$C$2:$F$517,3,FALSE),"")</f>
        <v/>
      </c>
      <c r="P1408" s="520" t="e">
        <f>+'Formulario PPGR3'!$O1408*'Formulario PPGR3'!$N1408</f>
        <v>#VALUE!</v>
      </c>
      <c r="Q1408" s="519" t="str">
        <f>IFERROR(VLOOKUP($L1408,[5]Insumos!$C$2:$F$517,4,FALSE),"")</f>
        <v/>
      </c>
      <c r="R1408" s="526"/>
    </row>
    <row r="1409" spans="2:18">
      <c r="B1409" s="505" t="str">
        <f>IF('Formulario PPGR3'!$G1409="","",CONCATENATE('Formulario PPGR3'!$C1409,".",'Formulario PPGR3'!$D1409,".",'Formulario PPGR3'!$E1409,".",'Formulario PPGR3'!$F1409))</f>
        <v/>
      </c>
      <c r="C1409" s="505" t="str">
        <f>IF('Formulario PPGR3'!$G1409="","",'[3]Formulario PPGR1'!#REF!)</f>
        <v/>
      </c>
      <c r="D1409" s="505" t="str">
        <f>IF('Formulario PPGR3'!$G1409="","",'[3]Formulario PPGR1'!#REF!)</f>
        <v/>
      </c>
      <c r="E1409" s="505" t="str">
        <f>IF('Formulario PPGR3'!$G1409="","",'[3]Formulario PPGR1'!#REF!)</f>
        <v/>
      </c>
      <c r="F1409" s="505" t="str">
        <f>IF('Formulario PPGR3'!$G1409="","",'[3]Formulario PPGR1'!#REF!)</f>
        <v/>
      </c>
      <c r="G1409" s="506"/>
      <c r="H1409" s="507" t="str">
        <f>IFERROR(VLOOKUP('Formulario PPGR3'!$G1409,'Formulario PPGR2'!$H$39:$I$10486,2,FALSE),"")</f>
        <v/>
      </c>
      <c r="I1409" s="514" t="str">
        <f>IFERROR(VLOOKUP('Formulario PPGR3'!$G1409,'Formulario PPGR2'!$H$9:$V$303,15,FALSE),"")</f>
        <v/>
      </c>
      <c r="J1409" s="515"/>
      <c r="K1409" s="505" t="str">
        <f>IFERROR(VLOOKUP($J1410,[9]LSIns!$B$5:$C$45,2,FALSE),"")</f>
        <v/>
      </c>
      <c r="L1409" s="516"/>
      <c r="M1409" s="517" t="str">
        <f>IFERROR(VLOOKUP($L1409,[5]Insumos!$C$2:$F$517,2,FALSE),"")</f>
        <v/>
      </c>
      <c r="N1409" s="521"/>
      <c r="O1409" s="519" t="str">
        <f>IFERROR(VLOOKUP($L1409,[5]Insumos!$C$2:$F$517,3,FALSE),"")</f>
        <v/>
      </c>
      <c r="P1409" s="520" t="e">
        <f>+'Formulario PPGR3'!$O1409*'Formulario PPGR3'!$N1409</f>
        <v>#VALUE!</v>
      </c>
      <c r="Q1409" s="519" t="str">
        <f>IFERROR(VLOOKUP($L1409,[5]Insumos!$C$2:$F$517,4,FALSE),"")</f>
        <v/>
      </c>
      <c r="R1409" s="526"/>
    </row>
    <row r="1410" spans="2:18">
      <c r="B1410" s="505" t="str">
        <f>IF('Formulario PPGR3'!$G1410="","",CONCATENATE('Formulario PPGR3'!$C1410,".",'Formulario PPGR3'!$D1410,".",'Formulario PPGR3'!$E1410,".",'Formulario PPGR3'!$F1410))</f>
        <v/>
      </c>
      <c r="C1410" s="505" t="str">
        <f>IF('Formulario PPGR3'!$G1410="","",'[3]Formulario PPGR1'!#REF!)</f>
        <v/>
      </c>
      <c r="D1410" s="505" t="str">
        <f>IF('Formulario PPGR3'!$G1410="","",'[3]Formulario PPGR1'!#REF!)</f>
        <v/>
      </c>
      <c r="E1410" s="505" t="str">
        <f>IF('Formulario PPGR3'!$G1410="","",'[3]Formulario PPGR1'!#REF!)</f>
        <v/>
      </c>
      <c r="F1410" s="505" t="str">
        <f>IF('Formulario PPGR3'!$G1410="","",'[3]Formulario PPGR1'!#REF!)</f>
        <v/>
      </c>
      <c r="G1410" s="506"/>
      <c r="H1410" s="507" t="str">
        <f>IFERROR(VLOOKUP('Formulario PPGR3'!$G1410,'Formulario PPGR2'!$H$39:$I$10486,2,FALSE),"")</f>
        <v/>
      </c>
      <c r="I1410" s="514" t="str">
        <f>IFERROR(VLOOKUP('Formulario PPGR3'!$G1410,'Formulario PPGR2'!$H$9:$V$303,15,FALSE),"")</f>
        <v/>
      </c>
      <c r="J1410" s="515"/>
      <c r="K1410" s="505" t="str">
        <f>IFERROR(VLOOKUP(#REF!,[9]LSIns!$B$5:$C$45,2,FALSE),"")</f>
        <v/>
      </c>
      <c r="L1410" s="516"/>
      <c r="M1410" s="517" t="str">
        <f>IFERROR(VLOOKUP($L1410,[5]Insumos!$C$2:$F$517,2,FALSE),"")</f>
        <v/>
      </c>
      <c r="N1410" s="521"/>
      <c r="O1410" s="519" t="str">
        <f>IFERROR(VLOOKUP($L1410,[5]Insumos!$C$2:$F$517,3,FALSE),"")</f>
        <v/>
      </c>
      <c r="P1410" s="520" t="e">
        <f>+'Formulario PPGR3'!$O1410*'Formulario PPGR3'!$N1410</f>
        <v>#VALUE!</v>
      </c>
      <c r="Q1410" s="519" t="str">
        <f>IFERROR(VLOOKUP($L1410,[5]Insumos!$C$2:$F$517,4,FALSE),"")</f>
        <v/>
      </c>
      <c r="R1410" s="526"/>
    </row>
    <row r="1411" spans="2:18">
      <c r="B1411" s="505" t="str">
        <f>IF('Formulario PPGR3'!$G1411="","",CONCATENATE('Formulario PPGR3'!$C1411,".",'Formulario PPGR3'!$D1411,".",'Formulario PPGR3'!$E1411,".",'Formulario PPGR3'!$F1411))</f>
        <v/>
      </c>
      <c r="C1411" s="505" t="str">
        <f>IF('Formulario PPGR3'!$G1411="","",'[3]Formulario PPGR1'!#REF!)</f>
        <v/>
      </c>
      <c r="D1411" s="505" t="str">
        <f>IF('Formulario PPGR3'!$G1411="","",'[3]Formulario PPGR1'!#REF!)</f>
        <v/>
      </c>
      <c r="E1411" s="505" t="str">
        <f>IF('Formulario PPGR3'!$G1411="","",'[3]Formulario PPGR1'!#REF!)</f>
        <v/>
      </c>
      <c r="F1411" s="505" t="str">
        <f>IF('Formulario PPGR3'!$G1411="","",'[3]Formulario PPGR1'!#REF!)</f>
        <v/>
      </c>
      <c r="G1411" s="506"/>
      <c r="H1411" s="507" t="str">
        <f>IFERROR(VLOOKUP('Formulario PPGR3'!$G1411,'Formulario PPGR2'!$H$39:$I$10486,2,FALSE),"")</f>
        <v/>
      </c>
      <c r="I1411" s="514" t="str">
        <f>IFERROR(VLOOKUP('Formulario PPGR3'!$G1411,'Formulario PPGR2'!$H$9:$V$303,15,FALSE),"")</f>
        <v/>
      </c>
      <c r="J1411" s="515"/>
      <c r="K1411" s="505" t="str">
        <f>IFERROR(VLOOKUP($J1411,[9]LSIns!$B$5:$C$45,2,FALSE),"")</f>
        <v/>
      </c>
      <c r="L1411" s="516"/>
      <c r="M1411" s="517" t="str">
        <f>IFERROR(VLOOKUP($L1411,[5]Insumos!$C$2:$F$517,2,FALSE),"")</f>
        <v/>
      </c>
      <c r="N1411" s="521"/>
      <c r="O1411" s="519" t="str">
        <f>IFERROR(VLOOKUP($L1411,[5]Insumos!$C$2:$F$517,3,FALSE),"")</f>
        <v/>
      </c>
      <c r="P1411" s="520" t="e">
        <f>+'Formulario PPGR3'!$O1411*'Formulario PPGR3'!$N1411</f>
        <v>#VALUE!</v>
      </c>
      <c r="Q1411" s="519" t="str">
        <f>IFERROR(VLOOKUP($L1411,[5]Insumos!$C$2:$F$517,4,FALSE),"")</f>
        <v/>
      </c>
      <c r="R1411" s="526"/>
    </row>
    <row r="1412" spans="2:18">
      <c r="B1412" s="505" t="str">
        <f>IF('Formulario PPGR3'!$G1412="","",CONCATENATE('Formulario PPGR3'!$C1412,".",'Formulario PPGR3'!$D1412,".",'Formulario PPGR3'!$E1412,".",'Formulario PPGR3'!$F1412))</f>
        <v/>
      </c>
      <c r="C1412" s="505" t="str">
        <f>IF('Formulario PPGR3'!$G1412="","",'[3]Formulario PPGR1'!#REF!)</f>
        <v/>
      </c>
      <c r="D1412" s="505" t="str">
        <f>IF('Formulario PPGR3'!$G1412="","",'[3]Formulario PPGR1'!#REF!)</f>
        <v/>
      </c>
      <c r="E1412" s="505" t="str">
        <f>IF('Formulario PPGR3'!$G1412="","",'[3]Formulario PPGR1'!#REF!)</f>
        <v/>
      </c>
      <c r="F1412" s="505" t="str">
        <f>IF('Formulario PPGR3'!$G1412="","",'[3]Formulario PPGR1'!#REF!)</f>
        <v/>
      </c>
      <c r="G1412" s="506"/>
      <c r="H1412" s="507" t="str">
        <f>IFERROR(VLOOKUP('Formulario PPGR3'!$G1412,'Formulario PPGR2'!$H$39:$I$10486,2,FALSE),"")</f>
        <v/>
      </c>
      <c r="I1412" s="514" t="str">
        <f>IFERROR(VLOOKUP('Formulario PPGR3'!$G1412,'Formulario PPGR2'!$H$9:$V$303,15,FALSE),"")</f>
        <v/>
      </c>
      <c r="J1412" s="515"/>
      <c r="K1412" s="505" t="str">
        <f>IFERROR(VLOOKUP($J1412,[9]LSIns!$B$5:$C$45,2,FALSE),"")</f>
        <v/>
      </c>
      <c r="L1412" s="516"/>
      <c r="M1412" s="517" t="str">
        <f>IFERROR(VLOOKUP($L1412,[5]Insumos!$C$2:$F$517,2,FALSE),"")</f>
        <v/>
      </c>
      <c r="N1412" s="521"/>
      <c r="O1412" s="519" t="str">
        <f>IFERROR(VLOOKUP($L1412,[5]Insumos!$C$2:$F$517,3,FALSE),"")</f>
        <v/>
      </c>
      <c r="P1412" s="520" t="e">
        <f>+'Formulario PPGR3'!$O1412*'Formulario PPGR3'!$N1412</f>
        <v>#VALUE!</v>
      </c>
      <c r="Q1412" s="519" t="str">
        <f>IFERROR(VLOOKUP($L1412,[5]Insumos!$C$2:$F$517,4,FALSE),"")</f>
        <v/>
      </c>
      <c r="R1412" s="526"/>
    </row>
    <row r="1413" spans="2:18">
      <c r="B1413" s="505" t="str">
        <f>IF('Formulario PPGR3'!$G1413="","",CONCATENATE('Formulario PPGR3'!$C1413,".",'Formulario PPGR3'!$D1413,".",'Formulario PPGR3'!$E1413,".",'Formulario PPGR3'!$F1413))</f>
        <v/>
      </c>
      <c r="C1413" s="505" t="str">
        <f>IF('Formulario PPGR3'!$G1413="","",'[3]Formulario PPGR1'!#REF!)</f>
        <v/>
      </c>
      <c r="D1413" s="505" t="str">
        <f>IF('Formulario PPGR3'!$G1413="","",'[3]Formulario PPGR1'!#REF!)</f>
        <v/>
      </c>
      <c r="E1413" s="505" t="str">
        <f>IF('Formulario PPGR3'!$G1413="","",'[3]Formulario PPGR1'!#REF!)</f>
        <v/>
      </c>
      <c r="F1413" s="505" t="str">
        <f>IF('Formulario PPGR3'!$G1413="","",'[3]Formulario PPGR1'!#REF!)</f>
        <v/>
      </c>
      <c r="G1413" s="506"/>
      <c r="H1413" s="507" t="str">
        <f>IFERROR(VLOOKUP('Formulario PPGR3'!$G1413,'Formulario PPGR2'!$H$39:$I$10486,2,FALSE),"")</f>
        <v/>
      </c>
      <c r="I1413" s="514" t="str">
        <f>IFERROR(VLOOKUP('Formulario PPGR3'!$G1413,'Formulario PPGR2'!$H$9:$V$303,15,FALSE),"")</f>
        <v/>
      </c>
      <c r="J1413" s="515"/>
      <c r="K1413" s="505" t="str">
        <f>IFERROR(VLOOKUP($J1413,[9]LSIns!$B$5:$C$45,2,FALSE),"")</f>
        <v/>
      </c>
      <c r="L1413" s="516"/>
      <c r="M1413" s="517" t="str">
        <f>IFERROR(VLOOKUP($L1413,[5]Insumos!$C$2:$F$517,2,FALSE),"")</f>
        <v/>
      </c>
      <c r="N1413" s="521"/>
      <c r="O1413" s="519" t="str">
        <f>IFERROR(VLOOKUP($L1413,[5]Insumos!$C$2:$F$517,3,FALSE),"")</f>
        <v/>
      </c>
      <c r="P1413" s="520" t="e">
        <f>+'Formulario PPGR3'!$O1413*'Formulario PPGR3'!$N1413</f>
        <v>#VALUE!</v>
      </c>
      <c r="Q1413" s="519" t="str">
        <f>IFERROR(VLOOKUP($L1413,[5]Insumos!$C$2:$F$517,4,FALSE),"")</f>
        <v/>
      </c>
      <c r="R1413" s="526"/>
    </row>
    <row r="1414" spans="2:18">
      <c r="B1414" s="505" t="str">
        <f>IF('Formulario PPGR3'!$G1414="","",CONCATENATE('Formulario PPGR3'!$C1414,".",'Formulario PPGR3'!$D1414,".",'Formulario PPGR3'!$E1414,".",'Formulario PPGR3'!$F1414))</f>
        <v/>
      </c>
      <c r="C1414" s="505" t="str">
        <f>IF('Formulario PPGR3'!$G1414="","",'[3]Formulario PPGR1'!#REF!)</f>
        <v/>
      </c>
      <c r="D1414" s="505" t="str">
        <f>IF('Formulario PPGR3'!$G1414="","",'[3]Formulario PPGR1'!#REF!)</f>
        <v/>
      </c>
      <c r="E1414" s="505" t="str">
        <f>IF('Formulario PPGR3'!$G1414="","",'[3]Formulario PPGR1'!#REF!)</f>
        <v/>
      </c>
      <c r="F1414" s="505" t="str">
        <f>IF('Formulario PPGR3'!$G1414="","",'[3]Formulario PPGR1'!#REF!)</f>
        <v/>
      </c>
      <c r="G1414" s="506"/>
      <c r="H1414" s="507" t="str">
        <f>IFERROR(VLOOKUP('Formulario PPGR3'!$G1414,'Formulario PPGR2'!$H$39:$I$10486,2,FALSE),"")</f>
        <v/>
      </c>
      <c r="I1414" s="514" t="str">
        <f>IFERROR(VLOOKUP('Formulario PPGR3'!$G1414,'Formulario PPGR2'!$H$9:$V$303,15,FALSE),"")</f>
        <v/>
      </c>
      <c r="J1414" s="515"/>
      <c r="K1414" s="505" t="str">
        <f>IFERROR(VLOOKUP($J1414,[4]LSIns!$B$5:$C$45,2,FALSE),"")</f>
        <v/>
      </c>
      <c r="L1414" s="516"/>
      <c r="M1414" s="517" t="str">
        <f>IFERROR(VLOOKUP($L1414,[5]Insumos!$C$2:$F$517,2,FALSE),"")</f>
        <v/>
      </c>
      <c r="N1414" s="521"/>
      <c r="O1414" s="519" t="str">
        <f>IFERROR(VLOOKUP($L1414,[5]Insumos!$C$2:$F$517,3,FALSE),"")</f>
        <v/>
      </c>
      <c r="P1414" s="520" t="e">
        <f>+'Formulario PPGR3'!$O1414*'Formulario PPGR3'!$N1414</f>
        <v>#VALUE!</v>
      </c>
      <c r="Q1414" s="519" t="str">
        <f>IFERROR(VLOOKUP($L1414,[5]Insumos!$C$2:$F$517,4,FALSE),"")</f>
        <v/>
      </c>
      <c r="R1414" s="526"/>
    </row>
    <row r="1415" spans="2:18">
      <c r="B1415" s="505" t="str">
        <f>IF('Formulario PPGR3'!$G1415="","",CONCATENATE('Formulario PPGR3'!$C1415,".",'Formulario PPGR3'!$D1415,".",'Formulario PPGR3'!$E1415,".",'Formulario PPGR3'!$F1415))</f>
        <v/>
      </c>
      <c r="C1415" s="505" t="str">
        <f>IF('Formulario PPGR3'!$G1415="","",'[3]Formulario PPGR1'!#REF!)</f>
        <v/>
      </c>
      <c r="D1415" s="505" t="str">
        <f>IF('Formulario PPGR3'!$G1415="","",'[3]Formulario PPGR1'!#REF!)</f>
        <v/>
      </c>
      <c r="E1415" s="505" t="str">
        <f>IF('Formulario PPGR3'!$G1415="","",'[3]Formulario PPGR1'!#REF!)</f>
        <v/>
      </c>
      <c r="F1415" s="505" t="str">
        <f>IF('Formulario PPGR3'!$G1415="","",'[3]Formulario PPGR1'!#REF!)</f>
        <v/>
      </c>
      <c r="G1415" s="506"/>
      <c r="H1415" s="507" t="str">
        <f>IFERROR(VLOOKUP('Formulario PPGR3'!$G1415,'Formulario PPGR2'!$H$39:$I$10486,2,FALSE),"")</f>
        <v/>
      </c>
      <c r="I1415" s="514" t="str">
        <f>IFERROR(VLOOKUP('Formulario PPGR3'!$G1415,'Formulario PPGR2'!$H$9:$V$303,15,FALSE),"")</f>
        <v/>
      </c>
      <c r="J1415" s="515"/>
      <c r="K1415" s="505" t="str">
        <f>IFERROR(VLOOKUP($J1415,[9]LSIns!$B$5:$C$45,2,FALSE),"")</f>
        <v/>
      </c>
      <c r="L1415" s="516"/>
      <c r="M1415" s="517" t="str">
        <f>IFERROR(VLOOKUP($L1415,[5]Insumos!$C$2:$F$517,2,FALSE),"")</f>
        <v/>
      </c>
      <c r="N1415" s="521"/>
      <c r="O1415" s="519" t="str">
        <f>IFERROR(VLOOKUP($L1415,[5]Insumos!$C$2:$F$517,3,FALSE),"")</f>
        <v/>
      </c>
      <c r="P1415" s="520" t="e">
        <f>+'Formulario PPGR3'!$O1415*'Formulario PPGR3'!$N1415</f>
        <v>#VALUE!</v>
      </c>
      <c r="Q1415" s="519" t="str">
        <f>IFERROR(VLOOKUP($L1415,[5]Insumos!$C$2:$F$517,4,FALSE),"")</f>
        <v/>
      </c>
      <c r="R1415" s="526"/>
    </row>
    <row r="1416" spans="2:18">
      <c r="B1416" s="505" t="str">
        <f>IF('Formulario PPGR3'!$G1416="","",CONCATENATE('Formulario PPGR3'!$C1416,".",'Formulario PPGR3'!$D1416,".",'Formulario PPGR3'!$E1416,".",'Formulario PPGR3'!$F1416))</f>
        <v/>
      </c>
      <c r="C1416" s="505" t="str">
        <f>IF('Formulario PPGR3'!$G1416="","",'[3]Formulario PPGR1'!#REF!)</f>
        <v/>
      </c>
      <c r="D1416" s="505" t="str">
        <f>IF('Formulario PPGR3'!$G1416="","",'[3]Formulario PPGR1'!#REF!)</f>
        <v/>
      </c>
      <c r="E1416" s="505" t="str">
        <f>IF('Formulario PPGR3'!$G1416="","",'[3]Formulario PPGR1'!#REF!)</f>
        <v/>
      </c>
      <c r="F1416" s="505" t="str">
        <f>IF('Formulario PPGR3'!$G1416="","",'[3]Formulario PPGR1'!#REF!)</f>
        <v/>
      </c>
      <c r="G1416" s="506"/>
      <c r="H1416" s="507" t="str">
        <f>IFERROR(VLOOKUP('Formulario PPGR3'!$G1416,'Formulario PPGR2'!$H$39:$I$10486,2,FALSE),"")</f>
        <v/>
      </c>
      <c r="I1416" s="514" t="str">
        <f>IFERROR(VLOOKUP('Formulario PPGR3'!$G1416,'Formulario PPGR2'!$H$9:$V$303,15,FALSE),"")</f>
        <v/>
      </c>
      <c r="J1416" s="515"/>
      <c r="K1416" s="505" t="str">
        <f>IFERROR(VLOOKUP($J1416,[9]LSIns!$B$5:$C$45,2,FALSE),"")</f>
        <v/>
      </c>
      <c r="L1416" s="516"/>
      <c r="M1416" s="517" t="str">
        <f>IFERROR(VLOOKUP($L1416,[5]Insumos!$C$2:$F$517,2,FALSE),"")</f>
        <v/>
      </c>
      <c r="N1416" s="521"/>
      <c r="O1416" s="519" t="str">
        <f>IFERROR(VLOOKUP($L1416,[5]Insumos!$C$2:$F$517,3,FALSE),"")</f>
        <v/>
      </c>
      <c r="P1416" s="520" t="e">
        <f>+'Formulario PPGR3'!$O1416*'Formulario PPGR3'!$N1416</f>
        <v>#VALUE!</v>
      </c>
      <c r="Q1416" s="519" t="str">
        <f>IFERROR(VLOOKUP($L1416,[5]Insumos!$C$2:$F$517,4,FALSE),"")</f>
        <v/>
      </c>
      <c r="R1416" s="526"/>
    </row>
    <row r="1417" spans="2:18">
      <c r="B1417" s="505" t="str">
        <f>IF('Formulario PPGR3'!$G1417="","",CONCATENATE('Formulario PPGR3'!$C1417,".",'Formulario PPGR3'!$D1417,".",'Formulario PPGR3'!$E1417,".",'Formulario PPGR3'!$F1417))</f>
        <v/>
      </c>
      <c r="C1417" s="505" t="str">
        <f>IF('Formulario PPGR3'!$G1417="","",'[3]Formulario PPGR1'!#REF!)</f>
        <v/>
      </c>
      <c r="D1417" s="505" t="str">
        <f>IF('Formulario PPGR3'!$G1417="","",'[3]Formulario PPGR1'!#REF!)</f>
        <v/>
      </c>
      <c r="E1417" s="505" t="str">
        <f>IF('Formulario PPGR3'!$G1417="","",'[3]Formulario PPGR1'!#REF!)</f>
        <v/>
      </c>
      <c r="F1417" s="505" t="str">
        <f>IF('Formulario PPGR3'!$G1417="","",'[3]Formulario PPGR1'!#REF!)</f>
        <v/>
      </c>
      <c r="G1417" s="506"/>
      <c r="H1417" s="507" t="str">
        <f>IFERROR(VLOOKUP('Formulario PPGR3'!$G1417,'Formulario PPGR2'!$H$39:$I$10486,2,FALSE),"")</f>
        <v/>
      </c>
      <c r="I1417" s="514" t="str">
        <f>IFERROR(VLOOKUP('Formulario PPGR3'!$G1417,'Formulario PPGR2'!$H$9:$V$303,15,FALSE),"")</f>
        <v/>
      </c>
      <c r="J1417" s="515"/>
      <c r="K1417" s="505" t="str">
        <f>IFERROR(VLOOKUP($J1417,[9]LSIns!$B$5:$C$45,2,FALSE),"")</f>
        <v/>
      </c>
      <c r="L1417" s="516"/>
      <c r="M1417" s="517" t="str">
        <f>IFERROR(VLOOKUP($L1417,[5]Insumos!$C$2:$F$517,2,FALSE),"")</f>
        <v/>
      </c>
      <c r="N1417" s="521"/>
      <c r="O1417" s="519" t="str">
        <f>IFERROR(VLOOKUP($L1417,[5]Insumos!$C$2:$F$517,3,FALSE),"")</f>
        <v/>
      </c>
      <c r="P1417" s="520" t="e">
        <f>+'Formulario PPGR3'!$O1417*'Formulario PPGR3'!$N1417</f>
        <v>#VALUE!</v>
      </c>
      <c r="Q1417" s="519" t="str">
        <f>IFERROR(VLOOKUP($L1417,[5]Insumos!$C$2:$F$517,4,FALSE),"")</f>
        <v/>
      </c>
      <c r="R1417" s="526"/>
    </row>
    <row r="1418" spans="2:18">
      <c r="B1418" s="505" t="str">
        <f>IF('Formulario PPGR3'!$G1418="","",CONCATENATE('Formulario PPGR3'!$C1418,".",'Formulario PPGR3'!$D1418,".",'Formulario PPGR3'!$E1418,".",'Formulario PPGR3'!$F1418))</f>
        <v/>
      </c>
      <c r="C1418" s="505" t="str">
        <f>IF('Formulario PPGR3'!$G1418="","",'[3]Formulario PPGR1'!#REF!)</f>
        <v/>
      </c>
      <c r="D1418" s="505" t="str">
        <f>IF('Formulario PPGR3'!$G1418="","",'[3]Formulario PPGR1'!#REF!)</f>
        <v/>
      </c>
      <c r="E1418" s="505" t="str">
        <f>IF('Formulario PPGR3'!$G1418="","",'[3]Formulario PPGR1'!#REF!)</f>
        <v/>
      </c>
      <c r="F1418" s="505" t="str">
        <f>IF('Formulario PPGR3'!$G1418="","",'[3]Formulario PPGR1'!#REF!)</f>
        <v/>
      </c>
      <c r="G1418" s="506"/>
      <c r="H1418" s="507" t="str">
        <f>IFERROR(VLOOKUP('Formulario PPGR3'!$G1418,'Formulario PPGR2'!$H$39:$I$10486,2,FALSE),"")</f>
        <v/>
      </c>
      <c r="I1418" s="514" t="str">
        <f>IFERROR(VLOOKUP('Formulario PPGR3'!$G1418,'Formulario PPGR2'!$H$9:$V$303,15,FALSE),"")</f>
        <v/>
      </c>
      <c r="J1418" s="515"/>
      <c r="K1418" s="505" t="str">
        <f>IFERROR(VLOOKUP($J1418,[9]LSIns!$B$5:$C$45,2,FALSE),"")</f>
        <v/>
      </c>
      <c r="L1418" s="516"/>
      <c r="M1418" s="517" t="str">
        <f>IFERROR(VLOOKUP($L1418,[5]Insumos!$C$2:$F$517,2,FALSE),"")</f>
        <v/>
      </c>
      <c r="N1418" s="521"/>
      <c r="O1418" s="519" t="str">
        <f>IFERROR(VLOOKUP($L1418,[5]Insumos!$C$2:$F$517,3,FALSE),"")</f>
        <v/>
      </c>
      <c r="P1418" s="520" t="e">
        <f>+'Formulario PPGR3'!$O1418*'Formulario PPGR3'!$N1418</f>
        <v>#VALUE!</v>
      </c>
      <c r="Q1418" s="519" t="str">
        <f>IFERROR(VLOOKUP($L1418,[5]Insumos!$C$2:$F$517,4,FALSE),"")</f>
        <v/>
      </c>
      <c r="R1418" s="526"/>
    </row>
    <row r="1419" spans="2:18">
      <c r="B1419" s="505" t="str">
        <f>IF('Formulario PPGR3'!$G1419="","",CONCATENATE('Formulario PPGR3'!$C1419,".",'Formulario PPGR3'!$D1419,".",'Formulario PPGR3'!$E1419,".",'Formulario PPGR3'!$F1419))</f>
        <v/>
      </c>
      <c r="C1419" s="505" t="str">
        <f>IF('Formulario PPGR3'!$G1419="","",'[3]Formulario PPGR1'!#REF!)</f>
        <v/>
      </c>
      <c r="D1419" s="505" t="str">
        <f>IF('Formulario PPGR3'!$G1419="","",'[3]Formulario PPGR1'!#REF!)</f>
        <v/>
      </c>
      <c r="E1419" s="505" t="str">
        <f>IF('Formulario PPGR3'!$G1419="","",'[3]Formulario PPGR1'!#REF!)</f>
        <v/>
      </c>
      <c r="F1419" s="505" t="str">
        <f>IF('Formulario PPGR3'!$G1419="","",'[3]Formulario PPGR1'!#REF!)</f>
        <v/>
      </c>
      <c r="G1419" s="506"/>
      <c r="H1419" s="507" t="str">
        <f>IFERROR(VLOOKUP('Formulario PPGR3'!$G1419,'Formulario PPGR2'!$H$39:$I$10486,2,FALSE),"")</f>
        <v/>
      </c>
      <c r="I1419" s="514" t="str">
        <f>IFERROR(VLOOKUP('Formulario PPGR3'!$G1419,'Formulario PPGR2'!$H$9:$V$303,15,FALSE),"")</f>
        <v/>
      </c>
      <c r="J1419" s="515"/>
      <c r="K1419" s="505" t="str">
        <f>IFERROR(VLOOKUP($J1419,[9]LSIns!$B$5:$C$45,2,FALSE),"")</f>
        <v/>
      </c>
      <c r="L1419" s="516"/>
      <c r="M1419" s="517" t="str">
        <f>IFERROR(VLOOKUP($L1419,[5]Insumos!$C$2:$F$517,2,FALSE),"")</f>
        <v/>
      </c>
      <c r="N1419" s="521"/>
      <c r="O1419" s="519" t="str">
        <f>IFERROR(VLOOKUP($L1419,[5]Insumos!$C$2:$F$517,3,FALSE),"")</f>
        <v/>
      </c>
      <c r="P1419" s="520" t="e">
        <f>+'Formulario PPGR3'!$O1419*'Formulario PPGR3'!$N1419</f>
        <v>#VALUE!</v>
      </c>
      <c r="Q1419" s="519" t="str">
        <f>IFERROR(VLOOKUP($L1419,[5]Insumos!$C$2:$F$517,4,FALSE),"")</f>
        <v/>
      </c>
      <c r="R1419" s="526"/>
    </row>
    <row r="1420" spans="2:18">
      <c r="B1420" s="505" t="str">
        <f>IF('Formulario PPGR3'!$G1420="","",CONCATENATE('Formulario PPGR3'!$C1420,".",'Formulario PPGR3'!$D1420,".",'Formulario PPGR3'!$E1420,".",'Formulario PPGR3'!$F1420))</f>
        <v/>
      </c>
      <c r="C1420" s="505" t="str">
        <f>IF('Formulario PPGR3'!$G1420="","",'[3]Formulario PPGR1'!#REF!)</f>
        <v/>
      </c>
      <c r="D1420" s="505" t="str">
        <f>IF('Formulario PPGR3'!$G1420="","",'[3]Formulario PPGR1'!#REF!)</f>
        <v/>
      </c>
      <c r="E1420" s="505" t="str">
        <f>IF('Formulario PPGR3'!$G1420="","",'[3]Formulario PPGR1'!#REF!)</f>
        <v/>
      </c>
      <c r="F1420" s="505" t="str">
        <f>IF('Formulario PPGR3'!$G1420="","",'[3]Formulario PPGR1'!#REF!)</f>
        <v/>
      </c>
      <c r="G1420" s="506"/>
      <c r="H1420" s="507" t="str">
        <f>IFERROR(VLOOKUP('Formulario PPGR3'!$G1420,'Formulario PPGR2'!$H$39:$I$10486,2,FALSE),"")</f>
        <v/>
      </c>
      <c r="I1420" s="514" t="str">
        <f>IFERROR(VLOOKUP('Formulario PPGR3'!$G1420,'Formulario PPGR2'!$H$9:$V$303,15,FALSE),"")</f>
        <v/>
      </c>
      <c r="J1420" s="515"/>
      <c r="K1420" s="505" t="str">
        <f>IFERROR(VLOOKUP($J1420,[9]LSIns!$B$5:$C$45,2,FALSE),"")</f>
        <v/>
      </c>
      <c r="L1420" s="516"/>
      <c r="M1420" s="517" t="str">
        <f>IFERROR(VLOOKUP($L1420,[5]Insumos!$C$2:$F$517,2,FALSE),"")</f>
        <v/>
      </c>
      <c r="N1420" s="521"/>
      <c r="O1420" s="519" t="str">
        <f>IFERROR(VLOOKUP($L1420,[5]Insumos!$C$2:$F$517,3,FALSE),"")</f>
        <v/>
      </c>
      <c r="P1420" s="520" t="e">
        <f>+'Formulario PPGR3'!$O1420*'Formulario PPGR3'!$N1420</f>
        <v>#VALUE!</v>
      </c>
      <c r="Q1420" s="519" t="str">
        <f>IFERROR(VLOOKUP($L1420,[5]Insumos!$C$2:$F$517,4,FALSE),"")</f>
        <v/>
      </c>
      <c r="R1420" s="526"/>
    </row>
    <row r="1421" spans="2:18">
      <c r="B1421" s="505" t="str">
        <f>IF('Formulario PPGR3'!$G1421="","",CONCATENATE('Formulario PPGR3'!$C1421,".",'Formulario PPGR3'!$D1421,".",'Formulario PPGR3'!$E1421,".",'Formulario PPGR3'!$F1421))</f>
        <v/>
      </c>
      <c r="C1421" s="505" t="str">
        <f>IF('Formulario PPGR3'!$G1421="","",'[3]Formulario PPGR1'!#REF!)</f>
        <v/>
      </c>
      <c r="D1421" s="505" t="str">
        <f>IF('Formulario PPGR3'!$G1421="","",'[3]Formulario PPGR1'!#REF!)</f>
        <v/>
      </c>
      <c r="E1421" s="505" t="str">
        <f>IF('Formulario PPGR3'!$G1421="","",'[3]Formulario PPGR1'!#REF!)</f>
        <v/>
      </c>
      <c r="F1421" s="505" t="str">
        <f>IF('Formulario PPGR3'!$G1421="","",'[3]Formulario PPGR1'!#REF!)</f>
        <v/>
      </c>
      <c r="G1421" s="506"/>
      <c r="H1421" s="507" t="str">
        <f>IFERROR(VLOOKUP('Formulario PPGR3'!$G1421,'Formulario PPGR2'!$H$39:$I$10486,2,FALSE),"")</f>
        <v/>
      </c>
      <c r="I1421" s="514" t="str">
        <f>IFERROR(VLOOKUP('Formulario PPGR3'!$G1421,'Formulario PPGR2'!$H$9:$V$303,15,FALSE),"")</f>
        <v/>
      </c>
      <c r="J1421" s="515"/>
      <c r="K1421" s="505" t="str">
        <f>IFERROR(VLOOKUP($J1421,[9]LSIns!$B$5:$C$45,2,FALSE),"")</f>
        <v/>
      </c>
      <c r="L1421" s="516"/>
      <c r="M1421" s="517" t="str">
        <f>IFERROR(VLOOKUP($L1421,[5]Insumos!$C$2:$F$517,2,FALSE),"")</f>
        <v/>
      </c>
      <c r="N1421" s="521"/>
      <c r="O1421" s="519" t="str">
        <f>IFERROR(VLOOKUP($L1421,[5]Insumos!$C$2:$F$517,3,FALSE),"")</f>
        <v/>
      </c>
      <c r="P1421" s="520" t="e">
        <f>+'Formulario PPGR3'!$O1421*'Formulario PPGR3'!$N1421</f>
        <v>#VALUE!</v>
      </c>
      <c r="Q1421" s="519" t="str">
        <f>IFERROR(VLOOKUP($L1421,[5]Insumos!$C$2:$F$517,4,FALSE),"")</f>
        <v/>
      </c>
      <c r="R1421" s="526"/>
    </row>
    <row r="1422" spans="2:18">
      <c r="B1422" s="505" t="str">
        <f>IF('Formulario PPGR3'!$G1422="","",CONCATENATE('Formulario PPGR3'!$C1422,".",'Formulario PPGR3'!$D1422,".",'Formulario PPGR3'!$E1422,".",'Formulario PPGR3'!$F1422))</f>
        <v/>
      </c>
      <c r="C1422" s="505" t="str">
        <f>IF('Formulario PPGR3'!$G1422="","",'[3]Formulario PPGR1'!#REF!)</f>
        <v/>
      </c>
      <c r="D1422" s="505" t="str">
        <f>IF('Formulario PPGR3'!$G1422="","",'[3]Formulario PPGR1'!#REF!)</f>
        <v/>
      </c>
      <c r="E1422" s="505" t="str">
        <f>IF('Formulario PPGR3'!$G1422="","",'[3]Formulario PPGR1'!#REF!)</f>
        <v/>
      </c>
      <c r="F1422" s="505" t="str">
        <f>IF('Formulario PPGR3'!$G1422="","",'[3]Formulario PPGR1'!#REF!)</f>
        <v/>
      </c>
      <c r="G1422" s="506"/>
      <c r="H1422" s="507" t="str">
        <f>IFERROR(VLOOKUP('Formulario PPGR3'!$G1422,'Formulario PPGR2'!$H$39:$I$10486,2,FALSE),"")</f>
        <v/>
      </c>
      <c r="I1422" s="514" t="str">
        <f>IFERROR(VLOOKUP('Formulario PPGR3'!$G1422,'Formulario PPGR2'!$H$9:$V$303,15,FALSE),"")</f>
        <v/>
      </c>
      <c r="J1422" s="515"/>
      <c r="K1422" s="505" t="str">
        <f>IFERROR(VLOOKUP($J1422,[9]LSIns!$B$5:$C$45,2,FALSE),"")</f>
        <v/>
      </c>
      <c r="L1422" s="516"/>
      <c r="M1422" s="517" t="str">
        <f>IFERROR(VLOOKUP($L1422,[5]Insumos!$C$2:$F$517,2,FALSE),"")</f>
        <v/>
      </c>
      <c r="N1422" s="521"/>
      <c r="O1422" s="519" t="str">
        <f>IFERROR(VLOOKUP($L1422,[5]Insumos!$C$2:$F$517,3,FALSE),"")</f>
        <v/>
      </c>
      <c r="P1422" s="520" t="e">
        <f>+'Formulario PPGR3'!$O1422*'Formulario PPGR3'!$N1422</f>
        <v>#VALUE!</v>
      </c>
      <c r="Q1422" s="519" t="str">
        <f>IFERROR(VLOOKUP($L1422,[5]Insumos!$C$2:$F$517,4,FALSE),"")</f>
        <v/>
      </c>
      <c r="R1422" s="526"/>
    </row>
    <row r="1423" spans="2:18">
      <c r="B1423" s="505" t="str">
        <f>IF('Formulario PPGR3'!$G1423="","",CONCATENATE('Formulario PPGR3'!$C1423,".",'Formulario PPGR3'!$D1423,".",'Formulario PPGR3'!$E1423,".",'Formulario PPGR3'!$F1423))</f>
        <v/>
      </c>
      <c r="C1423" s="505" t="str">
        <f>IF('Formulario PPGR3'!$G1423="","",'[3]Formulario PPGR1'!#REF!)</f>
        <v/>
      </c>
      <c r="D1423" s="505" t="str">
        <f>IF('Formulario PPGR3'!$G1423="","",'[3]Formulario PPGR1'!#REF!)</f>
        <v/>
      </c>
      <c r="E1423" s="505" t="str">
        <f>IF('Formulario PPGR3'!$G1423="","",'[3]Formulario PPGR1'!#REF!)</f>
        <v/>
      </c>
      <c r="F1423" s="505" t="str">
        <f>IF('Formulario PPGR3'!$G1423="","",'[3]Formulario PPGR1'!#REF!)</f>
        <v/>
      </c>
      <c r="G1423" s="506"/>
      <c r="H1423" s="507" t="str">
        <f>IFERROR(VLOOKUP('Formulario PPGR3'!$G1423,'Formulario PPGR2'!$H$39:$I$10486,2,FALSE),"")</f>
        <v/>
      </c>
      <c r="I1423" s="514" t="str">
        <f>IFERROR(VLOOKUP('Formulario PPGR3'!$G1423,'Formulario PPGR2'!$H$9:$V$303,15,FALSE),"")</f>
        <v/>
      </c>
      <c r="J1423" s="515"/>
      <c r="K1423" s="505" t="str">
        <f>IFERROR(VLOOKUP($J1423,[9]LSIns!$B$5:$C$45,2,FALSE),"")</f>
        <v/>
      </c>
      <c r="L1423" s="516"/>
      <c r="M1423" s="517" t="str">
        <f>IFERROR(VLOOKUP($L1423,[5]Insumos!$C$2:$F$517,2,FALSE),"")</f>
        <v/>
      </c>
      <c r="N1423" s="521"/>
      <c r="O1423" s="519" t="str">
        <f>IFERROR(VLOOKUP($L1423,[5]Insumos!$C$2:$F$517,3,FALSE),"")</f>
        <v/>
      </c>
      <c r="P1423" s="520" t="e">
        <f>+'Formulario PPGR3'!$O1423*'Formulario PPGR3'!$N1423</f>
        <v>#VALUE!</v>
      </c>
      <c r="Q1423" s="519" t="str">
        <f>IFERROR(VLOOKUP($L1423,[5]Insumos!$C$2:$F$517,4,FALSE),"")</f>
        <v/>
      </c>
      <c r="R1423" s="526"/>
    </row>
    <row r="1424" spans="2:18">
      <c r="B1424" s="505" t="str">
        <f>IF('Formulario PPGR3'!$G1424="","",CONCATENATE('Formulario PPGR3'!$C1424,".",'Formulario PPGR3'!$D1424,".",'Formulario PPGR3'!$E1424,".",'Formulario PPGR3'!$F1424))</f>
        <v/>
      </c>
      <c r="C1424" s="505" t="str">
        <f>IF('Formulario PPGR3'!$G1424="","",'[3]Formulario PPGR1'!#REF!)</f>
        <v/>
      </c>
      <c r="D1424" s="505" t="str">
        <f>IF('Formulario PPGR3'!$G1424="","",'[3]Formulario PPGR1'!#REF!)</f>
        <v/>
      </c>
      <c r="E1424" s="505" t="str">
        <f>IF('Formulario PPGR3'!$G1424="","",'[3]Formulario PPGR1'!#REF!)</f>
        <v/>
      </c>
      <c r="F1424" s="505" t="str">
        <f>IF('Formulario PPGR3'!$G1424="","",'[3]Formulario PPGR1'!#REF!)</f>
        <v/>
      </c>
      <c r="G1424" s="506"/>
      <c r="H1424" s="507" t="str">
        <f>IFERROR(VLOOKUP('Formulario PPGR3'!$G1424,'Formulario PPGR2'!$H$39:$I$10486,2,FALSE),"")</f>
        <v/>
      </c>
      <c r="I1424" s="514" t="str">
        <f>IFERROR(VLOOKUP('Formulario PPGR3'!$G1424,'Formulario PPGR2'!$H$9:$V$303,15,FALSE),"")</f>
        <v/>
      </c>
      <c r="J1424" s="515"/>
      <c r="K1424" s="505" t="str">
        <f>IFERROR(VLOOKUP($J1424,[9]LSIns!$B$5:$C$45,2,FALSE),"")</f>
        <v/>
      </c>
      <c r="L1424" s="516"/>
      <c r="M1424" s="517" t="str">
        <f>IFERROR(VLOOKUP($L1424,[5]Insumos!$C$2:$F$517,2,FALSE),"")</f>
        <v/>
      </c>
      <c r="N1424" s="521"/>
      <c r="O1424" s="519" t="str">
        <f>IFERROR(VLOOKUP($L1424,[5]Insumos!$C$2:$F$517,3,FALSE),"")</f>
        <v/>
      </c>
      <c r="P1424" s="520" t="e">
        <f>+'Formulario PPGR3'!$O1424*'Formulario PPGR3'!$N1424</f>
        <v>#VALUE!</v>
      </c>
      <c r="Q1424" s="519" t="str">
        <f>IFERROR(VLOOKUP($L1424,[5]Insumos!$C$2:$F$517,4,FALSE),"")</f>
        <v/>
      </c>
      <c r="R1424" s="526"/>
    </row>
    <row r="1425" spans="2:18">
      <c r="B1425" s="505" t="str">
        <f>IF('Formulario PPGR3'!$G1425="","",CONCATENATE('Formulario PPGR3'!$C1425,".",'Formulario PPGR3'!$D1425,".",'Formulario PPGR3'!$E1425,".",'Formulario PPGR3'!$F1425))</f>
        <v/>
      </c>
      <c r="C1425" s="505" t="str">
        <f>IF('Formulario PPGR3'!$G1425="","",'[3]Formulario PPGR1'!#REF!)</f>
        <v/>
      </c>
      <c r="D1425" s="505" t="str">
        <f>IF('Formulario PPGR3'!$G1425="","",'[3]Formulario PPGR1'!#REF!)</f>
        <v/>
      </c>
      <c r="E1425" s="505" t="str">
        <f>IF('Formulario PPGR3'!$G1425="","",'[3]Formulario PPGR1'!#REF!)</f>
        <v/>
      </c>
      <c r="F1425" s="505" t="str">
        <f>IF('Formulario PPGR3'!$G1425="","",'[3]Formulario PPGR1'!#REF!)</f>
        <v/>
      </c>
      <c r="G1425" s="506"/>
      <c r="H1425" s="507" t="str">
        <f>IFERROR(VLOOKUP('Formulario PPGR3'!$G1425,'Formulario PPGR2'!$H$39:$I$10486,2,FALSE),"")</f>
        <v/>
      </c>
      <c r="I1425" s="514" t="str">
        <f>IFERROR(VLOOKUP('Formulario PPGR3'!$G1425,'Formulario PPGR2'!$H$9:$V$303,15,FALSE),"")</f>
        <v/>
      </c>
      <c r="J1425" s="515"/>
      <c r="K1425" s="505" t="str">
        <f>IFERROR(VLOOKUP($J1425,[9]LSIns!$B$5:$C$45,2,FALSE),"")</f>
        <v/>
      </c>
      <c r="L1425" s="516"/>
      <c r="M1425" s="517" t="str">
        <f>IFERROR(VLOOKUP($L1425,[5]Insumos!$C$2:$F$517,2,FALSE),"")</f>
        <v/>
      </c>
      <c r="N1425" s="521"/>
      <c r="O1425" s="519" t="str">
        <f>IFERROR(VLOOKUP($L1425,[5]Insumos!$C$2:$F$517,3,FALSE),"")</f>
        <v/>
      </c>
      <c r="P1425" s="520" t="e">
        <f>+'Formulario PPGR3'!$O1425*'Formulario PPGR3'!$N1425</f>
        <v>#VALUE!</v>
      </c>
      <c r="Q1425" s="519" t="str">
        <f>IFERROR(VLOOKUP($L1425,[5]Insumos!$C$2:$F$517,4,FALSE),"")</f>
        <v/>
      </c>
      <c r="R1425" s="526"/>
    </row>
    <row r="1426" spans="2:18">
      <c r="B1426" s="505" t="str">
        <f>IF('Formulario PPGR3'!$G1426="","",CONCATENATE('Formulario PPGR3'!$C1426,".",'Formulario PPGR3'!$D1426,".",'Formulario PPGR3'!$E1426,".",'Formulario PPGR3'!$F1426))</f>
        <v/>
      </c>
      <c r="C1426" s="505" t="str">
        <f>IF('Formulario PPGR3'!$G1426="","",'[3]Formulario PPGR1'!#REF!)</f>
        <v/>
      </c>
      <c r="D1426" s="505" t="str">
        <f>IF('Formulario PPGR3'!$G1426="","",'[3]Formulario PPGR1'!#REF!)</f>
        <v/>
      </c>
      <c r="E1426" s="505" t="str">
        <f>IF('Formulario PPGR3'!$G1426="","",'[3]Formulario PPGR1'!#REF!)</f>
        <v/>
      </c>
      <c r="F1426" s="505" t="str">
        <f>IF('Formulario PPGR3'!$G1426="","",'[3]Formulario PPGR1'!#REF!)</f>
        <v/>
      </c>
      <c r="G1426" s="506"/>
      <c r="H1426" s="507" t="str">
        <f>IFERROR(VLOOKUP('Formulario PPGR3'!$G1426,'Formulario PPGR2'!$H$39:$I$10486,2,FALSE),"")</f>
        <v/>
      </c>
      <c r="I1426" s="514" t="str">
        <f>IFERROR(VLOOKUP('Formulario PPGR3'!$G1426,'Formulario PPGR2'!$H$9:$V$303,15,FALSE),"")</f>
        <v/>
      </c>
      <c r="J1426" s="515"/>
      <c r="K1426" s="505" t="str">
        <f>IFERROR(VLOOKUP($J1426,[9]LSIns!$B$5:$C$45,2,FALSE),"")</f>
        <v/>
      </c>
      <c r="L1426" s="516"/>
      <c r="M1426" s="517" t="str">
        <f>IFERROR(VLOOKUP($L1426,[5]Insumos!$C$2:$F$517,2,FALSE),"")</f>
        <v/>
      </c>
      <c r="N1426" s="521"/>
      <c r="O1426" s="519" t="str">
        <f>IFERROR(VLOOKUP($L1426,[5]Insumos!$C$2:$F$517,3,FALSE),"")</f>
        <v/>
      </c>
      <c r="P1426" s="520" t="e">
        <f>+'Formulario PPGR3'!$O1426*'Formulario PPGR3'!$N1426</f>
        <v>#VALUE!</v>
      </c>
      <c r="Q1426" s="519" t="str">
        <f>IFERROR(VLOOKUP($L1426,[5]Insumos!$C$2:$F$517,4,FALSE),"")</f>
        <v/>
      </c>
      <c r="R1426" s="526"/>
    </row>
    <row r="1427" spans="2:18">
      <c r="B1427" s="505" t="str">
        <f>IF('Formulario PPGR3'!$G1427="","",CONCATENATE('Formulario PPGR3'!$C1427,".",'Formulario PPGR3'!$D1427,".",'Formulario PPGR3'!$E1427,".",'Formulario PPGR3'!$F1427))</f>
        <v/>
      </c>
      <c r="C1427" s="505" t="str">
        <f>IF('Formulario PPGR3'!$G1427="","",'[3]Formulario PPGR1'!#REF!)</f>
        <v/>
      </c>
      <c r="D1427" s="505" t="str">
        <f>IF('Formulario PPGR3'!$G1427="","",'[3]Formulario PPGR1'!#REF!)</f>
        <v/>
      </c>
      <c r="E1427" s="505" t="str">
        <f>IF('Formulario PPGR3'!$G1427="","",'[3]Formulario PPGR1'!#REF!)</f>
        <v/>
      </c>
      <c r="F1427" s="505" t="str">
        <f>IF('Formulario PPGR3'!$G1427="","",'[3]Formulario PPGR1'!#REF!)</f>
        <v/>
      </c>
      <c r="G1427" s="506"/>
      <c r="H1427" s="507" t="str">
        <f>IFERROR(VLOOKUP('Formulario PPGR3'!$G1427,'Formulario PPGR2'!$H$39:$I$10486,2,FALSE),"")</f>
        <v/>
      </c>
      <c r="I1427" s="514" t="str">
        <f>IFERROR(VLOOKUP('Formulario PPGR3'!$G1427,'Formulario PPGR2'!$H$9:$V$303,15,FALSE),"")</f>
        <v/>
      </c>
      <c r="J1427" s="515"/>
      <c r="K1427" s="505" t="str">
        <f>IFERROR(VLOOKUP($J1427,[9]LSIns!$B$5:$C$45,2,FALSE),"")</f>
        <v/>
      </c>
      <c r="L1427" s="516"/>
      <c r="M1427" s="517" t="str">
        <f>IFERROR(VLOOKUP($L1427,[5]Insumos!$C$2:$F$517,2,FALSE),"")</f>
        <v/>
      </c>
      <c r="N1427" s="521"/>
      <c r="O1427" s="519" t="str">
        <f>IFERROR(VLOOKUP($L1427,[5]Insumos!$C$2:$F$517,3,FALSE),"")</f>
        <v/>
      </c>
      <c r="P1427" s="520" t="e">
        <f>+'Formulario PPGR3'!$O1427*'Formulario PPGR3'!$N1427</f>
        <v>#VALUE!</v>
      </c>
      <c r="Q1427" s="519" t="str">
        <f>IFERROR(VLOOKUP($L1427,[5]Insumos!$C$2:$F$517,4,FALSE),"")</f>
        <v/>
      </c>
      <c r="R1427" s="526"/>
    </row>
    <row r="1428" spans="2:18">
      <c r="B1428" s="505" t="str">
        <f>IF('Formulario PPGR3'!$G1428="","",CONCATENATE('Formulario PPGR3'!$C1428,".",'Formulario PPGR3'!$D1428,".",'Formulario PPGR3'!$E1428,".",'Formulario PPGR3'!$F1428))</f>
        <v/>
      </c>
      <c r="C1428" s="505" t="str">
        <f>IF('Formulario PPGR3'!$G1428="","",'[3]Formulario PPGR1'!#REF!)</f>
        <v/>
      </c>
      <c r="D1428" s="505" t="str">
        <f>IF('Formulario PPGR3'!$G1428="","",'[3]Formulario PPGR1'!#REF!)</f>
        <v/>
      </c>
      <c r="E1428" s="505" t="str">
        <f>IF('Formulario PPGR3'!$G1428="","",'[3]Formulario PPGR1'!#REF!)</f>
        <v/>
      </c>
      <c r="F1428" s="505" t="str">
        <f>IF('Formulario PPGR3'!$G1428="","",'[3]Formulario PPGR1'!#REF!)</f>
        <v/>
      </c>
      <c r="G1428" s="506"/>
      <c r="H1428" s="507" t="str">
        <f>IFERROR(VLOOKUP('Formulario PPGR3'!$G1428,'Formulario PPGR2'!$H$39:$I$10486,2,FALSE),"")</f>
        <v/>
      </c>
      <c r="I1428" s="514" t="str">
        <f>IFERROR(VLOOKUP('Formulario PPGR3'!$G1428,'Formulario PPGR2'!$H$9:$V$303,15,FALSE),"")</f>
        <v/>
      </c>
      <c r="J1428" s="515"/>
      <c r="K1428" s="505" t="str">
        <f>IFERROR(VLOOKUP($J1428,[9]LSIns!$B$5:$C$45,2,FALSE),"")</f>
        <v/>
      </c>
      <c r="L1428" s="516"/>
      <c r="M1428" s="517" t="str">
        <f>IFERROR(VLOOKUP($L1428,[5]Insumos!$C$2:$F$517,2,FALSE),"")</f>
        <v/>
      </c>
      <c r="N1428" s="521"/>
      <c r="O1428" s="519" t="str">
        <f>IFERROR(VLOOKUP($L1428,[5]Insumos!$C$2:$F$517,3,FALSE),"")</f>
        <v/>
      </c>
      <c r="P1428" s="520" t="e">
        <f>+'Formulario PPGR3'!$O1428*'Formulario PPGR3'!$N1428</f>
        <v>#VALUE!</v>
      </c>
      <c r="Q1428" s="519" t="str">
        <f>IFERROR(VLOOKUP($L1428,[5]Insumos!$C$2:$F$517,4,FALSE),"")</f>
        <v/>
      </c>
      <c r="R1428" s="526"/>
    </row>
    <row r="1429" spans="2:18">
      <c r="B1429" s="505" t="str">
        <f>IF('Formulario PPGR3'!$G1429="","",CONCATENATE('Formulario PPGR3'!$C1429,".",'Formulario PPGR3'!$D1429,".",'Formulario PPGR3'!$E1429,".",'Formulario PPGR3'!$F1429))</f>
        <v/>
      </c>
      <c r="C1429" s="505" t="str">
        <f>IF('Formulario PPGR3'!$G1429="","",'[3]Formulario PPGR1'!#REF!)</f>
        <v/>
      </c>
      <c r="D1429" s="505" t="str">
        <f>IF('Formulario PPGR3'!$G1429="","",'[3]Formulario PPGR1'!#REF!)</f>
        <v/>
      </c>
      <c r="E1429" s="505" t="str">
        <f>IF('Formulario PPGR3'!$G1429="","",'[3]Formulario PPGR1'!#REF!)</f>
        <v/>
      </c>
      <c r="F1429" s="505" t="str">
        <f>IF('Formulario PPGR3'!$G1429="","",'[3]Formulario PPGR1'!#REF!)</f>
        <v/>
      </c>
      <c r="G1429" s="506"/>
      <c r="H1429" s="507" t="str">
        <f>IFERROR(VLOOKUP('Formulario PPGR3'!$G1429,'Formulario PPGR2'!$H$39:$I$10486,2,FALSE),"")</f>
        <v/>
      </c>
      <c r="I1429" s="514" t="str">
        <f>IFERROR(VLOOKUP('Formulario PPGR3'!$G1429,'Formulario PPGR2'!$H$9:$V$303,15,FALSE),"")</f>
        <v/>
      </c>
      <c r="J1429" s="515"/>
      <c r="K1429" s="505" t="str">
        <f>IFERROR(VLOOKUP($J1429,[9]LSIns!$B$5:$C$45,2,FALSE),"")</f>
        <v/>
      </c>
      <c r="L1429" s="516"/>
      <c r="M1429" s="517" t="str">
        <f>IFERROR(VLOOKUP($L1429,[5]Insumos!$C$2:$F$517,2,FALSE),"")</f>
        <v/>
      </c>
      <c r="N1429" s="521"/>
      <c r="O1429" s="519" t="str">
        <f>IFERROR(VLOOKUP($L1429,[5]Insumos!$C$2:$F$517,3,FALSE),"")</f>
        <v/>
      </c>
      <c r="P1429" s="520" t="e">
        <f>+'Formulario PPGR3'!$O1429*'Formulario PPGR3'!$N1429</f>
        <v>#VALUE!</v>
      </c>
      <c r="Q1429" s="519" t="str">
        <f>IFERROR(VLOOKUP($L1429,[5]Insumos!$C$2:$F$517,4,FALSE),"")</f>
        <v/>
      </c>
      <c r="R1429" s="526"/>
    </row>
    <row r="1430" spans="2:18">
      <c r="B1430" s="505" t="str">
        <f>IF('Formulario PPGR3'!$G1430="","",CONCATENATE('Formulario PPGR3'!$C1430,".",'Formulario PPGR3'!$D1430,".",'Formulario PPGR3'!$E1430,".",'Formulario PPGR3'!$F1430))</f>
        <v/>
      </c>
      <c r="C1430" s="505" t="str">
        <f>IF('Formulario PPGR3'!$G1430="","",'[3]Formulario PPGR1'!#REF!)</f>
        <v/>
      </c>
      <c r="D1430" s="505" t="str">
        <f>IF('Formulario PPGR3'!$G1430="","",'[3]Formulario PPGR1'!#REF!)</f>
        <v/>
      </c>
      <c r="E1430" s="505" t="str">
        <f>IF('Formulario PPGR3'!$G1430="","",'[3]Formulario PPGR1'!#REF!)</f>
        <v/>
      </c>
      <c r="F1430" s="505" t="str">
        <f>IF('Formulario PPGR3'!$G1430="","",'[3]Formulario PPGR1'!#REF!)</f>
        <v/>
      </c>
      <c r="G1430" s="506"/>
      <c r="H1430" s="507" t="str">
        <f>IFERROR(VLOOKUP('Formulario PPGR3'!$G1430,'Formulario PPGR2'!$H$39:$I$10486,2,FALSE),"")</f>
        <v/>
      </c>
      <c r="I1430" s="514" t="str">
        <f>IFERROR(VLOOKUP('Formulario PPGR3'!$G1430,'Formulario PPGR2'!$H$9:$V$303,15,FALSE),"")</f>
        <v/>
      </c>
      <c r="J1430" s="515"/>
      <c r="K1430" s="505" t="str">
        <f>IFERROR(VLOOKUP($J1430,[9]LSIns!$B$5:$C$45,2,FALSE),"")</f>
        <v/>
      </c>
      <c r="L1430" s="516"/>
      <c r="M1430" s="517" t="str">
        <f>IFERROR(VLOOKUP($L1430,[5]Insumos!$C$2:$F$517,2,FALSE),"")</f>
        <v/>
      </c>
      <c r="N1430" s="521"/>
      <c r="O1430" s="519" t="str">
        <f>IFERROR(VLOOKUP($L1430,[5]Insumos!$C$2:$F$517,3,FALSE),"")</f>
        <v/>
      </c>
      <c r="P1430" s="520" t="e">
        <f>+'Formulario PPGR3'!$O1430*'Formulario PPGR3'!$N1430</f>
        <v>#VALUE!</v>
      </c>
      <c r="Q1430" s="519" t="str">
        <f>IFERROR(VLOOKUP($L1430,[5]Insumos!$C$2:$F$517,4,FALSE),"")</f>
        <v/>
      </c>
      <c r="R1430" s="526"/>
    </row>
    <row r="1431" spans="2:18">
      <c r="B1431" s="505" t="str">
        <f>IF('Formulario PPGR3'!$G1431="","",CONCATENATE('Formulario PPGR3'!$C1431,".",'Formulario PPGR3'!$D1431,".",'Formulario PPGR3'!$E1431,".",'Formulario PPGR3'!$F1431))</f>
        <v/>
      </c>
      <c r="C1431" s="505" t="str">
        <f>IF('Formulario PPGR3'!$G1431="","",'[3]Formulario PPGR1'!#REF!)</f>
        <v/>
      </c>
      <c r="D1431" s="505" t="str">
        <f>IF('Formulario PPGR3'!$G1431="","",'[3]Formulario PPGR1'!#REF!)</f>
        <v/>
      </c>
      <c r="E1431" s="505" t="str">
        <f>IF('Formulario PPGR3'!$G1431="","",'[3]Formulario PPGR1'!#REF!)</f>
        <v/>
      </c>
      <c r="F1431" s="505" t="str">
        <f>IF('Formulario PPGR3'!$G1431="","",'[3]Formulario PPGR1'!#REF!)</f>
        <v/>
      </c>
      <c r="G1431" s="506"/>
      <c r="H1431" s="507" t="str">
        <f>IFERROR(VLOOKUP('Formulario PPGR3'!$G1431,'Formulario PPGR2'!$H$39:$I$10486,2,FALSE),"")</f>
        <v/>
      </c>
      <c r="I1431" s="514" t="str">
        <f>IFERROR(VLOOKUP('Formulario PPGR3'!$G1431,'Formulario PPGR2'!$H$9:$V$303,15,FALSE),"")</f>
        <v/>
      </c>
      <c r="J1431" s="515"/>
      <c r="K1431" s="505" t="str">
        <f>IFERROR(VLOOKUP($J1431,[9]LSIns!$B$5:$C$45,2,FALSE),"")</f>
        <v/>
      </c>
      <c r="L1431" s="516"/>
      <c r="M1431" s="517" t="str">
        <f>IFERROR(VLOOKUP($L1431,[5]Insumos!$C$2:$F$517,2,FALSE),"")</f>
        <v/>
      </c>
      <c r="N1431" s="521"/>
      <c r="O1431" s="519" t="str">
        <f>IFERROR(VLOOKUP($L1431,[5]Insumos!$C$2:$F$517,3,FALSE),"")</f>
        <v/>
      </c>
      <c r="P1431" s="520" t="e">
        <f>+'Formulario PPGR3'!$O1431*'Formulario PPGR3'!$N1431</f>
        <v>#VALUE!</v>
      </c>
      <c r="Q1431" s="519" t="str">
        <f>IFERROR(VLOOKUP($L1431,[5]Insumos!$C$2:$F$517,4,FALSE),"")</f>
        <v/>
      </c>
      <c r="R1431" s="526"/>
    </row>
    <row r="1432" spans="2:18">
      <c r="B1432" s="505" t="str">
        <f>IF('Formulario PPGR3'!$G1432="","",CONCATENATE('Formulario PPGR3'!$C1432,".",'Formulario PPGR3'!$D1432,".",'Formulario PPGR3'!$E1432,".",'Formulario PPGR3'!$F1432))</f>
        <v/>
      </c>
      <c r="C1432" s="505" t="str">
        <f>IF('Formulario PPGR3'!$G1432="","",'[3]Formulario PPGR1'!#REF!)</f>
        <v/>
      </c>
      <c r="D1432" s="505" t="str">
        <f>IF('Formulario PPGR3'!$G1432="","",'[3]Formulario PPGR1'!#REF!)</f>
        <v/>
      </c>
      <c r="E1432" s="505" t="str">
        <f>IF('Formulario PPGR3'!$G1432="","",'[3]Formulario PPGR1'!#REF!)</f>
        <v/>
      </c>
      <c r="F1432" s="505" t="str">
        <f>IF('Formulario PPGR3'!$G1432="","",'[3]Formulario PPGR1'!#REF!)</f>
        <v/>
      </c>
      <c r="G1432" s="506"/>
      <c r="H1432" s="507" t="str">
        <f>IFERROR(VLOOKUP('Formulario PPGR3'!$G1432,'Formulario PPGR2'!$H$39:$I$10486,2,FALSE),"")</f>
        <v/>
      </c>
      <c r="I1432" s="514" t="str">
        <f>IFERROR(VLOOKUP('Formulario PPGR3'!$G1432,'Formulario PPGR2'!$H$9:$V$303,15,FALSE),"")</f>
        <v/>
      </c>
      <c r="J1432" s="515"/>
      <c r="K1432" s="505" t="str">
        <f>IFERROR(VLOOKUP($J1432,[9]LSIns!$B$5:$C$45,2,FALSE),"")</f>
        <v/>
      </c>
      <c r="L1432" s="516"/>
      <c r="M1432" s="517" t="str">
        <f>IFERROR(VLOOKUP($L1432,[5]Insumos!$C$2:$F$517,2,FALSE),"")</f>
        <v/>
      </c>
      <c r="N1432" s="521"/>
      <c r="O1432" s="519" t="str">
        <f>IFERROR(VLOOKUP($L1432,[5]Insumos!$C$2:$F$517,3,FALSE),"")</f>
        <v/>
      </c>
      <c r="P1432" s="520" t="e">
        <f>+'Formulario PPGR3'!$O1432*'Formulario PPGR3'!$N1432</f>
        <v>#VALUE!</v>
      </c>
      <c r="Q1432" s="519" t="str">
        <f>IFERROR(VLOOKUP($L1432,[5]Insumos!$C$2:$F$517,4,FALSE),"")</f>
        <v/>
      </c>
      <c r="R1432" s="526"/>
    </row>
    <row r="1433" spans="2:18">
      <c r="B1433" s="505" t="str">
        <f>IF('Formulario PPGR3'!$G1433="","",CONCATENATE('Formulario PPGR3'!$C1433,".",'Formulario PPGR3'!$D1433,".",'Formulario PPGR3'!$E1433,".",'Formulario PPGR3'!$F1433))</f>
        <v/>
      </c>
      <c r="C1433" s="505" t="str">
        <f>IF('Formulario PPGR3'!$G1433="","",'[3]Formulario PPGR1'!#REF!)</f>
        <v/>
      </c>
      <c r="D1433" s="505" t="str">
        <f>IF('Formulario PPGR3'!$G1433="","",'[3]Formulario PPGR1'!#REF!)</f>
        <v/>
      </c>
      <c r="E1433" s="505" t="str">
        <f>IF('Formulario PPGR3'!$G1433="","",'[3]Formulario PPGR1'!#REF!)</f>
        <v/>
      </c>
      <c r="F1433" s="505" t="str">
        <f>IF('Formulario PPGR3'!$G1433="","",'[3]Formulario PPGR1'!#REF!)</f>
        <v/>
      </c>
      <c r="G1433" s="506"/>
      <c r="H1433" s="507" t="str">
        <f>IFERROR(VLOOKUP('Formulario PPGR3'!$G1433,'Formulario PPGR2'!$H$39:$I$10486,2,FALSE),"")</f>
        <v/>
      </c>
      <c r="I1433" s="514" t="str">
        <f>IFERROR(VLOOKUP('Formulario PPGR3'!$G1433,'Formulario PPGR2'!$H$9:$V$303,15,FALSE),"")</f>
        <v/>
      </c>
      <c r="J1433" s="515"/>
      <c r="K1433" s="505" t="str">
        <f>IFERROR(VLOOKUP($J1433,[9]LSIns!$B$5:$C$45,2,FALSE),"")</f>
        <v/>
      </c>
      <c r="L1433" s="516"/>
      <c r="M1433" s="517" t="str">
        <f>IFERROR(VLOOKUP($L1433,[5]Insumos!$C$2:$F$517,2,FALSE),"")</f>
        <v/>
      </c>
      <c r="N1433" s="521"/>
      <c r="O1433" s="519" t="str">
        <f>IFERROR(VLOOKUP($L1433,[5]Insumos!$C$2:$F$517,3,FALSE),"")</f>
        <v/>
      </c>
      <c r="P1433" s="520" t="e">
        <f>+'Formulario PPGR3'!$O1433*'Formulario PPGR3'!$N1433</f>
        <v>#VALUE!</v>
      </c>
      <c r="Q1433" s="519" t="str">
        <f>IFERROR(VLOOKUP($L1433,[5]Insumos!$C$2:$F$517,4,FALSE),"")</f>
        <v/>
      </c>
      <c r="R1433" s="526"/>
    </row>
    <row r="1434" spans="2:18">
      <c r="B1434" s="505" t="str">
        <f>IF('Formulario PPGR3'!$G1434="","",CONCATENATE('Formulario PPGR3'!$C1434,".",'Formulario PPGR3'!$D1434,".",'Formulario PPGR3'!$E1434,".",'Formulario PPGR3'!$F1434))</f>
        <v/>
      </c>
      <c r="C1434" s="505" t="str">
        <f>IF('Formulario PPGR3'!$G1434="","",'[3]Formulario PPGR1'!#REF!)</f>
        <v/>
      </c>
      <c r="D1434" s="505" t="str">
        <f>IF('Formulario PPGR3'!$G1434="","",'[3]Formulario PPGR1'!#REF!)</f>
        <v/>
      </c>
      <c r="E1434" s="505" t="str">
        <f>IF('Formulario PPGR3'!$G1434="","",'[3]Formulario PPGR1'!#REF!)</f>
        <v/>
      </c>
      <c r="F1434" s="505" t="str">
        <f>IF('Formulario PPGR3'!$G1434="","",'[3]Formulario PPGR1'!#REF!)</f>
        <v/>
      </c>
      <c r="G1434" s="506"/>
      <c r="H1434" s="507" t="str">
        <f>IFERROR(VLOOKUP('Formulario PPGR3'!$G1434,'Formulario PPGR2'!$H$39:$I$10486,2,FALSE),"")</f>
        <v/>
      </c>
      <c r="I1434" s="514" t="str">
        <f>IFERROR(VLOOKUP('Formulario PPGR3'!$G1434,'Formulario PPGR2'!$H$9:$V$303,15,FALSE),"")</f>
        <v/>
      </c>
      <c r="J1434" s="515"/>
      <c r="K1434" s="505" t="str">
        <f>IFERROR(VLOOKUP($J1434,[9]LSIns!$B$5:$C$45,2,FALSE),"")</f>
        <v/>
      </c>
      <c r="L1434" s="516"/>
      <c r="M1434" s="517" t="str">
        <f>IFERROR(VLOOKUP($L1434,[5]Insumos!$C$2:$F$517,2,FALSE),"")</f>
        <v/>
      </c>
      <c r="N1434" s="521"/>
      <c r="O1434" s="519" t="str">
        <f>IFERROR(VLOOKUP($L1434,[5]Insumos!$C$2:$F$517,3,FALSE),"")</f>
        <v/>
      </c>
      <c r="P1434" s="520" t="e">
        <f>+'Formulario PPGR3'!$O1434*'Formulario PPGR3'!$N1434</f>
        <v>#VALUE!</v>
      </c>
      <c r="Q1434" s="519" t="str">
        <f>IFERROR(VLOOKUP($L1434,[5]Insumos!$C$2:$F$517,4,FALSE),"")</f>
        <v/>
      </c>
      <c r="R1434" s="526"/>
    </row>
    <row r="1435" spans="2:18">
      <c r="B1435" s="505" t="str">
        <f>IF('Formulario PPGR3'!$G1435="","",CONCATENATE('Formulario PPGR3'!$C1435,".",'Formulario PPGR3'!$D1435,".",'Formulario PPGR3'!$E1435,".",'Formulario PPGR3'!$F1435))</f>
        <v/>
      </c>
      <c r="C1435" s="505" t="str">
        <f>IF('Formulario PPGR3'!$G1435="","",'[3]Formulario PPGR1'!#REF!)</f>
        <v/>
      </c>
      <c r="D1435" s="505" t="str">
        <f>IF('Formulario PPGR3'!$G1435="","",'[3]Formulario PPGR1'!#REF!)</f>
        <v/>
      </c>
      <c r="E1435" s="505" t="str">
        <f>IF('Formulario PPGR3'!$G1435="","",'[3]Formulario PPGR1'!#REF!)</f>
        <v/>
      </c>
      <c r="F1435" s="505" t="str">
        <f>IF('Formulario PPGR3'!$G1435="","",'[3]Formulario PPGR1'!#REF!)</f>
        <v/>
      </c>
      <c r="G1435" s="506"/>
      <c r="H1435" s="507" t="str">
        <f>IFERROR(VLOOKUP('Formulario PPGR3'!$G1435,'Formulario PPGR2'!$H$39:$I$10486,2,FALSE),"")</f>
        <v/>
      </c>
      <c r="I1435" s="514" t="str">
        <f>IFERROR(VLOOKUP('Formulario PPGR3'!$G1435,'Formulario PPGR2'!$H$9:$V$303,15,FALSE),"")</f>
        <v/>
      </c>
      <c r="J1435" s="515"/>
      <c r="K1435" s="505" t="str">
        <f>IFERROR(VLOOKUP($J1435,[9]LSIns!$B$5:$C$45,2,FALSE),"")</f>
        <v/>
      </c>
      <c r="L1435" s="516"/>
      <c r="M1435" s="517" t="str">
        <f>IFERROR(VLOOKUP($L1435,[5]Insumos!$C$2:$F$517,2,FALSE),"")</f>
        <v/>
      </c>
      <c r="N1435" s="521"/>
      <c r="O1435" s="519" t="str">
        <f>IFERROR(VLOOKUP($L1435,[5]Insumos!$C$2:$F$517,3,FALSE),"")</f>
        <v/>
      </c>
      <c r="P1435" s="520" t="e">
        <f>+'Formulario PPGR3'!$O1435*'Formulario PPGR3'!$N1435</f>
        <v>#VALUE!</v>
      </c>
      <c r="Q1435" s="519" t="str">
        <f>IFERROR(VLOOKUP($L1435,[5]Insumos!$C$2:$F$517,4,FALSE),"")</f>
        <v/>
      </c>
      <c r="R1435" s="526"/>
    </row>
    <row r="1436" spans="2:18">
      <c r="B1436" s="505" t="str">
        <f>IF('Formulario PPGR3'!$G1436="","",CONCATENATE('Formulario PPGR3'!$C1436,".",'Formulario PPGR3'!$D1436,".",'Formulario PPGR3'!$E1436,".",'Formulario PPGR3'!$F1436))</f>
        <v/>
      </c>
      <c r="C1436" s="505" t="str">
        <f>IF('Formulario PPGR3'!$G1436="","",'[3]Formulario PPGR1'!#REF!)</f>
        <v/>
      </c>
      <c r="D1436" s="505" t="str">
        <f>IF('Formulario PPGR3'!$G1436="","",'[3]Formulario PPGR1'!#REF!)</f>
        <v/>
      </c>
      <c r="E1436" s="505" t="str">
        <f>IF('Formulario PPGR3'!$G1436="","",'[3]Formulario PPGR1'!#REF!)</f>
        <v/>
      </c>
      <c r="F1436" s="505" t="str">
        <f>IF('Formulario PPGR3'!$G1436="","",'[3]Formulario PPGR1'!#REF!)</f>
        <v/>
      </c>
      <c r="G1436" s="506"/>
      <c r="H1436" s="507" t="str">
        <f>IFERROR(VLOOKUP('Formulario PPGR3'!$G1436,'Formulario PPGR2'!$H$39:$I$10486,2,FALSE),"")</f>
        <v/>
      </c>
      <c r="I1436" s="514" t="str">
        <f>IFERROR(VLOOKUP('Formulario PPGR3'!$G1436,'Formulario PPGR2'!$H$9:$V$303,15,FALSE),"")</f>
        <v/>
      </c>
      <c r="J1436" s="515"/>
      <c r="K1436" s="505" t="str">
        <f>IFERROR(VLOOKUP($J1436,[9]LSIns!$B$5:$C$45,2,FALSE),"")</f>
        <v/>
      </c>
      <c r="L1436" s="516"/>
      <c r="M1436" s="517" t="str">
        <f>IFERROR(VLOOKUP($L1436,[5]Insumos!$C$2:$F$517,2,FALSE),"")</f>
        <v/>
      </c>
      <c r="N1436" s="521"/>
      <c r="O1436" s="519" t="str">
        <f>IFERROR(VLOOKUP($L1436,[5]Insumos!$C$2:$F$517,3,FALSE),"")</f>
        <v/>
      </c>
      <c r="P1436" s="520" t="e">
        <f>+'Formulario PPGR3'!$O1436*'Formulario PPGR3'!$N1436</f>
        <v>#VALUE!</v>
      </c>
      <c r="Q1436" s="519" t="str">
        <f>IFERROR(VLOOKUP($L1436,[5]Insumos!$C$2:$F$517,4,FALSE),"")</f>
        <v/>
      </c>
      <c r="R1436" s="526"/>
    </row>
    <row r="1437" spans="2:18">
      <c r="B1437" s="505" t="str">
        <f>IF('Formulario PPGR3'!$G1437="","",CONCATENATE('Formulario PPGR3'!$C1437,".",'Formulario PPGR3'!$D1437,".",'Formulario PPGR3'!$E1437,".",'Formulario PPGR3'!$F1437))</f>
        <v/>
      </c>
      <c r="C1437" s="505" t="str">
        <f>IF('Formulario PPGR3'!$G1437="","",'[3]Formulario PPGR1'!#REF!)</f>
        <v/>
      </c>
      <c r="D1437" s="505" t="str">
        <f>IF('Formulario PPGR3'!$G1437="","",'[3]Formulario PPGR1'!#REF!)</f>
        <v/>
      </c>
      <c r="E1437" s="505" t="str">
        <f>IF('Formulario PPGR3'!$G1437="","",'[3]Formulario PPGR1'!#REF!)</f>
        <v/>
      </c>
      <c r="F1437" s="505" t="str">
        <f>IF('Formulario PPGR3'!$G1437="","",'[3]Formulario PPGR1'!#REF!)</f>
        <v/>
      </c>
      <c r="G1437" s="506"/>
      <c r="H1437" s="507" t="str">
        <f>IFERROR(VLOOKUP('Formulario PPGR3'!$G1437,'Formulario PPGR2'!$H$39:$I$10486,2,FALSE),"")</f>
        <v/>
      </c>
      <c r="I1437" s="514" t="str">
        <f>IFERROR(VLOOKUP('Formulario PPGR3'!$G1437,'Formulario PPGR2'!$H$9:$V$303,15,FALSE),"")</f>
        <v/>
      </c>
      <c r="J1437" s="515"/>
      <c r="K1437" s="505" t="str">
        <f>IFERROR(VLOOKUP($J1437,[9]LSIns!$B$5:$C$45,2,FALSE),"")</f>
        <v/>
      </c>
      <c r="L1437" s="516"/>
      <c r="M1437" s="517" t="str">
        <f>IFERROR(VLOOKUP($L1437,[5]Insumos!$C$2:$F$517,2,FALSE),"")</f>
        <v/>
      </c>
      <c r="N1437" s="521"/>
      <c r="O1437" s="519" t="str">
        <f>IFERROR(VLOOKUP($L1437,[5]Insumos!$C$2:$F$517,3,FALSE),"")</f>
        <v/>
      </c>
      <c r="P1437" s="520" t="e">
        <f>+'Formulario PPGR3'!$O1437*'Formulario PPGR3'!$N1437</f>
        <v>#VALUE!</v>
      </c>
      <c r="Q1437" s="519" t="str">
        <f>IFERROR(VLOOKUP($L1437,[5]Insumos!$C$2:$F$517,4,FALSE),"")</f>
        <v/>
      </c>
      <c r="R1437" s="526"/>
    </row>
    <row r="1438" spans="2:18">
      <c r="B1438" s="505" t="str">
        <f>IF('Formulario PPGR3'!$G1438="","",CONCATENATE('Formulario PPGR3'!$C1438,".",'Formulario PPGR3'!$D1438,".",'Formulario PPGR3'!$E1438,".",'Formulario PPGR3'!$F1438))</f>
        <v/>
      </c>
      <c r="C1438" s="505" t="str">
        <f>IF('Formulario PPGR3'!$G1438="","",'[3]Formulario PPGR1'!#REF!)</f>
        <v/>
      </c>
      <c r="D1438" s="505" t="str">
        <f>IF('Formulario PPGR3'!$G1438="","",'[3]Formulario PPGR1'!#REF!)</f>
        <v/>
      </c>
      <c r="E1438" s="505" t="str">
        <f>IF('Formulario PPGR3'!$G1438="","",'[3]Formulario PPGR1'!#REF!)</f>
        <v/>
      </c>
      <c r="F1438" s="505" t="str">
        <f>IF('Formulario PPGR3'!$G1438="","",'[3]Formulario PPGR1'!#REF!)</f>
        <v/>
      </c>
      <c r="G1438" s="506"/>
      <c r="H1438" s="507" t="str">
        <f>IFERROR(VLOOKUP('Formulario PPGR3'!$G1438,'Formulario PPGR2'!$H$39:$I$10486,2,FALSE),"")</f>
        <v/>
      </c>
      <c r="I1438" s="514" t="str">
        <f>IFERROR(VLOOKUP('Formulario PPGR3'!$G1438,'Formulario PPGR2'!$H$9:$V$303,15,FALSE),"")</f>
        <v/>
      </c>
      <c r="J1438" s="515"/>
      <c r="K1438" s="505" t="str">
        <f>IFERROR(VLOOKUP($J1438,[9]LSIns!$B$5:$C$45,2,FALSE),"")</f>
        <v/>
      </c>
      <c r="L1438" s="516"/>
      <c r="M1438" s="517" t="str">
        <f>IFERROR(VLOOKUP($L1438,[5]Insumos!$C$2:$F$517,2,FALSE),"")</f>
        <v/>
      </c>
      <c r="N1438" s="521"/>
      <c r="O1438" s="519" t="str">
        <f>IFERROR(VLOOKUP($L1438,[5]Insumos!$C$2:$F$517,3,FALSE),"")</f>
        <v/>
      </c>
      <c r="P1438" s="520" t="e">
        <f>+'Formulario PPGR3'!$O1438*'Formulario PPGR3'!$N1438</f>
        <v>#VALUE!</v>
      </c>
      <c r="Q1438" s="519" t="str">
        <f>IFERROR(VLOOKUP($L1438,[5]Insumos!$C$2:$F$517,4,FALSE),"")</f>
        <v/>
      </c>
      <c r="R1438" s="526"/>
    </row>
    <row r="1439" spans="2:18">
      <c r="B1439" s="505" t="str">
        <f>IF('Formulario PPGR3'!$G1439="","",CONCATENATE('Formulario PPGR3'!$C1439,".",'Formulario PPGR3'!$D1439,".",'Formulario PPGR3'!$E1439,".",'Formulario PPGR3'!$F1439))</f>
        <v/>
      </c>
      <c r="C1439" s="505" t="str">
        <f>IF('Formulario PPGR3'!$G1439="","",'[3]Formulario PPGR1'!#REF!)</f>
        <v/>
      </c>
      <c r="D1439" s="505" t="str">
        <f>IF('Formulario PPGR3'!$G1439="","",'[3]Formulario PPGR1'!#REF!)</f>
        <v/>
      </c>
      <c r="E1439" s="505" t="str">
        <f>IF('Formulario PPGR3'!$G1439="","",'[3]Formulario PPGR1'!#REF!)</f>
        <v/>
      </c>
      <c r="F1439" s="505" t="str">
        <f>IF('Formulario PPGR3'!$G1439="","",'[3]Formulario PPGR1'!#REF!)</f>
        <v/>
      </c>
      <c r="G1439" s="506"/>
      <c r="H1439" s="507" t="str">
        <f>IFERROR(VLOOKUP('Formulario PPGR3'!$G1439,'Formulario PPGR2'!$H$39:$I$10486,2,FALSE),"")</f>
        <v/>
      </c>
      <c r="I1439" s="514" t="str">
        <f>IFERROR(VLOOKUP('Formulario PPGR3'!$G1439,'Formulario PPGR2'!$H$9:$V$303,15,FALSE),"")</f>
        <v/>
      </c>
      <c r="J1439" s="515"/>
      <c r="K1439" s="505" t="str">
        <f>IFERROR(VLOOKUP($J1439,[9]LSIns!$B$5:$C$45,2,FALSE),"")</f>
        <v/>
      </c>
      <c r="L1439" s="516"/>
      <c r="M1439" s="517" t="str">
        <f>IFERROR(VLOOKUP($L1439,[5]Insumos!$C$2:$F$517,2,FALSE),"")</f>
        <v/>
      </c>
      <c r="N1439" s="521"/>
      <c r="O1439" s="519" t="str">
        <f>IFERROR(VLOOKUP($L1439,[5]Insumos!$C$2:$F$517,3,FALSE),"")</f>
        <v/>
      </c>
      <c r="P1439" s="520" t="e">
        <f>+'Formulario PPGR3'!$O1439*'Formulario PPGR3'!$N1439</f>
        <v>#VALUE!</v>
      </c>
      <c r="Q1439" s="519" t="str">
        <f>IFERROR(VLOOKUP($L1439,[5]Insumos!$C$2:$F$517,4,FALSE),"")</f>
        <v/>
      </c>
      <c r="R1439" s="526"/>
    </row>
    <row r="1440" spans="2:18">
      <c r="B1440" s="505" t="str">
        <f>IF('Formulario PPGR3'!$G1440="","",CONCATENATE('Formulario PPGR3'!$C1440,".",'Formulario PPGR3'!$D1440,".",'Formulario PPGR3'!$E1440,".",'Formulario PPGR3'!$F1440))</f>
        <v/>
      </c>
      <c r="C1440" s="505" t="str">
        <f>IF('Formulario PPGR3'!$G1440="","",'[3]Formulario PPGR1'!#REF!)</f>
        <v/>
      </c>
      <c r="D1440" s="505" t="str">
        <f>IF('Formulario PPGR3'!$G1440="","",'[3]Formulario PPGR1'!#REF!)</f>
        <v/>
      </c>
      <c r="E1440" s="505" t="str">
        <f>IF('Formulario PPGR3'!$G1440="","",'[3]Formulario PPGR1'!#REF!)</f>
        <v/>
      </c>
      <c r="F1440" s="505" t="str">
        <f>IF('Formulario PPGR3'!$G1440="","",'[3]Formulario PPGR1'!#REF!)</f>
        <v/>
      </c>
      <c r="G1440" s="506"/>
      <c r="H1440" s="507" t="str">
        <f>IFERROR(VLOOKUP('Formulario PPGR3'!$G1440,'Formulario PPGR2'!$H$39:$I$10486,2,FALSE),"")</f>
        <v/>
      </c>
      <c r="I1440" s="514" t="str">
        <f>IFERROR(VLOOKUP('Formulario PPGR3'!$G1440,'Formulario PPGR2'!$H$9:$V$303,15,FALSE),"")</f>
        <v/>
      </c>
      <c r="J1440" s="515"/>
      <c r="K1440" s="505" t="str">
        <f>IFERROR(VLOOKUP($J1440,[9]LSIns!$B$5:$C$45,2,FALSE),"")</f>
        <v/>
      </c>
      <c r="L1440" s="516"/>
      <c r="M1440" s="517" t="str">
        <f>IFERROR(VLOOKUP($L1440,[5]Insumos!$C$2:$F$517,2,FALSE),"")</f>
        <v/>
      </c>
      <c r="N1440" s="521"/>
      <c r="O1440" s="519" t="str">
        <f>IFERROR(VLOOKUP($L1440,[5]Insumos!$C$2:$F$517,3,FALSE),"")</f>
        <v/>
      </c>
      <c r="P1440" s="520" t="e">
        <f>+'Formulario PPGR3'!$O1440*'Formulario PPGR3'!$N1440</f>
        <v>#VALUE!</v>
      </c>
      <c r="Q1440" s="519" t="str">
        <f>IFERROR(VLOOKUP($L1440,[5]Insumos!$C$2:$F$517,4,FALSE),"")</f>
        <v/>
      </c>
      <c r="R1440" s="526"/>
    </row>
    <row r="1441" spans="2:18">
      <c r="B1441" s="505" t="str">
        <f>IF('Formulario PPGR3'!$G1441="","",CONCATENATE('Formulario PPGR3'!$C1441,".",'Formulario PPGR3'!$D1441,".",'Formulario PPGR3'!$E1441,".",'Formulario PPGR3'!$F1441))</f>
        <v/>
      </c>
      <c r="C1441" s="505" t="str">
        <f>IF('Formulario PPGR3'!$G1441="","",'[3]Formulario PPGR1'!#REF!)</f>
        <v/>
      </c>
      <c r="D1441" s="505" t="str">
        <f>IF('Formulario PPGR3'!$G1441="","",'[3]Formulario PPGR1'!#REF!)</f>
        <v/>
      </c>
      <c r="E1441" s="505" t="str">
        <f>IF('Formulario PPGR3'!$G1441="","",'[3]Formulario PPGR1'!#REF!)</f>
        <v/>
      </c>
      <c r="F1441" s="505" t="str">
        <f>IF('Formulario PPGR3'!$G1441="","",'[3]Formulario PPGR1'!#REF!)</f>
        <v/>
      </c>
      <c r="G1441" s="506"/>
      <c r="H1441" s="507" t="str">
        <f>IFERROR(VLOOKUP('Formulario PPGR3'!$G1441,'Formulario PPGR2'!$H$39:$I$10486,2,FALSE),"")</f>
        <v/>
      </c>
      <c r="I1441" s="514" t="str">
        <f>IFERROR(VLOOKUP('Formulario PPGR3'!$G1441,'Formulario PPGR2'!$H$9:$V$303,15,FALSE),"")</f>
        <v/>
      </c>
      <c r="J1441" s="515"/>
      <c r="K1441" s="505" t="str">
        <f>IFERROR(VLOOKUP($J1441,[9]LSIns!$B$5:$C$45,2,FALSE),"")</f>
        <v/>
      </c>
      <c r="L1441" s="516"/>
      <c r="M1441" s="517" t="str">
        <f>IFERROR(VLOOKUP($L1441,[5]Insumos!$C$2:$F$517,2,FALSE),"")</f>
        <v/>
      </c>
      <c r="N1441" s="521"/>
      <c r="O1441" s="519" t="str">
        <f>IFERROR(VLOOKUP($L1441,[5]Insumos!$C$2:$F$517,3,FALSE),"")</f>
        <v/>
      </c>
      <c r="P1441" s="520" t="e">
        <f>+'Formulario PPGR3'!$O1441*'Formulario PPGR3'!$N1441</f>
        <v>#VALUE!</v>
      </c>
      <c r="Q1441" s="519" t="str">
        <f>IFERROR(VLOOKUP($L1441,[5]Insumos!$C$2:$F$517,4,FALSE),"")</f>
        <v/>
      </c>
      <c r="R1441" s="526"/>
    </row>
    <row r="1442" spans="2:18">
      <c r="B1442" s="505" t="str">
        <f>IF('Formulario PPGR3'!$G1442="","",CONCATENATE('Formulario PPGR3'!$C1442,".",'Formulario PPGR3'!$D1442,".",'Formulario PPGR3'!$E1442,".",'Formulario PPGR3'!$F1442))</f>
        <v/>
      </c>
      <c r="C1442" s="505" t="str">
        <f>IF('Formulario PPGR3'!$G1442="","",'[3]Formulario PPGR1'!#REF!)</f>
        <v/>
      </c>
      <c r="D1442" s="505" t="str">
        <f>IF('Formulario PPGR3'!$G1442="","",'[3]Formulario PPGR1'!#REF!)</f>
        <v/>
      </c>
      <c r="E1442" s="505" t="str">
        <f>IF('Formulario PPGR3'!$G1442="","",'[3]Formulario PPGR1'!#REF!)</f>
        <v/>
      </c>
      <c r="F1442" s="505" t="str">
        <f>IF('Formulario PPGR3'!$G1442="","",'[3]Formulario PPGR1'!#REF!)</f>
        <v/>
      </c>
      <c r="G1442" s="506"/>
      <c r="H1442" s="507" t="str">
        <f>IFERROR(VLOOKUP('Formulario PPGR3'!$G1442,'Formulario PPGR2'!$H$39:$I$10486,2,FALSE),"")</f>
        <v/>
      </c>
      <c r="I1442" s="514" t="str">
        <f>IFERROR(VLOOKUP('Formulario PPGR3'!$G1442,'Formulario PPGR2'!$H$9:$V$303,15,FALSE),"")</f>
        <v/>
      </c>
      <c r="J1442" s="515"/>
      <c r="K1442" s="505" t="str">
        <f>IFERROR(VLOOKUP($J1442,[9]LSIns!$B$5:$C$45,2,FALSE),"")</f>
        <v/>
      </c>
      <c r="L1442" s="516"/>
      <c r="M1442" s="517" t="str">
        <f>IFERROR(VLOOKUP($L1442,[5]Insumos!$C$2:$F$517,2,FALSE),"")</f>
        <v/>
      </c>
      <c r="N1442" s="521"/>
      <c r="O1442" s="519" t="str">
        <f>IFERROR(VLOOKUP($L1442,[5]Insumos!$C$2:$F$517,3,FALSE),"")</f>
        <v/>
      </c>
      <c r="P1442" s="520" t="e">
        <f>+'Formulario PPGR3'!$O1442*'Formulario PPGR3'!$N1442</f>
        <v>#VALUE!</v>
      </c>
      <c r="Q1442" s="519" t="str">
        <f>IFERROR(VLOOKUP($L1442,[5]Insumos!$C$2:$F$517,4,FALSE),"")</f>
        <v/>
      </c>
      <c r="R1442" s="526"/>
    </row>
    <row r="1443" spans="2:18">
      <c r="B1443" s="505" t="str">
        <f>IF('Formulario PPGR3'!$G1443="","",CONCATENATE('Formulario PPGR3'!$C1443,".",'Formulario PPGR3'!$D1443,".",'Formulario PPGR3'!$E1443,".",'Formulario PPGR3'!$F1443))</f>
        <v/>
      </c>
      <c r="C1443" s="505" t="str">
        <f>IF('Formulario PPGR3'!$G1443="","",'[3]Formulario PPGR1'!#REF!)</f>
        <v/>
      </c>
      <c r="D1443" s="505" t="str">
        <f>IF('Formulario PPGR3'!$G1443="","",'[3]Formulario PPGR1'!#REF!)</f>
        <v/>
      </c>
      <c r="E1443" s="505" t="str">
        <f>IF('Formulario PPGR3'!$G1443="","",'[3]Formulario PPGR1'!#REF!)</f>
        <v/>
      </c>
      <c r="F1443" s="505" t="str">
        <f>IF('Formulario PPGR3'!$G1443="","",'[3]Formulario PPGR1'!#REF!)</f>
        <v/>
      </c>
      <c r="G1443" s="506"/>
      <c r="H1443" s="507" t="str">
        <f>IFERROR(VLOOKUP('Formulario PPGR3'!$G1443,'Formulario PPGR2'!$H$39:$I$10486,2,FALSE),"")</f>
        <v/>
      </c>
      <c r="I1443" s="514" t="str">
        <f>IFERROR(VLOOKUP('Formulario PPGR3'!$G1443,'Formulario PPGR2'!$H$9:$V$303,15,FALSE),"")</f>
        <v/>
      </c>
      <c r="J1443" s="515"/>
      <c r="K1443" s="505" t="str">
        <f>IFERROR(VLOOKUP($J1443,[9]LSIns!$B$5:$C$45,2,FALSE),"")</f>
        <v/>
      </c>
      <c r="L1443" s="516"/>
      <c r="M1443" s="517" t="str">
        <f>IFERROR(VLOOKUP($L1443,[5]Insumos!$C$2:$F$517,2,FALSE),"")</f>
        <v/>
      </c>
      <c r="N1443" s="521"/>
      <c r="O1443" s="519" t="str">
        <f>IFERROR(VLOOKUP($L1443,[5]Insumos!$C$2:$F$517,3,FALSE),"")</f>
        <v/>
      </c>
      <c r="P1443" s="520" t="e">
        <f>+'Formulario PPGR3'!$O1443*'Formulario PPGR3'!$N1443</f>
        <v>#VALUE!</v>
      </c>
      <c r="Q1443" s="519" t="str">
        <f>IFERROR(VLOOKUP($L1443,[5]Insumos!$C$2:$F$517,4,FALSE),"")</f>
        <v/>
      </c>
      <c r="R1443" s="526"/>
    </row>
    <row r="1444" spans="2:18">
      <c r="B1444" s="505" t="str">
        <f>IF('Formulario PPGR3'!$G1444="","",CONCATENATE('Formulario PPGR3'!$C1444,".",'Formulario PPGR3'!$D1444,".",'Formulario PPGR3'!$E1444,".",'Formulario PPGR3'!$F1444))</f>
        <v/>
      </c>
      <c r="C1444" s="505" t="str">
        <f>IF('Formulario PPGR3'!$G1444="","",'[3]Formulario PPGR1'!#REF!)</f>
        <v/>
      </c>
      <c r="D1444" s="505" t="str">
        <f>IF('Formulario PPGR3'!$G1444="","",'[3]Formulario PPGR1'!#REF!)</f>
        <v/>
      </c>
      <c r="E1444" s="505" t="str">
        <f>IF('Formulario PPGR3'!$G1444="","",'[3]Formulario PPGR1'!#REF!)</f>
        <v/>
      </c>
      <c r="F1444" s="505" t="str">
        <f>IF('Formulario PPGR3'!$G1444="","",'[3]Formulario PPGR1'!#REF!)</f>
        <v/>
      </c>
      <c r="G1444" s="506"/>
      <c r="H1444" s="507" t="str">
        <f>IFERROR(VLOOKUP('Formulario PPGR3'!$G1444,'Formulario PPGR2'!$H$39:$I$10486,2,FALSE),"")</f>
        <v/>
      </c>
      <c r="I1444" s="514" t="str">
        <f>IFERROR(VLOOKUP('Formulario PPGR3'!$G1444,'Formulario PPGR2'!$H$9:$V$303,15,FALSE),"")</f>
        <v/>
      </c>
      <c r="J1444" s="515"/>
      <c r="K1444" s="505" t="str">
        <f>IFERROR(VLOOKUP($J1444,[9]LSIns!$B$5:$C$45,2,FALSE),"")</f>
        <v/>
      </c>
      <c r="L1444" s="516"/>
      <c r="M1444" s="517" t="str">
        <f>IFERROR(VLOOKUP($L1444,[5]Insumos!$C$2:$F$517,2,FALSE),"")</f>
        <v/>
      </c>
      <c r="N1444" s="521"/>
      <c r="O1444" s="519" t="str">
        <f>IFERROR(VLOOKUP($L1444,[5]Insumos!$C$2:$F$517,3,FALSE),"")</f>
        <v/>
      </c>
      <c r="P1444" s="520" t="e">
        <f>+'Formulario PPGR3'!$O1444*'Formulario PPGR3'!$N1444</f>
        <v>#VALUE!</v>
      </c>
      <c r="Q1444" s="519" t="str">
        <f>IFERROR(VLOOKUP($L1444,[5]Insumos!$C$2:$F$517,4,FALSE),"")</f>
        <v/>
      </c>
      <c r="R1444" s="526"/>
    </row>
    <row r="1445" spans="2:18">
      <c r="B1445" s="505" t="str">
        <f>IF('Formulario PPGR3'!$G1445="","",CONCATENATE('Formulario PPGR3'!$C1445,".",'Formulario PPGR3'!$D1445,".",'Formulario PPGR3'!$E1445,".",'Formulario PPGR3'!$F1445))</f>
        <v/>
      </c>
      <c r="C1445" s="505" t="str">
        <f>IF('Formulario PPGR3'!$G1445="","",'[3]Formulario PPGR1'!#REF!)</f>
        <v/>
      </c>
      <c r="D1445" s="505" t="str">
        <f>IF('Formulario PPGR3'!$G1445="","",'[3]Formulario PPGR1'!#REF!)</f>
        <v/>
      </c>
      <c r="E1445" s="505" t="str">
        <f>IF('Formulario PPGR3'!$G1445="","",'[3]Formulario PPGR1'!#REF!)</f>
        <v/>
      </c>
      <c r="F1445" s="505" t="str">
        <f>IF('Formulario PPGR3'!$G1445="","",'[3]Formulario PPGR1'!#REF!)</f>
        <v/>
      </c>
      <c r="G1445" s="506"/>
      <c r="H1445" s="507" t="str">
        <f>IFERROR(VLOOKUP('Formulario PPGR3'!$G1445,'Formulario PPGR2'!$H$39:$I$10486,2,FALSE),"")</f>
        <v/>
      </c>
      <c r="I1445" s="514" t="str">
        <f>IFERROR(VLOOKUP('Formulario PPGR3'!$G1445,'Formulario PPGR2'!$H$9:$V$303,15,FALSE),"")</f>
        <v/>
      </c>
      <c r="J1445" s="515"/>
      <c r="K1445" s="505" t="str">
        <f>IFERROR(VLOOKUP($J1445,[9]LSIns!$B$5:$C$45,2,FALSE),"")</f>
        <v/>
      </c>
      <c r="L1445" s="516"/>
      <c r="M1445" s="517" t="str">
        <f>IFERROR(VLOOKUP($L1445,[5]Insumos!$C$2:$F$517,2,FALSE),"")</f>
        <v/>
      </c>
      <c r="N1445" s="521"/>
      <c r="O1445" s="519" t="str">
        <f>IFERROR(VLOOKUP($L1445,[5]Insumos!$C$2:$F$517,3,FALSE),"")</f>
        <v/>
      </c>
      <c r="P1445" s="520" t="e">
        <f>+'Formulario PPGR3'!$O1445*'Formulario PPGR3'!$N1445</f>
        <v>#VALUE!</v>
      </c>
      <c r="Q1445" s="519" t="str">
        <f>IFERROR(VLOOKUP($L1445,[5]Insumos!$C$2:$F$517,4,FALSE),"")</f>
        <v/>
      </c>
      <c r="R1445" s="526"/>
    </row>
    <row r="1446" spans="2:18">
      <c r="B1446" s="505" t="str">
        <f>IF('Formulario PPGR3'!$G1446="","",CONCATENATE('Formulario PPGR3'!$C1446,".",'Formulario PPGR3'!$D1446,".",'Formulario PPGR3'!$E1446,".",'Formulario PPGR3'!$F1446))</f>
        <v/>
      </c>
      <c r="C1446" s="505" t="str">
        <f>IF('Formulario PPGR3'!$G1446="","",'[3]Formulario PPGR1'!#REF!)</f>
        <v/>
      </c>
      <c r="D1446" s="505" t="str">
        <f>IF('Formulario PPGR3'!$G1446="","",'[3]Formulario PPGR1'!#REF!)</f>
        <v/>
      </c>
      <c r="E1446" s="505" t="str">
        <f>IF('Formulario PPGR3'!$G1446="","",'[3]Formulario PPGR1'!#REF!)</f>
        <v/>
      </c>
      <c r="F1446" s="505" t="str">
        <f>IF('Formulario PPGR3'!$G1446="","",'[3]Formulario PPGR1'!#REF!)</f>
        <v/>
      </c>
      <c r="G1446" s="506"/>
      <c r="H1446" s="507" t="str">
        <f>IFERROR(VLOOKUP('Formulario PPGR3'!$G1446,'Formulario PPGR2'!$H$39:$I$10486,2,FALSE),"")</f>
        <v/>
      </c>
      <c r="I1446" s="514" t="str">
        <f>IFERROR(VLOOKUP('Formulario PPGR3'!$G1446,'Formulario PPGR2'!$H$9:$V$303,15,FALSE),"")</f>
        <v/>
      </c>
      <c r="J1446" s="515"/>
      <c r="K1446" s="505" t="str">
        <f>IFERROR(VLOOKUP($J1446,[9]LSIns!$B$5:$C$45,2,FALSE),"")</f>
        <v/>
      </c>
      <c r="L1446" s="516"/>
      <c r="M1446" s="517" t="str">
        <f>IFERROR(VLOOKUP($L1446,[5]Insumos!$C$2:$F$517,2,FALSE),"")</f>
        <v/>
      </c>
      <c r="N1446" s="521"/>
      <c r="O1446" s="519" t="str">
        <f>IFERROR(VLOOKUP($L1446,[5]Insumos!$C$2:$F$517,3,FALSE),"")</f>
        <v/>
      </c>
      <c r="P1446" s="520" t="e">
        <f>+'Formulario PPGR3'!$O1446*'Formulario PPGR3'!$N1446</f>
        <v>#VALUE!</v>
      </c>
      <c r="Q1446" s="519" t="str">
        <f>IFERROR(VLOOKUP($L1446,[5]Insumos!$C$2:$F$517,4,FALSE),"")</f>
        <v/>
      </c>
      <c r="R1446" s="526"/>
    </row>
    <row r="1447" spans="2:18">
      <c r="B1447" s="505" t="str">
        <f>IF('Formulario PPGR3'!$G1447="","",CONCATENATE('Formulario PPGR3'!$C1447,".",'Formulario PPGR3'!$D1447,".",'Formulario PPGR3'!$E1447,".",'Formulario PPGR3'!$F1447))</f>
        <v/>
      </c>
      <c r="C1447" s="505" t="str">
        <f>IF('Formulario PPGR3'!$G1447="","",'[3]Formulario PPGR1'!#REF!)</f>
        <v/>
      </c>
      <c r="D1447" s="505" t="str">
        <f>IF('Formulario PPGR3'!$G1447="","",'[3]Formulario PPGR1'!#REF!)</f>
        <v/>
      </c>
      <c r="E1447" s="505" t="str">
        <f>IF('Formulario PPGR3'!$G1447="","",'[3]Formulario PPGR1'!#REF!)</f>
        <v/>
      </c>
      <c r="F1447" s="505" t="str">
        <f>IF('Formulario PPGR3'!$G1447="","",'[3]Formulario PPGR1'!#REF!)</f>
        <v/>
      </c>
      <c r="G1447" s="506"/>
      <c r="H1447" s="507" t="str">
        <f>IFERROR(VLOOKUP('Formulario PPGR3'!$G1447,'Formulario PPGR2'!$H$39:$I$10486,2,FALSE),"")</f>
        <v/>
      </c>
      <c r="I1447" s="514" t="str">
        <f>IFERROR(VLOOKUP('Formulario PPGR3'!$G1447,'Formulario PPGR2'!$H$9:$V$303,15,FALSE),"")</f>
        <v/>
      </c>
      <c r="J1447" s="515"/>
      <c r="K1447" s="505" t="str">
        <f>IFERROR(VLOOKUP($J1447,[9]LSIns!$B$5:$C$45,2,FALSE),"")</f>
        <v/>
      </c>
      <c r="L1447" s="516"/>
      <c r="M1447" s="517" t="str">
        <f>IFERROR(VLOOKUP($L1447,[5]Insumos!$C$2:$F$517,2,FALSE),"")</f>
        <v/>
      </c>
      <c r="N1447" s="521"/>
      <c r="O1447" s="519" t="str">
        <f>IFERROR(VLOOKUP($L1447,[5]Insumos!$C$2:$F$517,3,FALSE),"")</f>
        <v/>
      </c>
      <c r="P1447" s="520" t="e">
        <f>+'Formulario PPGR3'!$O1447*'Formulario PPGR3'!$N1447</f>
        <v>#VALUE!</v>
      </c>
      <c r="Q1447" s="519" t="str">
        <f>IFERROR(VLOOKUP($L1447,[5]Insumos!$C$2:$F$517,4,FALSE),"")</f>
        <v/>
      </c>
      <c r="R1447" s="526"/>
    </row>
    <row r="1448" spans="2:18">
      <c r="B1448" s="505" t="str">
        <f>IF('Formulario PPGR3'!$G1448="","",CONCATENATE('Formulario PPGR3'!$C1448,".",'Formulario PPGR3'!$D1448,".",'Formulario PPGR3'!$E1448,".",'Formulario PPGR3'!$F1448))</f>
        <v/>
      </c>
      <c r="C1448" s="505" t="str">
        <f>IF('Formulario PPGR3'!$G1448="","",'[3]Formulario PPGR1'!#REF!)</f>
        <v/>
      </c>
      <c r="D1448" s="505" t="str">
        <f>IF('Formulario PPGR3'!$G1448="","",'[3]Formulario PPGR1'!#REF!)</f>
        <v/>
      </c>
      <c r="E1448" s="505" t="str">
        <f>IF('Formulario PPGR3'!$G1448="","",'[3]Formulario PPGR1'!#REF!)</f>
        <v/>
      </c>
      <c r="F1448" s="505" t="str">
        <f>IF('Formulario PPGR3'!$G1448="","",'[3]Formulario PPGR1'!#REF!)</f>
        <v/>
      </c>
      <c r="G1448" s="506"/>
      <c r="H1448" s="507" t="str">
        <f>IFERROR(VLOOKUP('Formulario PPGR3'!$G1448,'Formulario PPGR2'!$H$39:$I$10486,2,FALSE),"")</f>
        <v/>
      </c>
      <c r="I1448" s="514" t="str">
        <f>IFERROR(VLOOKUP('Formulario PPGR3'!$G1448,'Formulario PPGR2'!$H$9:$V$303,15,FALSE),"")</f>
        <v/>
      </c>
      <c r="J1448" s="515"/>
      <c r="K1448" s="505" t="str">
        <f>IFERROR(VLOOKUP($J1448,[9]LSIns!$B$5:$C$45,2,FALSE),"")</f>
        <v/>
      </c>
      <c r="L1448" s="516"/>
      <c r="M1448" s="517" t="str">
        <f>IFERROR(VLOOKUP($L1448,[5]Insumos!$C$2:$F$517,2,FALSE),"")</f>
        <v/>
      </c>
      <c r="N1448" s="521"/>
      <c r="O1448" s="519" t="str">
        <f>IFERROR(VLOOKUP($L1448,[5]Insumos!$C$2:$F$517,3,FALSE),"")</f>
        <v/>
      </c>
      <c r="P1448" s="520" t="e">
        <f>+'Formulario PPGR3'!$O1448*'Formulario PPGR3'!$N1448</f>
        <v>#VALUE!</v>
      </c>
      <c r="Q1448" s="519" t="str">
        <f>IFERROR(VLOOKUP($L1448,[5]Insumos!$C$2:$F$517,4,FALSE),"")</f>
        <v/>
      </c>
      <c r="R1448" s="526"/>
    </row>
    <row r="1449" spans="2:18">
      <c r="B1449" s="505" t="str">
        <f>IF('Formulario PPGR3'!$G1449="","",CONCATENATE('Formulario PPGR3'!$C1449,".",'Formulario PPGR3'!$D1449,".",'Formulario PPGR3'!$E1449,".",'Formulario PPGR3'!$F1449))</f>
        <v/>
      </c>
      <c r="C1449" s="505" t="str">
        <f>IF('Formulario PPGR3'!$G1449="","",'[3]Formulario PPGR1'!#REF!)</f>
        <v/>
      </c>
      <c r="D1449" s="505" t="str">
        <f>IF('Formulario PPGR3'!$G1449="","",'[3]Formulario PPGR1'!#REF!)</f>
        <v/>
      </c>
      <c r="E1449" s="505" t="str">
        <f>IF('Formulario PPGR3'!$G1449="","",'[3]Formulario PPGR1'!#REF!)</f>
        <v/>
      </c>
      <c r="F1449" s="505" t="str">
        <f>IF('Formulario PPGR3'!$G1449="","",'[3]Formulario PPGR1'!#REF!)</f>
        <v/>
      </c>
      <c r="G1449" s="506"/>
      <c r="H1449" s="507" t="str">
        <f>IFERROR(VLOOKUP('Formulario PPGR3'!$G1449,'Formulario PPGR2'!$H$39:$I$10486,2,FALSE),"")</f>
        <v/>
      </c>
      <c r="I1449" s="514" t="str">
        <f>IFERROR(VLOOKUP('Formulario PPGR3'!$G1449,'Formulario PPGR2'!$H$9:$V$303,15,FALSE),"")</f>
        <v/>
      </c>
      <c r="J1449" s="515"/>
      <c r="K1449" s="505" t="str">
        <f>IFERROR(VLOOKUP($J1449,[9]LSIns!$B$5:$C$45,2,FALSE),"")</f>
        <v/>
      </c>
      <c r="L1449" s="516"/>
      <c r="M1449" s="517" t="str">
        <f>IFERROR(VLOOKUP($L1449,[5]Insumos!$C$2:$F$517,2,FALSE),"")</f>
        <v/>
      </c>
      <c r="N1449" s="521"/>
      <c r="O1449" s="519" t="str">
        <f>IFERROR(VLOOKUP($L1449,[5]Insumos!$C$2:$F$517,3,FALSE),"")</f>
        <v/>
      </c>
      <c r="P1449" s="520" t="e">
        <f>+'Formulario PPGR3'!$O1449*'Formulario PPGR3'!$N1449</f>
        <v>#VALUE!</v>
      </c>
      <c r="Q1449" s="519" t="str">
        <f>IFERROR(VLOOKUP($L1449,[5]Insumos!$C$2:$F$517,4,FALSE),"")</f>
        <v/>
      </c>
      <c r="R1449" s="526"/>
    </row>
    <row r="1450" spans="2:18">
      <c r="B1450" s="505" t="str">
        <f>IF('Formulario PPGR3'!$G1450="","",CONCATENATE('Formulario PPGR3'!$C1450,".",'Formulario PPGR3'!$D1450,".",'Formulario PPGR3'!$E1450,".",'Formulario PPGR3'!$F1450))</f>
        <v/>
      </c>
      <c r="C1450" s="505" t="str">
        <f>IF('Formulario PPGR3'!$G1450="","",'[3]Formulario PPGR1'!#REF!)</f>
        <v/>
      </c>
      <c r="D1450" s="505" t="str">
        <f>IF('Formulario PPGR3'!$G1450="","",'[3]Formulario PPGR1'!#REF!)</f>
        <v/>
      </c>
      <c r="E1450" s="505" t="str">
        <f>IF('Formulario PPGR3'!$G1450="","",'[3]Formulario PPGR1'!#REF!)</f>
        <v/>
      </c>
      <c r="F1450" s="505" t="str">
        <f>IF('Formulario PPGR3'!$G1450="","",'[3]Formulario PPGR1'!#REF!)</f>
        <v/>
      </c>
      <c r="G1450" s="506"/>
      <c r="H1450" s="507" t="str">
        <f>IFERROR(VLOOKUP('Formulario PPGR3'!$G1450,'Formulario PPGR2'!$H$39:$I$10486,2,FALSE),"")</f>
        <v/>
      </c>
      <c r="I1450" s="514" t="str">
        <f>IFERROR(VLOOKUP('Formulario PPGR3'!$G1450,'Formulario PPGR2'!$H$9:$V$303,15,FALSE),"")</f>
        <v/>
      </c>
      <c r="J1450" s="515"/>
      <c r="K1450" s="505" t="str">
        <f>IFERROR(VLOOKUP($J1450,[9]LSIns!$B$5:$C$45,2,FALSE),"")</f>
        <v/>
      </c>
      <c r="L1450" s="516"/>
      <c r="M1450" s="517" t="str">
        <f>IFERROR(VLOOKUP($L1450,[5]Insumos!$C$2:$F$517,2,FALSE),"")</f>
        <v/>
      </c>
      <c r="N1450" s="521"/>
      <c r="O1450" s="519" t="str">
        <f>IFERROR(VLOOKUP($L1450,[5]Insumos!$C$2:$F$517,3,FALSE),"")</f>
        <v/>
      </c>
      <c r="P1450" s="520" t="e">
        <f>+'Formulario PPGR3'!$O1450*'Formulario PPGR3'!$N1450</f>
        <v>#VALUE!</v>
      </c>
      <c r="Q1450" s="519" t="str">
        <f>IFERROR(VLOOKUP($L1450,[5]Insumos!$C$2:$F$517,4,FALSE),"")</f>
        <v/>
      </c>
      <c r="R1450" s="526"/>
    </row>
    <row r="1451" spans="2:18">
      <c r="B1451" s="505" t="str">
        <f>IF('Formulario PPGR3'!$G1451="","",CONCATENATE('Formulario PPGR3'!$C1451,".",'Formulario PPGR3'!$D1451,".",'Formulario PPGR3'!$E1451,".",'Formulario PPGR3'!$F1451))</f>
        <v/>
      </c>
      <c r="C1451" s="505" t="str">
        <f>IF('Formulario PPGR3'!$G1451="","",'[3]Formulario PPGR1'!#REF!)</f>
        <v/>
      </c>
      <c r="D1451" s="505" t="str">
        <f>IF('Formulario PPGR3'!$G1451="","",'[3]Formulario PPGR1'!#REF!)</f>
        <v/>
      </c>
      <c r="E1451" s="505" t="str">
        <f>IF('Formulario PPGR3'!$G1451="","",'[3]Formulario PPGR1'!#REF!)</f>
        <v/>
      </c>
      <c r="F1451" s="505" t="str">
        <f>IF('Formulario PPGR3'!$G1451="","",'[3]Formulario PPGR1'!#REF!)</f>
        <v/>
      </c>
      <c r="G1451" s="506"/>
      <c r="H1451" s="507" t="str">
        <f>IFERROR(VLOOKUP('Formulario PPGR3'!$G1451,'Formulario PPGR2'!$H$39:$I$10486,2,FALSE),"")</f>
        <v/>
      </c>
      <c r="I1451" s="514" t="str">
        <f>IFERROR(VLOOKUP('Formulario PPGR3'!$G1451,'Formulario PPGR2'!$H$9:$V$303,15,FALSE),"")</f>
        <v/>
      </c>
      <c r="J1451" s="515"/>
      <c r="K1451" s="505" t="str">
        <f>IFERROR(VLOOKUP($J1451,[9]LSIns!$B$5:$C$45,2,FALSE),"")</f>
        <v/>
      </c>
      <c r="L1451" s="516"/>
      <c r="M1451" s="517" t="str">
        <f>IFERROR(VLOOKUP($L1451,[5]Insumos!$C$2:$F$517,2,FALSE),"")</f>
        <v/>
      </c>
      <c r="N1451" s="521"/>
      <c r="O1451" s="519" t="str">
        <f>IFERROR(VLOOKUP($L1451,[5]Insumos!$C$2:$F$517,3,FALSE),"")</f>
        <v/>
      </c>
      <c r="P1451" s="520" t="e">
        <f>+'Formulario PPGR3'!$O1451*'Formulario PPGR3'!$N1451</f>
        <v>#VALUE!</v>
      </c>
      <c r="Q1451" s="519" t="str">
        <f>IFERROR(VLOOKUP($L1451,[5]Insumos!$C$2:$F$517,4,FALSE),"")</f>
        <v/>
      </c>
      <c r="R1451" s="526"/>
    </row>
    <row r="1452" spans="2:18">
      <c r="B1452" s="505" t="str">
        <f>IF('Formulario PPGR3'!$G1452="","",CONCATENATE('Formulario PPGR3'!$C1452,".",'Formulario PPGR3'!$D1452,".",'Formulario PPGR3'!$E1452,".",'Formulario PPGR3'!$F1452))</f>
        <v/>
      </c>
      <c r="C1452" s="505" t="str">
        <f>IF('Formulario PPGR3'!$G1452="","",'[3]Formulario PPGR1'!#REF!)</f>
        <v/>
      </c>
      <c r="D1452" s="505" t="str">
        <f>IF('Formulario PPGR3'!$G1452="","",'[3]Formulario PPGR1'!#REF!)</f>
        <v/>
      </c>
      <c r="E1452" s="505" t="str">
        <f>IF('Formulario PPGR3'!$G1452="","",'[3]Formulario PPGR1'!#REF!)</f>
        <v/>
      </c>
      <c r="F1452" s="505" t="str">
        <f>IF('Formulario PPGR3'!$G1452="","",'[3]Formulario PPGR1'!#REF!)</f>
        <v/>
      </c>
      <c r="G1452" s="506"/>
      <c r="H1452" s="507" t="str">
        <f>IFERROR(VLOOKUP('Formulario PPGR3'!$G1452,'Formulario PPGR2'!$H$39:$I$10486,2,FALSE),"")</f>
        <v/>
      </c>
      <c r="I1452" s="514" t="str">
        <f>IFERROR(VLOOKUP('Formulario PPGR3'!$G1452,'Formulario PPGR2'!$H$9:$V$303,15,FALSE),"")</f>
        <v/>
      </c>
      <c r="J1452" s="515"/>
      <c r="K1452" s="505" t="str">
        <f>IFERROR(VLOOKUP($J1452,[9]LSIns!$B$5:$C$45,2,FALSE),"")</f>
        <v/>
      </c>
      <c r="L1452" s="516"/>
      <c r="M1452" s="517" t="str">
        <f>IFERROR(VLOOKUP($L1452,[5]Insumos!$C$2:$F$517,2,FALSE),"")</f>
        <v/>
      </c>
      <c r="N1452" s="521"/>
      <c r="O1452" s="519" t="str">
        <f>IFERROR(VLOOKUP($L1452,[5]Insumos!$C$2:$F$517,3,FALSE),"")</f>
        <v/>
      </c>
      <c r="P1452" s="520" t="e">
        <f>+'Formulario PPGR3'!$O1452*'Formulario PPGR3'!$N1452</f>
        <v>#VALUE!</v>
      </c>
      <c r="Q1452" s="519" t="str">
        <f>IFERROR(VLOOKUP($L1452,[5]Insumos!$C$2:$F$517,4,FALSE),"")</f>
        <v/>
      </c>
      <c r="R1452" s="526"/>
    </row>
    <row r="1453" spans="2:18">
      <c r="B1453" s="505" t="str">
        <f>IF('Formulario PPGR3'!$G1453="","",CONCATENATE('Formulario PPGR3'!$C1453,".",'Formulario PPGR3'!$D1453,".",'Formulario PPGR3'!$E1453,".",'Formulario PPGR3'!$F1453))</f>
        <v/>
      </c>
      <c r="C1453" s="505" t="str">
        <f>IF('Formulario PPGR3'!$G1453="","",'[3]Formulario PPGR1'!#REF!)</f>
        <v/>
      </c>
      <c r="D1453" s="505" t="str">
        <f>IF('Formulario PPGR3'!$G1453="","",'[3]Formulario PPGR1'!#REF!)</f>
        <v/>
      </c>
      <c r="E1453" s="505" t="str">
        <f>IF('Formulario PPGR3'!$G1453="","",'[3]Formulario PPGR1'!#REF!)</f>
        <v/>
      </c>
      <c r="F1453" s="505" t="str">
        <f>IF('Formulario PPGR3'!$G1453="","",'[3]Formulario PPGR1'!#REF!)</f>
        <v/>
      </c>
      <c r="G1453" s="506"/>
      <c r="H1453" s="507" t="str">
        <f>IFERROR(VLOOKUP('Formulario PPGR3'!$G1453,'Formulario PPGR2'!$H$39:$I$10486,2,FALSE),"")</f>
        <v/>
      </c>
      <c r="I1453" s="514" t="str">
        <f>IFERROR(VLOOKUP('Formulario PPGR3'!$G1453,'Formulario PPGR2'!$H$9:$V$303,15,FALSE),"")</f>
        <v/>
      </c>
      <c r="J1453" s="515"/>
      <c r="K1453" s="505" t="str">
        <f>IFERROR(VLOOKUP($J1453,[9]LSIns!$B$5:$C$45,2,FALSE),"")</f>
        <v/>
      </c>
      <c r="L1453" s="516"/>
      <c r="M1453" s="517" t="str">
        <f>IFERROR(VLOOKUP($L1453,[5]Insumos!$C$2:$F$517,2,FALSE),"")</f>
        <v/>
      </c>
      <c r="N1453" s="521"/>
      <c r="O1453" s="519" t="str">
        <f>IFERROR(VLOOKUP($L1453,[5]Insumos!$C$2:$F$517,3,FALSE),"")</f>
        <v/>
      </c>
      <c r="P1453" s="520" t="e">
        <f>+'Formulario PPGR3'!$O1453*'Formulario PPGR3'!$N1453</f>
        <v>#VALUE!</v>
      </c>
      <c r="Q1453" s="519" t="str">
        <f>IFERROR(VLOOKUP($L1453,[5]Insumos!$C$2:$F$517,4,FALSE),"")</f>
        <v/>
      </c>
      <c r="R1453" s="526"/>
    </row>
    <row r="1454" spans="2:18">
      <c r="B1454" s="505" t="str">
        <f>IF('Formulario PPGR3'!$G1454="","",CONCATENATE('Formulario PPGR3'!$C1454,".",'Formulario PPGR3'!$D1454,".",'Formulario PPGR3'!$E1454,".",'Formulario PPGR3'!$F1454))</f>
        <v/>
      </c>
      <c r="C1454" s="505" t="str">
        <f>IF('Formulario PPGR3'!$G1454="","",'[3]Formulario PPGR1'!#REF!)</f>
        <v/>
      </c>
      <c r="D1454" s="505" t="str">
        <f>IF('Formulario PPGR3'!$G1454="","",'[3]Formulario PPGR1'!#REF!)</f>
        <v/>
      </c>
      <c r="E1454" s="505" t="str">
        <f>IF('Formulario PPGR3'!$G1454="","",'[3]Formulario PPGR1'!#REF!)</f>
        <v/>
      </c>
      <c r="F1454" s="505" t="str">
        <f>IF('Formulario PPGR3'!$G1454="","",'[3]Formulario PPGR1'!#REF!)</f>
        <v/>
      </c>
      <c r="G1454" s="506"/>
      <c r="H1454" s="507" t="str">
        <f>IFERROR(VLOOKUP('Formulario PPGR3'!$G1454,'Formulario PPGR2'!$H$39:$I$10486,2,FALSE),"")</f>
        <v/>
      </c>
      <c r="I1454" s="514" t="str">
        <f>IFERROR(VLOOKUP('Formulario PPGR3'!$G1454,'Formulario PPGR2'!$H$9:$V$303,15,FALSE),"")</f>
        <v/>
      </c>
      <c r="J1454" s="515"/>
      <c r="K1454" s="505" t="str">
        <f>IFERROR(VLOOKUP($J1454,[9]LSIns!$B$5:$C$45,2,FALSE),"")</f>
        <v/>
      </c>
      <c r="L1454" s="516"/>
      <c r="M1454" s="517" t="str">
        <f>IFERROR(VLOOKUP($L1454,[5]Insumos!$C$2:$F$517,2,FALSE),"")</f>
        <v/>
      </c>
      <c r="N1454" s="521"/>
      <c r="O1454" s="519" t="str">
        <f>IFERROR(VLOOKUP($L1454,[5]Insumos!$C$2:$F$517,3,FALSE),"")</f>
        <v/>
      </c>
      <c r="P1454" s="520" t="e">
        <f>+'Formulario PPGR3'!$O1454*'Formulario PPGR3'!$N1454</f>
        <v>#VALUE!</v>
      </c>
      <c r="Q1454" s="519" t="str">
        <f>IFERROR(VLOOKUP($L1454,[5]Insumos!$C$2:$F$517,4,FALSE),"")</f>
        <v/>
      </c>
      <c r="R1454" s="526"/>
    </row>
    <row r="1455" spans="2:18">
      <c r="B1455" s="505" t="str">
        <f>IF('Formulario PPGR3'!$G1455="","",CONCATENATE('Formulario PPGR3'!$C1455,".",'Formulario PPGR3'!$D1455,".",'Formulario PPGR3'!$E1455,".",'Formulario PPGR3'!$F1455))</f>
        <v/>
      </c>
      <c r="C1455" s="505" t="str">
        <f>IF('Formulario PPGR3'!$G1455="","",'[3]Formulario PPGR1'!#REF!)</f>
        <v/>
      </c>
      <c r="D1455" s="505" t="str">
        <f>IF('Formulario PPGR3'!$G1455="","",'[3]Formulario PPGR1'!#REF!)</f>
        <v/>
      </c>
      <c r="E1455" s="505" t="str">
        <f>IF('Formulario PPGR3'!$G1455="","",'[3]Formulario PPGR1'!#REF!)</f>
        <v/>
      </c>
      <c r="F1455" s="505" t="str">
        <f>IF('Formulario PPGR3'!$G1455="","",'[3]Formulario PPGR1'!#REF!)</f>
        <v/>
      </c>
      <c r="G1455" s="506"/>
      <c r="H1455" s="507" t="str">
        <f>IFERROR(VLOOKUP('Formulario PPGR3'!$G1455,'Formulario PPGR2'!$H$39:$I$10486,2,FALSE),"")</f>
        <v/>
      </c>
      <c r="I1455" s="514" t="str">
        <f>IFERROR(VLOOKUP('Formulario PPGR3'!$G1455,'Formulario PPGR2'!$H$9:$V$303,15,FALSE),"")</f>
        <v/>
      </c>
      <c r="J1455" s="515"/>
      <c r="K1455" s="505" t="str">
        <f>IFERROR(VLOOKUP($J1455,[9]LSIns!$B$5:$C$45,2,FALSE),"")</f>
        <v/>
      </c>
      <c r="L1455" s="516"/>
      <c r="M1455" s="517" t="str">
        <f>IFERROR(VLOOKUP($L1455,[5]Insumos!$C$2:$F$517,2,FALSE),"")</f>
        <v/>
      </c>
      <c r="N1455" s="521"/>
      <c r="O1455" s="519" t="str">
        <f>IFERROR(VLOOKUP($L1455,[5]Insumos!$C$2:$F$517,3,FALSE),"")</f>
        <v/>
      </c>
      <c r="P1455" s="520" t="e">
        <f>+'Formulario PPGR3'!$O1455*'Formulario PPGR3'!$N1455</f>
        <v>#VALUE!</v>
      </c>
      <c r="Q1455" s="519" t="str">
        <f>IFERROR(VLOOKUP($L1455,[5]Insumos!$C$2:$F$517,4,FALSE),"")</f>
        <v/>
      </c>
      <c r="R1455" s="526"/>
    </row>
    <row r="1456" spans="2:18">
      <c r="B1456" s="505" t="str">
        <f>IF('Formulario PPGR3'!$G1456="","",CONCATENATE('Formulario PPGR3'!$C1456,".",'Formulario PPGR3'!$D1456,".",'Formulario PPGR3'!$E1456,".",'Formulario PPGR3'!$F1456))</f>
        <v/>
      </c>
      <c r="C1456" s="505" t="str">
        <f>IF('Formulario PPGR3'!$G1456="","",'[3]Formulario PPGR1'!#REF!)</f>
        <v/>
      </c>
      <c r="D1456" s="505" t="str">
        <f>IF('Formulario PPGR3'!$G1456="","",'[3]Formulario PPGR1'!#REF!)</f>
        <v/>
      </c>
      <c r="E1456" s="505" t="str">
        <f>IF('Formulario PPGR3'!$G1456="","",'[3]Formulario PPGR1'!#REF!)</f>
        <v/>
      </c>
      <c r="F1456" s="505" t="str">
        <f>IF('Formulario PPGR3'!$G1456="","",'[3]Formulario PPGR1'!#REF!)</f>
        <v/>
      </c>
      <c r="G1456" s="506"/>
      <c r="H1456" s="507" t="str">
        <f>IFERROR(VLOOKUP('Formulario PPGR3'!$G1456,'Formulario PPGR2'!$H$39:$I$10486,2,FALSE),"")</f>
        <v/>
      </c>
      <c r="I1456" s="514" t="str">
        <f>IFERROR(VLOOKUP('Formulario PPGR3'!$G1456,'Formulario PPGR2'!$H$9:$V$303,15,FALSE),"")</f>
        <v/>
      </c>
      <c r="J1456" s="515"/>
      <c r="K1456" s="505" t="str">
        <f>IFERROR(VLOOKUP($J1456,[9]LSIns!$B$5:$C$45,2,FALSE),"")</f>
        <v/>
      </c>
      <c r="L1456" s="516"/>
      <c r="M1456" s="517" t="str">
        <f>IFERROR(VLOOKUP($L1456,[5]Insumos!$C$2:$F$517,2,FALSE),"")</f>
        <v/>
      </c>
      <c r="N1456" s="521"/>
      <c r="O1456" s="519" t="str">
        <f>IFERROR(VLOOKUP($L1456,[5]Insumos!$C$2:$F$517,3,FALSE),"")</f>
        <v/>
      </c>
      <c r="P1456" s="520" t="e">
        <f>+'Formulario PPGR3'!$O1456*'Formulario PPGR3'!$N1456</f>
        <v>#VALUE!</v>
      </c>
      <c r="Q1456" s="519" t="str">
        <f>IFERROR(VLOOKUP($L1456,[5]Insumos!$C$2:$F$517,4,FALSE),"")</f>
        <v/>
      </c>
      <c r="R1456" s="526"/>
    </row>
    <row r="1457" spans="2:18">
      <c r="B1457" s="505" t="str">
        <f>IF('Formulario PPGR3'!$G1457="","",CONCATENATE('Formulario PPGR3'!$C1457,".",'Formulario PPGR3'!$D1457,".",'Formulario PPGR3'!$E1457,".",'Formulario PPGR3'!$F1457))</f>
        <v/>
      </c>
      <c r="C1457" s="505" t="str">
        <f>IF('Formulario PPGR3'!$G1457="","",'[3]Formulario PPGR1'!#REF!)</f>
        <v/>
      </c>
      <c r="D1457" s="505" t="str">
        <f>IF('Formulario PPGR3'!$G1457="","",'[3]Formulario PPGR1'!#REF!)</f>
        <v/>
      </c>
      <c r="E1457" s="505" t="str">
        <f>IF('Formulario PPGR3'!$G1457="","",'[3]Formulario PPGR1'!#REF!)</f>
        <v/>
      </c>
      <c r="F1457" s="505" t="str">
        <f>IF('Formulario PPGR3'!$G1457="","",'[3]Formulario PPGR1'!#REF!)</f>
        <v/>
      </c>
      <c r="G1457" s="506"/>
      <c r="H1457" s="507" t="str">
        <f>IFERROR(VLOOKUP('Formulario PPGR3'!$G1457,'Formulario PPGR2'!$H$39:$I$10486,2,FALSE),"")</f>
        <v/>
      </c>
      <c r="I1457" s="514" t="str">
        <f>IFERROR(VLOOKUP('Formulario PPGR3'!$G1457,'Formulario PPGR2'!$H$9:$V$303,15,FALSE),"")</f>
        <v/>
      </c>
      <c r="J1457" s="515"/>
      <c r="K1457" s="505" t="str">
        <f>IFERROR(VLOOKUP($J1457,[9]LSIns!$B$5:$C$45,2,FALSE),"")</f>
        <v/>
      </c>
      <c r="L1457" s="516"/>
      <c r="M1457" s="517" t="str">
        <f>IFERROR(VLOOKUP($L1457,[5]Insumos!$C$2:$F$517,2,FALSE),"")</f>
        <v/>
      </c>
      <c r="N1457" s="521"/>
      <c r="O1457" s="519" t="str">
        <f>IFERROR(VLOOKUP($L1457,[5]Insumos!$C$2:$F$517,3,FALSE),"")</f>
        <v/>
      </c>
      <c r="P1457" s="520" t="e">
        <f>+'Formulario PPGR3'!$O1457*'Formulario PPGR3'!$N1457</f>
        <v>#VALUE!</v>
      </c>
      <c r="Q1457" s="519" t="str">
        <f>IFERROR(VLOOKUP($L1457,[5]Insumos!$C$2:$F$517,4,FALSE),"")</f>
        <v/>
      </c>
      <c r="R1457" s="526"/>
    </row>
    <row r="1458" spans="2:18">
      <c r="B1458" s="505" t="str">
        <f>IF('Formulario PPGR3'!$G1458="","",CONCATENATE('Formulario PPGR3'!$C1458,".",'Formulario PPGR3'!$D1458,".",'Formulario PPGR3'!$E1458,".",'Formulario PPGR3'!$F1458))</f>
        <v/>
      </c>
      <c r="C1458" s="505" t="str">
        <f>IF('Formulario PPGR3'!$G1458="","",'[3]Formulario PPGR1'!#REF!)</f>
        <v/>
      </c>
      <c r="D1458" s="505" t="str">
        <f>IF('Formulario PPGR3'!$G1458="","",'[3]Formulario PPGR1'!#REF!)</f>
        <v/>
      </c>
      <c r="E1458" s="505" t="str">
        <f>IF('Formulario PPGR3'!$G1458="","",'[3]Formulario PPGR1'!#REF!)</f>
        <v/>
      </c>
      <c r="F1458" s="505" t="str">
        <f>IF('Formulario PPGR3'!$G1458="","",'[3]Formulario PPGR1'!#REF!)</f>
        <v/>
      </c>
      <c r="G1458" s="506"/>
      <c r="H1458" s="507" t="str">
        <f>IFERROR(VLOOKUP('Formulario PPGR3'!$G1458,'Formulario PPGR2'!$H$39:$I$10486,2,FALSE),"")</f>
        <v/>
      </c>
      <c r="I1458" s="514" t="str">
        <f>IFERROR(VLOOKUP('Formulario PPGR3'!$G1458,'Formulario PPGR2'!$H$9:$V$303,15,FALSE),"")</f>
        <v/>
      </c>
      <c r="J1458" s="515"/>
      <c r="K1458" s="505" t="str">
        <f>IFERROR(VLOOKUP($J1458,[9]LSIns!$B$5:$C$45,2,FALSE),"")</f>
        <v/>
      </c>
      <c r="L1458" s="516"/>
      <c r="M1458" s="517" t="str">
        <f>IFERROR(VLOOKUP($L1458,[5]Insumos!$C$2:$F$517,2,FALSE),"")</f>
        <v/>
      </c>
      <c r="N1458" s="521"/>
      <c r="O1458" s="519" t="str">
        <f>IFERROR(VLOOKUP($L1458,[5]Insumos!$C$2:$F$517,3,FALSE),"")</f>
        <v/>
      </c>
      <c r="P1458" s="520" t="e">
        <f>+'Formulario PPGR3'!$O1458*'Formulario PPGR3'!$N1458</f>
        <v>#VALUE!</v>
      </c>
      <c r="Q1458" s="519" t="str">
        <f>IFERROR(VLOOKUP($L1458,[5]Insumos!$C$2:$F$517,4,FALSE),"")</f>
        <v/>
      </c>
      <c r="R1458" s="526"/>
    </row>
    <row r="1459" spans="2:18">
      <c r="B1459" s="505" t="str">
        <f>IF('Formulario PPGR3'!$G1459="","",CONCATENATE('Formulario PPGR3'!$C1459,".",'Formulario PPGR3'!$D1459,".",'Formulario PPGR3'!$E1459,".",'Formulario PPGR3'!$F1459))</f>
        <v/>
      </c>
      <c r="C1459" s="505" t="str">
        <f>IF('Formulario PPGR3'!$G1459="","",'[3]Formulario PPGR1'!#REF!)</f>
        <v/>
      </c>
      <c r="D1459" s="505" t="str">
        <f>IF('Formulario PPGR3'!$G1459="","",'[3]Formulario PPGR1'!#REF!)</f>
        <v/>
      </c>
      <c r="E1459" s="505" t="str">
        <f>IF('Formulario PPGR3'!$G1459="","",'[3]Formulario PPGR1'!#REF!)</f>
        <v/>
      </c>
      <c r="F1459" s="505" t="str">
        <f>IF('Formulario PPGR3'!$G1459="","",'[3]Formulario PPGR1'!#REF!)</f>
        <v/>
      </c>
      <c r="G1459" s="506"/>
      <c r="H1459" s="507" t="str">
        <f>IFERROR(VLOOKUP('Formulario PPGR3'!$G1459,'Formulario PPGR2'!$H$39:$I$10486,2,FALSE),"")</f>
        <v/>
      </c>
      <c r="I1459" s="514" t="str">
        <f>IFERROR(VLOOKUP('Formulario PPGR3'!$G1459,'Formulario PPGR2'!$H$9:$V$303,15,FALSE),"")</f>
        <v/>
      </c>
      <c r="J1459" s="515"/>
      <c r="K1459" s="505" t="str">
        <f>IFERROR(VLOOKUP($J1459,[9]LSIns!$B$5:$C$45,2,FALSE),"")</f>
        <v/>
      </c>
      <c r="L1459" s="516"/>
      <c r="M1459" s="517" t="str">
        <f>IFERROR(VLOOKUP($L1459,[5]Insumos!$C$2:$F$517,2,FALSE),"")</f>
        <v/>
      </c>
      <c r="N1459" s="521"/>
      <c r="O1459" s="519" t="str">
        <f>IFERROR(VLOOKUP($L1459,[5]Insumos!$C$2:$F$517,3,FALSE),"")</f>
        <v/>
      </c>
      <c r="P1459" s="520" t="e">
        <f>+'Formulario PPGR3'!$O1459*'Formulario PPGR3'!$N1459</f>
        <v>#VALUE!</v>
      </c>
      <c r="Q1459" s="519" t="str">
        <f>IFERROR(VLOOKUP($L1459,[5]Insumos!$C$2:$F$517,4,FALSE),"")</f>
        <v/>
      </c>
      <c r="R1459" s="526"/>
    </row>
    <row r="1460" spans="2:18">
      <c r="B1460" s="505" t="str">
        <f>IF('Formulario PPGR3'!$G1460="","",CONCATENATE('Formulario PPGR3'!$C1460,".",'Formulario PPGR3'!$D1460,".",'Formulario PPGR3'!$E1460,".",'Formulario PPGR3'!$F1460))</f>
        <v/>
      </c>
      <c r="C1460" s="505" t="str">
        <f>IF('Formulario PPGR3'!$G1460="","",'[3]Formulario PPGR1'!#REF!)</f>
        <v/>
      </c>
      <c r="D1460" s="505" t="str">
        <f>IF('Formulario PPGR3'!$G1460="","",'[3]Formulario PPGR1'!#REF!)</f>
        <v/>
      </c>
      <c r="E1460" s="505" t="str">
        <f>IF('Formulario PPGR3'!$G1460="","",'[3]Formulario PPGR1'!#REF!)</f>
        <v/>
      </c>
      <c r="F1460" s="505" t="str">
        <f>IF('Formulario PPGR3'!$G1460="","",'[3]Formulario PPGR1'!#REF!)</f>
        <v/>
      </c>
      <c r="G1460" s="506"/>
      <c r="H1460" s="507" t="str">
        <f>IFERROR(VLOOKUP('Formulario PPGR3'!$G1460,'Formulario PPGR2'!$H$39:$I$10486,2,FALSE),"")</f>
        <v/>
      </c>
      <c r="I1460" s="514" t="str">
        <f>IFERROR(VLOOKUP('Formulario PPGR3'!$G1460,'Formulario PPGR2'!$H$9:$V$303,15,FALSE),"")</f>
        <v/>
      </c>
      <c r="J1460" s="515"/>
      <c r="K1460" s="505" t="str">
        <f>IFERROR(VLOOKUP($J1460,[9]LSIns!$B$5:$C$45,2,FALSE),"")</f>
        <v/>
      </c>
      <c r="L1460" s="516"/>
      <c r="M1460" s="517" t="str">
        <f>IFERROR(VLOOKUP($L1460,[5]Insumos!$C$2:$F$517,2,FALSE),"")</f>
        <v/>
      </c>
      <c r="N1460" s="521"/>
      <c r="O1460" s="519" t="str">
        <f>IFERROR(VLOOKUP($L1460,[5]Insumos!$C$2:$F$517,3,FALSE),"")</f>
        <v/>
      </c>
      <c r="P1460" s="520" t="e">
        <f>+'Formulario PPGR3'!$O1460*'Formulario PPGR3'!$N1460</f>
        <v>#VALUE!</v>
      </c>
      <c r="Q1460" s="519" t="str">
        <f>IFERROR(VLOOKUP($L1460,[5]Insumos!$C$2:$F$517,4,FALSE),"")</f>
        <v/>
      </c>
      <c r="R1460" s="526"/>
    </row>
    <row r="1461" spans="2:18">
      <c r="B1461" s="505" t="str">
        <f>IF('Formulario PPGR3'!$G1461="","",CONCATENATE('Formulario PPGR3'!$C1461,".",'Formulario PPGR3'!$D1461,".",'Formulario PPGR3'!$E1461,".",'Formulario PPGR3'!$F1461))</f>
        <v/>
      </c>
      <c r="C1461" s="505" t="str">
        <f>IF('Formulario PPGR3'!$G1461="","",'[3]Formulario PPGR1'!#REF!)</f>
        <v/>
      </c>
      <c r="D1461" s="505" t="str">
        <f>IF('Formulario PPGR3'!$G1461="","",'[3]Formulario PPGR1'!#REF!)</f>
        <v/>
      </c>
      <c r="E1461" s="505" t="str">
        <f>IF('Formulario PPGR3'!$G1461="","",'[3]Formulario PPGR1'!#REF!)</f>
        <v/>
      </c>
      <c r="F1461" s="505" t="str">
        <f>IF('Formulario PPGR3'!$G1461="","",'[3]Formulario PPGR1'!#REF!)</f>
        <v/>
      </c>
      <c r="G1461" s="506"/>
      <c r="H1461" s="507" t="str">
        <f>IFERROR(VLOOKUP('Formulario PPGR3'!$G1461,'Formulario PPGR2'!$H$39:$I$10486,2,FALSE),"")</f>
        <v/>
      </c>
      <c r="I1461" s="514" t="str">
        <f>IFERROR(VLOOKUP('Formulario PPGR3'!$G1461,'Formulario PPGR2'!$H$9:$V$303,15,FALSE),"")</f>
        <v/>
      </c>
      <c r="J1461" s="515"/>
      <c r="K1461" s="505" t="str">
        <f>IFERROR(VLOOKUP($J1461,[9]LSIns!$B$5:$C$45,2,FALSE),"")</f>
        <v/>
      </c>
      <c r="L1461" s="516"/>
      <c r="M1461" s="517" t="str">
        <f>IFERROR(VLOOKUP($L1461,[5]Insumos!$C$2:$F$517,2,FALSE),"")</f>
        <v/>
      </c>
      <c r="N1461" s="521"/>
      <c r="O1461" s="519" t="str">
        <f>IFERROR(VLOOKUP($L1461,[5]Insumos!$C$2:$F$517,3,FALSE),"")</f>
        <v/>
      </c>
      <c r="P1461" s="520" t="e">
        <f>+'Formulario PPGR3'!$O1461*'Formulario PPGR3'!$N1461</f>
        <v>#VALUE!</v>
      </c>
      <c r="Q1461" s="519" t="str">
        <f>IFERROR(VLOOKUP($L1461,[5]Insumos!$C$2:$F$517,4,FALSE),"")</f>
        <v/>
      </c>
      <c r="R1461" s="526"/>
    </row>
    <row r="1462" spans="2:18">
      <c r="B1462" s="505" t="str">
        <f>IF('Formulario PPGR3'!$G1462="","",CONCATENATE('Formulario PPGR3'!$C1462,".",'Formulario PPGR3'!$D1462,".",'Formulario PPGR3'!$E1462,".",'Formulario PPGR3'!$F1462))</f>
        <v/>
      </c>
      <c r="C1462" s="505" t="str">
        <f>IF('Formulario PPGR3'!$G1462="","",'[3]Formulario PPGR1'!#REF!)</f>
        <v/>
      </c>
      <c r="D1462" s="505" t="str">
        <f>IF('Formulario PPGR3'!$G1462="","",'[3]Formulario PPGR1'!#REF!)</f>
        <v/>
      </c>
      <c r="E1462" s="505" t="str">
        <f>IF('Formulario PPGR3'!$G1462="","",'[3]Formulario PPGR1'!#REF!)</f>
        <v/>
      </c>
      <c r="F1462" s="505" t="str">
        <f>IF('Formulario PPGR3'!$G1462="","",'[3]Formulario PPGR1'!#REF!)</f>
        <v/>
      </c>
      <c r="G1462" s="506"/>
      <c r="H1462" s="507" t="str">
        <f>IFERROR(VLOOKUP('Formulario PPGR3'!$G1462,'Formulario PPGR2'!$H$39:$I$10486,2,FALSE),"")</f>
        <v/>
      </c>
      <c r="I1462" s="514" t="str">
        <f>IFERROR(VLOOKUP('Formulario PPGR3'!$G1462,'Formulario PPGR2'!$H$9:$V$303,15,FALSE),"")</f>
        <v/>
      </c>
      <c r="J1462" s="515"/>
      <c r="K1462" s="505" t="str">
        <f>IFERROR(VLOOKUP($J1462,[9]LSIns!$B$5:$C$45,2,FALSE),"")</f>
        <v/>
      </c>
      <c r="L1462" s="516"/>
      <c r="M1462" s="517" t="str">
        <f>IFERROR(VLOOKUP($L1462,[5]Insumos!$C$2:$F$517,2,FALSE),"")</f>
        <v/>
      </c>
      <c r="N1462" s="521"/>
      <c r="O1462" s="519" t="str">
        <f>IFERROR(VLOOKUP($L1462,[5]Insumos!$C$2:$F$517,3,FALSE),"")</f>
        <v/>
      </c>
      <c r="P1462" s="520" t="e">
        <f>+'Formulario PPGR3'!$O1462*'Formulario PPGR3'!$N1462</f>
        <v>#VALUE!</v>
      </c>
      <c r="Q1462" s="519" t="str">
        <f>IFERROR(VLOOKUP($L1462,[5]Insumos!$C$2:$F$517,4,FALSE),"")</f>
        <v/>
      </c>
      <c r="R1462" s="526"/>
    </row>
    <row r="1463" spans="2:18">
      <c r="B1463" s="505" t="str">
        <f>IF('Formulario PPGR3'!$G1463="","",CONCATENATE('Formulario PPGR3'!$C1463,".",'Formulario PPGR3'!$D1463,".",'Formulario PPGR3'!$E1463,".",'Formulario PPGR3'!$F1463))</f>
        <v/>
      </c>
      <c r="C1463" s="505" t="str">
        <f>IF('Formulario PPGR3'!$G1463="","",'[3]Formulario PPGR1'!#REF!)</f>
        <v/>
      </c>
      <c r="D1463" s="505" t="str">
        <f>IF('Formulario PPGR3'!$G1463="","",'[3]Formulario PPGR1'!#REF!)</f>
        <v/>
      </c>
      <c r="E1463" s="505" t="str">
        <f>IF('Formulario PPGR3'!$G1463="","",'[3]Formulario PPGR1'!#REF!)</f>
        <v/>
      </c>
      <c r="F1463" s="505" t="str">
        <f>IF('Formulario PPGR3'!$G1463="","",'[3]Formulario PPGR1'!#REF!)</f>
        <v/>
      </c>
      <c r="G1463" s="506"/>
      <c r="H1463" s="507" t="str">
        <f>IFERROR(VLOOKUP('Formulario PPGR3'!$G1463,'Formulario PPGR2'!$H$39:$I$10486,2,FALSE),"")</f>
        <v/>
      </c>
      <c r="I1463" s="514" t="str">
        <f>IFERROR(VLOOKUP('Formulario PPGR3'!$G1463,'Formulario PPGR2'!$H$9:$V$303,15,FALSE),"")</f>
        <v/>
      </c>
      <c r="J1463" s="515"/>
      <c r="K1463" s="505" t="str">
        <f>IFERROR(VLOOKUP($J1463,[9]LSIns!$B$5:$C$45,2,FALSE),"")</f>
        <v/>
      </c>
      <c r="L1463" s="516"/>
      <c r="M1463" s="517" t="str">
        <f>IFERROR(VLOOKUP($L1463,[5]Insumos!$C$2:$F$517,2,FALSE),"")</f>
        <v/>
      </c>
      <c r="N1463" s="521"/>
      <c r="O1463" s="519" t="str">
        <f>IFERROR(VLOOKUP($L1463,[5]Insumos!$C$2:$F$517,3,FALSE),"")</f>
        <v/>
      </c>
      <c r="P1463" s="520" t="e">
        <f>+'Formulario PPGR3'!$O1463*'Formulario PPGR3'!$N1463</f>
        <v>#VALUE!</v>
      </c>
      <c r="Q1463" s="519" t="str">
        <f>IFERROR(VLOOKUP($L1463,[5]Insumos!$C$2:$F$517,4,FALSE),"")</f>
        <v/>
      </c>
      <c r="R1463" s="526"/>
    </row>
    <row r="1464" spans="2:18">
      <c r="B1464" s="505" t="str">
        <f>IF('Formulario PPGR3'!$G1464="","",CONCATENATE('Formulario PPGR3'!$C1464,".",'Formulario PPGR3'!$D1464,".",'Formulario PPGR3'!$E1464,".",'Formulario PPGR3'!$F1464))</f>
        <v/>
      </c>
      <c r="C1464" s="505" t="str">
        <f>IF('Formulario PPGR3'!$G1464="","",'[3]Formulario PPGR1'!#REF!)</f>
        <v/>
      </c>
      <c r="D1464" s="505" t="str">
        <f>IF('Formulario PPGR3'!$G1464="","",'[3]Formulario PPGR1'!#REF!)</f>
        <v/>
      </c>
      <c r="E1464" s="505" t="str">
        <f>IF('Formulario PPGR3'!$G1464="","",'[3]Formulario PPGR1'!#REF!)</f>
        <v/>
      </c>
      <c r="F1464" s="505" t="str">
        <f>IF('Formulario PPGR3'!$G1464="","",'[3]Formulario PPGR1'!#REF!)</f>
        <v/>
      </c>
      <c r="G1464" s="506"/>
      <c r="H1464" s="507" t="str">
        <f>IFERROR(VLOOKUP('Formulario PPGR3'!$G1464,'Formulario PPGR2'!$H$39:$I$10486,2,FALSE),"")</f>
        <v/>
      </c>
      <c r="I1464" s="514" t="str">
        <f>IFERROR(VLOOKUP('Formulario PPGR3'!$G1464,'Formulario PPGR2'!$H$9:$V$303,15,FALSE),"")</f>
        <v/>
      </c>
      <c r="J1464" s="515"/>
      <c r="K1464" s="505" t="str">
        <f>IFERROR(VLOOKUP($J1464,[9]LSIns!$B$5:$C$45,2,FALSE),"")</f>
        <v/>
      </c>
      <c r="L1464" s="516"/>
      <c r="M1464" s="517" t="str">
        <f>IFERROR(VLOOKUP($L1464,[5]Insumos!$C$2:$F$517,2,FALSE),"")</f>
        <v/>
      </c>
      <c r="N1464" s="521"/>
      <c r="O1464" s="519" t="str">
        <f>IFERROR(VLOOKUP($L1464,[5]Insumos!$C$2:$F$517,3,FALSE),"")</f>
        <v/>
      </c>
      <c r="P1464" s="520" t="e">
        <f>+'Formulario PPGR3'!$O1464*'Formulario PPGR3'!$N1464</f>
        <v>#VALUE!</v>
      </c>
      <c r="Q1464" s="519" t="str">
        <f>IFERROR(VLOOKUP($L1464,[5]Insumos!$C$2:$F$517,4,FALSE),"")</f>
        <v/>
      </c>
      <c r="R1464" s="526"/>
    </row>
    <row r="1465" spans="2:18">
      <c r="B1465" s="505" t="str">
        <f>IF('Formulario PPGR3'!$G1465="","",CONCATENATE('Formulario PPGR3'!$C1465,".",'Formulario PPGR3'!$D1465,".",'Formulario PPGR3'!$E1465,".",'Formulario PPGR3'!$F1465))</f>
        <v/>
      </c>
      <c r="C1465" s="505" t="str">
        <f>IF('Formulario PPGR3'!$G1465="","",'[3]Formulario PPGR1'!#REF!)</f>
        <v/>
      </c>
      <c r="D1465" s="505" t="str">
        <f>IF('Formulario PPGR3'!$G1465="","",'[3]Formulario PPGR1'!#REF!)</f>
        <v/>
      </c>
      <c r="E1465" s="505" t="str">
        <f>IF('Formulario PPGR3'!$G1465="","",'[3]Formulario PPGR1'!#REF!)</f>
        <v/>
      </c>
      <c r="F1465" s="505" t="str">
        <f>IF('Formulario PPGR3'!$G1465="","",'[3]Formulario PPGR1'!#REF!)</f>
        <v/>
      </c>
      <c r="G1465" s="506"/>
      <c r="H1465" s="507" t="str">
        <f>IFERROR(VLOOKUP('Formulario PPGR3'!$G1465,'Formulario PPGR2'!$H$39:$I$10486,2,FALSE),"")</f>
        <v/>
      </c>
      <c r="I1465" s="514" t="str">
        <f>IFERROR(VLOOKUP('Formulario PPGR3'!$G1465,'Formulario PPGR2'!$H$9:$V$303,15,FALSE),"")</f>
        <v/>
      </c>
      <c r="J1465" s="515"/>
      <c r="K1465" s="505" t="str">
        <f>IFERROR(VLOOKUP($J1465,[9]LSIns!$B$5:$C$45,2,FALSE),"")</f>
        <v/>
      </c>
      <c r="L1465" s="516"/>
      <c r="M1465" s="517" t="str">
        <f>IFERROR(VLOOKUP($L1465,[5]Insumos!$C$2:$F$517,2,FALSE),"")</f>
        <v/>
      </c>
      <c r="N1465" s="521"/>
      <c r="O1465" s="519" t="str">
        <f>IFERROR(VLOOKUP($L1465,[5]Insumos!$C$2:$F$517,3,FALSE),"")</f>
        <v/>
      </c>
      <c r="P1465" s="520" t="e">
        <f>+'Formulario PPGR3'!$O1465*'Formulario PPGR3'!$N1465</f>
        <v>#VALUE!</v>
      </c>
      <c r="Q1465" s="519" t="str">
        <f>IFERROR(VLOOKUP($L1465,[5]Insumos!$C$2:$F$517,4,FALSE),"")</f>
        <v/>
      </c>
      <c r="R1465" s="526"/>
    </row>
    <row r="1466" spans="2:18">
      <c r="B1466" s="505" t="str">
        <f>IF('Formulario PPGR3'!$G1466="","",CONCATENATE('Formulario PPGR3'!$C1466,".",'Formulario PPGR3'!$D1466,".",'Formulario PPGR3'!$E1466,".",'Formulario PPGR3'!$F1466))</f>
        <v/>
      </c>
      <c r="C1466" s="505" t="str">
        <f>IF('Formulario PPGR3'!$G1466="","",'[3]Formulario PPGR1'!#REF!)</f>
        <v/>
      </c>
      <c r="D1466" s="505" t="str">
        <f>IF('Formulario PPGR3'!$G1466="","",'[3]Formulario PPGR1'!#REF!)</f>
        <v/>
      </c>
      <c r="E1466" s="505" t="str">
        <f>IF('Formulario PPGR3'!$G1466="","",'[3]Formulario PPGR1'!#REF!)</f>
        <v/>
      </c>
      <c r="F1466" s="505" t="str">
        <f>IF('Formulario PPGR3'!$G1466="","",'[3]Formulario PPGR1'!#REF!)</f>
        <v/>
      </c>
      <c r="G1466" s="506"/>
      <c r="H1466" s="507" t="str">
        <f>IFERROR(VLOOKUP('Formulario PPGR3'!$G1466,'Formulario PPGR2'!$H$39:$I$10486,2,FALSE),"")</f>
        <v/>
      </c>
      <c r="I1466" s="514" t="str">
        <f>IFERROR(VLOOKUP('Formulario PPGR3'!$G1466,'Formulario PPGR2'!$H$9:$V$303,15,FALSE),"")</f>
        <v/>
      </c>
      <c r="J1466" s="515"/>
      <c r="K1466" s="505" t="str">
        <f>IFERROR(VLOOKUP($J1466,[9]LSIns!$B$5:$C$45,2,FALSE),"")</f>
        <v/>
      </c>
      <c r="L1466" s="516"/>
      <c r="M1466" s="517" t="str">
        <f>IFERROR(VLOOKUP($L1466,[5]Insumos!$C$2:$F$517,2,FALSE),"")</f>
        <v/>
      </c>
      <c r="N1466" s="521"/>
      <c r="O1466" s="519" t="str">
        <f>IFERROR(VLOOKUP($L1466,[5]Insumos!$C$2:$F$517,3,FALSE),"")</f>
        <v/>
      </c>
      <c r="P1466" s="520" t="e">
        <f>+'Formulario PPGR3'!$O1466*'Formulario PPGR3'!$N1466</f>
        <v>#VALUE!</v>
      </c>
      <c r="Q1466" s="519" t="str">
        <f>IFERROR(VLOOKUP($L1466,[5]Insumos!$C$2:$F$517,4,FALSE),"")</f>
        <v/>
      </c>
      <c r="R1466" s="526"/>
    </row>
    <row r="1467" spans="2:18">
      <c r="B1467" s="505" t="str">
        <f>IF('Formulario PPGR3'!$G1467="","",CONCATENATE('Formulario PPGR3'!$C1467,".",'Formulario PPGR3'!$D1467,".",'Formulario PPGR3'!$E1467,".",'Formulario PPGR3'!$F1467))</f>
        <v/>
      </c>
      <c r="C1467" s="505" t="str">
        <f>IF('Formulario PPGR3'!$G1467="","",'[3]Formulario PPGR1'!#REF!)</f>
        <v/>
      </c>
      <c r="D1467" s="505" t="str">
        <f>IF('Formulario PPGR3'!$G1467="","",'[3]Formulario PPGR1'!#REF!)</f>
        <v/>
      </c>
      <c r="E1467" s="505" t="str">
        <f>IF('Formulario PPGR3'!$G1467="","",'[3]Formulario PPGR1'!#REF!)</f>
        <v/>
      </c>
      <c r="F1467" s="505" t="str">
        <f>IF('Formulario PPGR3'!$G1467="","",'[3]Formulario PPGR1'!#REF!)</f>
        <v/>
      </c>
      <c r="G1467" s="506"/>
      <c r="H1467" s="507" t="str">
        <f>IFERROR(VLOOKUP('Formulario PPGR3'!$G1467,'Formulario PPGR2'!$H$39:$I$10486,2,FALSE),"")</f>
        <v/>
      </c>
      <c r="I1467" s="514" t="str">
        <f>IFERROR(VLOOKUP('Formulario PPGR3'!$G1467,'Formulario PPGR2'!$H$9:$V$303,15,FALSE),"")</f>
        <v/>
      </c>
      <c r="J1467" s="515"/>
      <c r="K1467" s="505" t="str">
        <f>IFERROR(VLOOKUP($J1467,[9]LSIns!$B$5:$C$45,2,FALSE),"")</f>
        <v/>
      </c>
      <c r="L1467" s="516"/>
      <c r="M1467" s="517" t="str">
        <f>IFERROR(VLOOKUP($L1467,[5]Insumos!$C$2:$F$517,2,FALSE),"")</f>
        <v/>
      </c>
      <c r="N1467" s="521"/>
      <c r="O1467" s="519" t="str">
        <f>IFERROR(VLOOKUP($L1467,[5]Insumos!$C$2:$F$517,3,FALSE),"")</f>
        <v/>
      </c>
      <c r="P1467" s="520" t="e">
        <f>+'Formulario PPGR3'!$O1467*'Formulario PPGR3'!$N1467</f>
        <v>#VALUE!</v>
      </c>
      <c r="Q1467" s="519" t="str">
        <f>IFERROR(VLOOKUP($L1467,[5]Insumos!$C$2:$F$517,4,FALSE),"")</f>
        <v/>
      </c>
      <c r="R1467" s="526"/>
    </row>
    <row r="1468" spans="2:18">
      <c r="B1468" s="505" t="str">
        <f>IF('Formulario PPGR3'!$G1468="","",CONCATENATE('Formulario PPGR3'!$C1468,".",'Formulario PPGR3'!$D1468,".",'Formulario PPGR3'!$E1468,".",'Formulario PPGR3'!$F1468))</f>
        <v/>
      </c>
      <c r="C1468" s="505" t="str">
        <f>IF('Formulario PPGR3'!$G1468="","",'[3]Formulario PPGR1'!#REF!)</f>
        <v/>
      </c>
      <c r="D1468" s="505" t="str">
        <f>IF('Formulario PPGR3'!$G1468="","",'[3]Formulario PPGR1'!#REF!)</f>
        <v/>
      </c>
      <c r="E1468" s="505" t="str">
        <f>IF('Formulario PPGR3'!$G1468="","",'[3]Formulario PPGR1'!#REF!)</f>
        <v/>
      </c>
      <c r="F1468" s="505" t="str">
        <f>IF('Formulario PPGR3'!$G1468="","",'[3]Formulario PPGR1'!#REF!)</f>
        <v/>
      </c>
      <c r="G1468" s="506"/>
      <c r="H1468" s="507" t="str">
        <f>IFERROR(VLOOKUP('Formulario PPGR3'!$G1468,'Formulario PPGR2'!$H$39:$I$10486,2,FALSE),"")</f>
        <v/>
      </c>
      <c r="I1468" s="514" t="str">
        <f>IFERROR(VLOOKUP('Formulario PPGR3'!$G1468,'Formulario PPGR2'!$H$9:$V$303,15,FALSE),"")</f>
        <v/>
      </c>
      <c r="J1468" s="515"/>
      <c r="K1468" s="505" t="str">
        <f>IFERROR(VLOOKUP($J1468,[9]LSIns!$B$5:$C$45,2,FALSE),"")</f>
        <v/>
      </c>
      <c r="L1468" s="516"/>
      <c r="M1468" s="517" t="str">
        <f>IFERROR(VLOOKUP($L1468,[5]Insumos!$C$2:$F$517,2,FALSE),"")</f>
        <v/>
      </c>
      <c r="N1468" s="521"/>
      <c r="O1468" s="519" t="str">
        <f>IFERROR(VLOOKUP($L1468,[5]Insumos!$C$2:$F$517,3,FALSE),"")</f>
        <v/>
      </c>
      <c r="P1468" s="520" t="e">
        <f>+'Formulario PPGR3'!$O1468*'Formulario PPGR3'!$N1468</f>
        <v>#VALUE!</v>
      </c>
      <c r="Q1468" s="519" t="str">
        <f>IFERROR(VLOOKUP($L1468,[5]Insumos!$C$2:$F$517,4,FALSE),"")</f>
        <v/>
      </c>
      <c r="R1468" s="526"/>
    </row>
    <row r="1469" spans="2:18">
      <c r="B1469" s="505" t="str">
        <f>IF('Formulario PPGR3'!$G1469="","",CONCATENATE('Formulario PPGR3'!$C1469,".",'Formulario PPGR3'!$D1469,".",'Formulario PPGR3'!$E1469,".",'Formulario PPGR3'!$F1469))</f>
        <v/>
      </c>
      <c r="C1469" s="505" t="str">
        <f>IF('Formulario PPGR3'!$G1469="","",'[3]Formulario PPGR1'!#REF!)</f>
        <v/>
      </c>
      <c r="D1469" s="505" t="str">
        <f>IF('Formulario PPGR3'!$G1469="","",'[3]Formulario PPGR1'!#REF!)</f>
        <v/>
      </c>
      <c r="E1469" s="505" t="str">
        <f>IF('Formulario PPGR3'!$G1469="","",'[3]Formulario PPGR1'!#REF!)</f>
        <v/>
      </c>
      <c r="F1469" s="505" t="str">
        <f>IF('Formulario PPGR3'!$G1469="","",'[3]Formulario PPGR1'!#REF!)</f>
        <v/>
      </c>
      <c r="G1469" s="506"/>
      <c r="H1469" s="507" t="str">
        <f>IFERROR(VLOOKUP('Formulario PPGR3'!$G1469,'Formulario PPGR2'!$H$39:$I$10486,2,FALSE),"")</f>
        <v/>
      </c>
      <c r="I1469" s="514" t="str">
        <f>IFERROR(VLOOKUP('Formulario PPGR3'!$G1469,'Formulario PPGR2'!$H$9:$V$303,15,FALSE),"")</f>
        <v/>
      </c>
      <c r="J1469" s="515"/>
      <c r="K1469" s="505" t="str">
        <f>IFERROR(VLOOKUP($J1469,[9]LSIns!$B$5:$C$45,2,FALSE),"")</f>
        <v/>
      </c>
      <c r="L1469" s="516"/>
      <c r="M1469" s="517" t="str">
        <f>IFERROR(VLOOKUP($L1469,[5]Insumos!$C$2:$F$517,2,FALSE),"")</f>
        <v/>
      </c>
      <c r="N1469" s="521"/>
      <c r="O1469" s="519" t="str">
        <f>IFERROR(VLOOKUP($L1469,[5]Insumos!$C$2:$F$517,3,FALSE),"")</f>
        <v/>
      </c>
      <c r="P1469" s="520" t="e">
        <f>+'Formulario PPGR3'!$O1469*'Formulario PPGR3'!$N1469</f>
        <v>#VALUE!</v>
      </c>
      <c r="Q1469" s="519" t="str">
        <f>IFERROR(VLOOKUP($L1469,[5]Insumos!$C$2:$F$517,4,FALSE),"")</f>
        <v/>
      </c>
      <c r="R1469" s="526"/>
    </row>
    <row r="1470" spans="2:18">
      <c r="B1470" s="505" t="str">
        <f>IF('Formulario PPGR3'!$G1470="","",CONCATENATE('Formulario PPGR3'!$C1470,".",'Formulario PPGR3'!$D1470,".",'Formulario PPGR3'!$E1470,".",'Formulario PPGR3'!$F1470))</f>
        <v/>
      </c>
      <c r="C1470" s="505" t="str">
        <f>IF('Formulario PPGR3'!$G1470="","",'[3]Formulario PPGR1'!#REF!)</f>
        <v/>
      </c>
      <c r="D1470" s="505" t="str">
        <f>IF('Formulario PPGR3'!$G1470="","",'[3]Formulario PPGR1'!#REF!)</f>
        <v/>
      </c>
      <c r="E1470" s="505" t="str">
        <f>IF('Formulario PPGR3'!$G1470="","",'[3]Formulario PPGR1'!#REF!)</f>
        <v/>
      </c>
      <c r="F1470" s="505" t="str">
        <f>IF('Formulario PPGR3'!$G1470="","",'[3]Formulario PPGR1'!#REF!)</f>
        <v/>
      </c>
      <c r="G1470" s="506"/>
      <c r="H1470" s="507" t="str">
        <f>IFERROR(VLOOKUP('Formulario PPGR3'!$G1470,'Formulario PPGR2'!$H$39:$I$10486,2,FALSE),"")</f>
        <v/>
      </c>
      <c r="I1470" s="514" t="str">
        <f>IFERROR(VLOOKUP('Formulario PPGR3'!$G1470,'Formulario PPGR2'!$H$9:$V$303,15,FALSE),"")</f>
        <v/>
      </c>
      <c r="J1470" s="515"/>
      <c r="K1470" s="505" t="str">
        <f>IFERROR(VLOOKUP($J1470,[9]LSIns!$B$5:$C$45,2,FALSE),"")</f>
        <v/>
      </c>
      <c r="L1470" s="516"/>
      <c r="M1470" s="517" t="str">
        <f>IFERROR(VLOOKUP($L1470,[5]Insumos!$C$2:$F$517,2,FALSE),"")</f>
        <v/>
      </c>
      <c r="N1470" s="521"/>
      <c r="O1470" s="519" t="str">
        <f>IFERROR(VLOOKUP($L1470,[5]Insumos!$C$2:$F$517,3,FALSE),"")</f>
        <v/>
      </c>
      <c r="P1470" s="520" t="e">
        <f>+'Formulario PPGR3'!$O1470*'Formulario PPGR3'!$N1470</f>
        <v>#VALUE!</v>
      </c>
      <c r="Q1470" s="519" t="str">
        <f>IFERROR(VLOOKUP($L1470,[5]Insumos!$C$2:$F$517,4,FALSE),"")</f>
        <v/>
      </c>
      <c r="R1470" s="526"/>
    </row>
    <row r="1471" spans="2:18">
      <c r="B1471" s="505" t="str">
        <f>IF('Formulario PPGR3'!$G1471="","",CONCATENATE('Formulario PPGR3'!$C1471,".",'Formulario PPGR3'!$D1471,".",'Formulario PPGR3'!$E1471,".",'Formulario PPGR3'!$F1471))</f>
        <v/>
      </c>
      <c r="C1471" s="505" t="str">
        <f>IF('Formulario PPGR3'!$G1471="","",'[3]Formulario PPGR1'!#REF!)</f>
        <v/>
      </c>
      <c r="D1471" s="505" t="str">
        <f>IF('Formulario PPGR3'!$G1471="","",'[3]Formulario PPGR1'!#REF!)</f>
        <v/>
      </c>
      <c r="E1471" s="505" t="str">
        <f>IF('Formulario PPGR3'!$G1471="","",'[3]Formulario PPGR1'!#REF!)</f>
        <v/>
      </c>
      <c r="F1471" s="505" t="str">
        <f>IF('Formulario PPGR3'!$G1471="","",'[3]Formulario PPGR1'!#REF!)</f>
        <v/>
      </c>
      <c r="G1471" s="506"/>
      <c r="H1471" s="507" t="str">
        <f>IFERROR(VLOOKUP('Formulario PPGR3'!$G1471,'Formulario PPGR2'!$H$39:$I$10486,2,FALSE),"")</f>
        <v/>
      </c>
      <c r="I1471" s="514" t="str">
        <f>IFERROR(VLOOKUP('Formulario PPGR3'!$G1471,'Formulario PPGR2'!$H$9:$V$303,15,FALSE),"")</f>
        <v/>
      </c>
      <c r="J1471" s="515"/>
      <c r="K1471" s="505" t="str">
        <f>IFERROR(VLOOKUP($J1471,[9]LSIns!$B$5:$C$45,2,FALSE),"")</f>
        <v/>
      </c>
      <c r="L1471" s="516"/>
      <c r="M1471" s="517" t="str">
        <f>IFERROR(VLOOKUP($L1471,[5]Insumos!$C$2:$F$517,2,FALSE),"")</f>
        <v/>
      </c>
      <c r="N1471" s="521"/>
      <c r="O1471" s="519" t="str">
        <f>IFERROR(VLOOKUP($L1471,[5]Insumos!$C$2:$F$517,3,FALSE),"")</f>
        <v/>
      </c>
      <c r="P1471" s="520" t="e">
        <f>+'Formulario PPGR3'!$O1471*'Formulario PPGR3'!$N1471</f>
        <v>#VALUE!</v>
      </c>
      <c r="Q1471" s="519" t="str">
        <f>IFERROR(VLOOKUP($L1471,[5]Insumos!$C$2:$F$517,4,FALSE),"")</f>
        <v/>
      </c>
      <c r="R1471" s="526"/>
    </row>
    <row r="1472" spans="2:18">
      <c r="B1472" s="505" t="str">
        <f>IF('Formulario PPGR3'!$G1472="","",CONCATENATE('Formulario PPGR3'!$C1472,".",'Formulario PPGR3'!$D1472,".",'Formulario PPGR3'!$E1472,".",'Formulario PPGR3'!$F1472))</f>
        <v/>
      </c>
      <c r="C1472" s="505" t="str">
        <f>IF('Formulario PPGR3'!$G1472="","",'[3]Formulario PPGR1'!#REF!)</f>
        <v/>
      </c>
      <c r="D1472" s="505" t="str">
        <f>IF('Formulario PPGR3'!$G1472="","",'[3]Formulario PPGR1'!#REF!)</f>
        <v/>
      </c>
      <c r="E1472" s="505" t="str">
        <f>IF('Formulario PPGR3'!$G1472="","",'[3]Formulario PPGR1'!#REF!)</f>
        <v/>
      </c>
      <c r="F1472" s="505" t="str">
        <f>IF('Formulario PPGR3'!$G1472="","",'[3]Formulario PPGR1'!#REF!)</f>
        <v/>
      </c>
      <c r="G1472" s="506"/>
      <c r="H1472" s="507" t="str">
        <f>IFERROR(VLOOKUP('Formulario PPGR3'!$G1472,'Formulario PPGR2'!$H$39:$I$10486,2,FALSE),"")</f>
        <v/>
      </c>
      <c r="I1472" s="514" t="str">
        <f>IFERROR(VLOOKUP('Formulario PPGR3'!$G1472,'Formulario PPGR2'!$H$9:$V$303,15,FALSE),"")</f>
        <v/>
      </c>
      <c r="J1472" s="515"/>
      <c r="K1472" s="505" t="str">
        <f>IFERROR(VLOOKUP($J1472,[9]LSIns!$B$5:$C$45,2,FALSE),"")</f>
        <v/>
      </c>
      <c r="L1472" s="516"/>
      <c r="M1472" s="517" t="str">
        <f>IFERROR(VLOOKUP($L1472,[5]Insumos!$C$2:$F$517,2,FALSE),"")</f>
        <v/>
      </c>
      <c r="N1472" s="521"/>
      <c r="O1472" s="519" t="str">
        <f>IFERROR(VLOOKUP($L1472,[5]Insumos!$C$2:$F$517,3,FALSE),"")</f>
        <v/>
      </c>
      <c r="P1472" s="520" t="e">
        <f>+'Formulario PPGR3'!$O1472*'Formulario PPGR3'!$N1472</f>
        <v>#VALUE!</v>
      </c>
      <c r="Q1472" s="519" t="str">
        <f>IFERROR(VLOOKUP($L1472,[5]Insumos!$C$2:$F$517,4,FALSE),"")</f>
        <v/>
      </c>
      <c r="R1472" s="526"/>
    </row>
    <row r="1473" spans="2:18">
      <c r="B1473" s="505" t="str">
        <f>IF('Formulario PPGR3'!$G1473="","",CONCATENATE('Formulario PPGR3'!$C1473,".",'Formulario PPGR3'!$D1473,".",'Formulario PPGR3'!$E1473,".",'Formulario PPGR3'!$F1473))</f>
        <v/>
      </c>
      <c r="C1473" s="505" t="str">
        <f>IF('Formulario PPGR3'!$G1473="","",'[3]Formulario PPGR1'!#REF!)</f>
        <v/>
      </c>
      <c r="D1473" s="505" t="str">
        <f>IF('Formulario PPGR3'!$G1473="","",'[3]Formulario PPGR1'!#REF!)</f>
        <v/>
      </c>
      <c r="E1473" s="505" t="str">
        <f>IF('Formulario PPGR3'!$G1473="","",'[3]Formulario PPGR1'!#REF!)</f>
        <v/>
      </c>
      <c r="F1473" s="505" t="str">
        <f>IF('Formulario PPGR3'!$G1473="","",'[3]Formulario PPGR1'!#REF!)</f>
        <v/>
      </c>
      <c r="G1473" s="506"/>
      <c r="H1473" s="507" t="str">
        <f>IFERROR(VLOOKUP('Formulario PPGR3'!$G1473,'Formulario PPGR2'!$H$39:$I$10486,2,FALSE),"")</f>
        <v/>
      </c>
      <c r="I1473" s="514" t="str">
        <f>IFERROR(VLOOKUP('Formulario PPGR3'!$G1473,'Formulario PPGR2'!$H$9:$V$303,15,FALSE),"")</f>
        <v/>
      </c>
      <c r="J1473" s="515"/>
      <c r="K1473" s="505" t="str">
        <f>IFERROR(VLOOKUP($J1473,[9]LSIns!$B$5:$C$45,2,FALSE),"")</f>
        <v/>
      </c>
      <c r="L1473" s="516"/>
      <c r="M1473" s="517" t="str">
        <f>IFERROR(VLOOKUP($L1473,[5]Insumos!$C$2:$F$517,2,FALSE),"")</f>
        <v/>
      </c>
      <c r="N1473" s="521"/>
      <c r="O1473" s="519" t="str">
        <f>IFERROR(VLOOKUP($L1473,[5]Insumos!$C$2:$F$517,3,FALSE),"")</f>
        <v/>
      </c>
      <c r="P1473" s="520" t="e">
        <f>+'Formulario PPGR3'!$O1473*'Formulario PPGR3'!$N1473</f>
        <v>#VALUE!</v>
      </c>
      <c r="Q1473" s="519" t="str">
        <f>IFERROR(VLOOKUP($L1473,[5]Insumos!$C$2:$F$517,4,FALSE),"")</f>
        <v/>
      </c>
      <c r="R1473" s="526"/>
    </row>
    <row r="1474" spans="2:18">
      <c r="B1474" s="505" t="str">
        <f>IF('Formulario PPGR3'!$G1474="","",CONCATENATE('Formulario PPGR3'!$C1474,".",'Formulario PPGR3'!$D1474,".",'Formulario PPGR3'!$E1474,".",'Formulario PPGR3'!$F1474))</f>
        <v/>
      </c>
      <c r="C1474" s="505" t="str">
        <f>IF('Formulario PPGR3'!$G1474="","",'[3]Formulario PPGR1'!#REF!)</f>
        <v/>
      </c>
      <c r="D1474" s="505" t="str">
        <f>IF('Formulario PPGR3'!$G1474="","",'[3]Formulario PPGR1'!#REF!)</f>
        <v/>
      </c>
      <c r="E1474" s="505" t="str">
        <f>IF('Formulario PPGR3'!$G1474="","",'[3]Formulario PPGR1'!#REF!)</f>
        <v/>
      </c>
      <c r="F1474" s="505" t="str">
        <f>IF('Formulario PPGR3'!$G1474="","",'[3]Formulario PPGR1'!#REF!)</f>
        <v/>
      </c>
      <c r="G1474" s="506"/>
      <c r="H1474" s="507" t="str">
        <f>IFERROR(VLOOKUP('Formulario PPGR3'!$G1474,'Formulario PPGR2'!$H$39:$I$10486,2,FALSE),"")</f>
        <v/>
      </c>
      <c r="I1474" s="514" t="str">
        <f>IFERROR(VLOOKUP('Formulario PPGR3'!$G1474,'Formulario PPGR2'!$H$9:$V$303,15,FALSE),"")</f>
        <v/>
      </c>
      <c r="J1474" s="515"/>
      <c r="K1474" s="505" t="str">
        <f>IFERROR(VLOOKUP($J1474,[9]LSIns!$B$5:$C$45,2,FALSE),"")</f>
        <v/>
      </c>
      <c r="L1474" s="516"/>
      <c r="M1474" s="517" t="str">
        <f>IFERROR(VLOOKUP($L1474,[5]Insumos!$C$2:$F$517,2,FALSE),"")</f>
        <v/>
      </c>
      <c r="N1474" s="521"/>
      <c r="O1474" s="519" t="str">
        <f>IFERROR(VLOOKUP($L1474,[5]Insumos!$C$2:$F$517,3,FALSE),"")</f>
        <v/>
      </c>
      <c r="P1474" s="520" t="e">
        <f>+'Formulario PPGR3'!$O1474*'Formulario PPGR3'!$N1474</f>
        <v>#VALUE!</v>
      </c>
      <c r="Q1474" s="519" t="str">
        <f>IFERROR(VLOOKUP($L1474,[5]Insumos!$C$2:$F$517,4,FALSE),"")</f>
        <v/>
      </c>
      <c r="R1474" s="526"/>
    </row>
    <row r="1475" spans="2:18">
      <c r="B1475" s="505" t="str">
        <f>IF('Formulario PPGR3'!$G1475="","",CONCATENATE('Formulario PPGR3'!$C1475,".",'Formulario PPGR3'!$D1475,".",'Formulario PPGR3'!$E1475,".",'Formulario PPGR3'!$F1475))</f>
        <v/>
      </c>
      <c r="C1475" s="505" t="str">
        <f>IF('Formulario PPGR3'!$G1475="","",'[3]Formulario PPGR1'!#REF!)</f>
        <v/>
      </c>
      <c r="D1475" s="505" t="str">
        <f>IF('Formulario PPGR3'!$G1475="","",'[3]Formulario PPGR1'!#REF!)</f>
        <v/>
      </c>
      <c r="E1475" s="505" t="str">
        <f>IF('Formulario PPGR3'!$G1475="","",'[3]Formulario PPGR1'!#REF!)</f>
        <v/>
      </c>
      <c r="F1475" s="505" t="str">
        <f>IF('Formulario PPGR3'!$G1475="","",'[3]Formulario PPGR1'!#REF!)</f>
        <v/>
      </c>
      <c r="G1475" s="506"/>
      <c r="H1475" s="507" t="str">
        <f>IFERROR(VLOOKUP('Formulario PPGR3'!$G1475,'Formulario PPGR2'!$H$39:$I$10486,2,FALSE),"")</f>
        <v/>
      </c>
      <c r="I1475" s="514" t="str">
        <f>IFERROR(VLOOKUP('Formulario PPGR3'!$G1475,'Formulario PPGR2'!$H$9:$V$303,15,FALSE),"")</f>
        <v/>
      </c>
      <c r="J1475" s="515"/>
      <c r="K1475" s="505" t="str">
        <f>IFERROR(VLOOKUP($J1475,[9]LSIns!$B$5:$C$45,2,FALSE),"")</f>
        <v/>
      </c>
      <c r="L1475" s="516"/>
      <c r="M1475" s="517" t="str">
        <f>IFERROR(VLOOKUP($L1475,[5]Insumos!$C$2:$F$517,2,FALSE),"")</f>
        <v/>
      </c>
      <c r="N1475" s="521"/>
      <c r="O1475" s="519" t="str">
        <f>IFERROR(VLOOKUP($L1475,[5]Insumos!$C$2:$F$517,3,FALSE),"")</f>
        <v/>
      </c>
      <c r="P1475" s="520" t="e">
        <f>+'Formulario PPGR3'!$O1475*'Formulario PPGR3'!$N1475</f>
        <v>#VALUE!</v>
      </c>
      <c r="Q1475" s="519" t="str">
        <f>IFERROR(VLOOKUP($L1475,[5]Insumos!$C$2:$F$517,4,FALSE),"")</f>
        <v/>
      </c>
      <c r="R1475" s="526"/>
    </row>
    <row r="1476" spans="2:18">
      <c r="B1476" s="505" t="str">
        <f>IF('Formulario PPGR3'!$G1476="","",CONCATENATE('Formulario PPGR3'!$C1476,".",'Formulario PPGR3'!$D1476,".",'Formulario PPGR3'!$E1476,".",'Formulario PPGR3'!$F1476))</f>
        <v/>
      </c>
      <c r="C1476" s="505" t="str">
        <f>IF('Formulario PPGR3'!$G1476="","",'[3]Formulario PPGR1'!#REF!)</f>
        <v/>
      </c>
      <c r="D1476" s="505" t="str">
        <f>IF('Formulario PPGR3'!$G1476="","",'[3]Formulario PPGR1'!#REF!)</f>
        <v/>
      </c>
      <c r="E1476" s="505" t="str">
        <f>IF('Formulario PPGR3'!$G1476="","",'[3]Formulario PPGR1'!#REF!)</f>
        <v/>
      </c>
      <c r="F1476" s="505" t="str">
        <f>IF('Formulario PPGR3'!$G1476="","",'[3]Formulario PPGR1'!#REF!)</f>
        <v/>
      </c>
      <c r="G1476" s="506"/>
      <c r="H1476" s="507" t="str">
        <f>IFERROR(VLOOKUP('Formulario PPGR3'!$G1476,'Formulario PPGR2'!$H$39:$I$10486,2,FALSE),"")</f>
        <v/>
      </c>
      <c r="I1476" s="514" t="str">
        <f>IFERROR(VLOOKUP('Formulario PPGR3'!$G1476,'Formulario PPGR2'!$H$9:$V$303,15,FALSE),"")</f>
        <v/>
      </c>
      <c r="J1476" s="515"/>
      <c r="K1476" s="505" t="str">
        <f>IFERROR(VLOOKUP($J1476,[9]LSIns!$B$5:$C$45,2,FALSE),"")</f>
        <v/>
      </c>
      <c r="L1476" s="516"/>
      <c r="M1476" s="517" t="str">
        <f>IFERROR(VLOOKUP($L1476,[5]Insumos!$C$2:$F$517,2,FALSE),"")</f>
        <v/>
      </c>
      <c r="N1476" s="521"/>
      <c r="O1476" s="519" t="str">
        <f>IFERROR(VLOOKUP($L1476,[5]Insumos!$C$2:$F$517,3,FALSE),"")</f>
        <v/>
      </c>
      <c r="P1476" s="520" t="e">
        <f>+'Formulario PPGR3'!$O1476*'Formulario PPGR3'!$N1476</f>
        <v>#VALUE!</v>
      </c>
      <c r="Q1476" s="519" t="str">
        <f>IFERROR(VLOOKUP($L1476,[5]Insumos!$C$2:$F$517,4,FALSE),"")</f>
        <v/>
      </c>
      <c r="R1476" s="526"/>
    </row>
    <row r="1477" spans="2:18">
      <c r="B1477" s="505" t="str">
        <f>IF('Formulario PPGR3'!$G1477="","",CONCATENATE('Formulario PPGR3'!$C1477,".",'Formulario PPGR3'!$D1477,".",'Formulario PPGR3'!$E1477,".",'Formulario PPGR3'!$F1477))</f>
        <v/>
      </c>
      <c r="C1477" s="505" t="str">
        <f>IF('Formulario PPGR3'!$G1477="","",'[3]Formulario PPGR1'!#REF!)</f>
        <v/>
      </c>
      <c r="D1477" s="505" t="str">
        <f>IF('Formulario PPGR3'!$G1477="","",'[3]Formulario PPGR1'!#REF!)</f>
        <v/>
      </c>
      <c r="E1477" s="505" t="str">
        <f>IF('Formulario PPGR3'!$G1477="","",'[3]Formulario PPGR1'!#REF!)</f>
        <v/>
      </c>
      <c r="F1477" s="505" t="str">
        <f>IF('Formulario PPGR3'!$G1477="","",'[3]Formulario PPGR1'!#REF!)</f>
        <v/>
      </c>
      <c r="G1477" s="506"/>
      <c r="H1477" s="507" t="str">
        <f>IFERROR(VLOOKUP('Formulario PPGR3'!$G1477,'Formulario PPGR2'!$H$39:$I$10486,2,FALSE),"")</f>
        <v/>
      </c>
      <c r="I1477" s="514" t="str">
        <f>IFERROR(VLOOKUP('Formulario PPGR3'!$G1477,'Formulario PPGR2'!$H$9:$V$303,15,FALSE),"")</f>
        <v/>
      </c>
      <c r="J1477" s="515"/>
      <c r="K1477" s="505" t="str">
        <f>IFERROR(VLOOKUP($J1477,[9]LSIns!$B$5:$C$45,2,FALSE),"")</f>
        <v/>
      </c>
      <c r="L1477" s="516"/>
      <c r="M1477" s="517" t="str">
        <f>IFERROR(VLOOKUP($L1477,[5]Insumos!$C$2:$F$517,2,FALSE),"")</f>
        <v/>
      </c>
      <c r="N1477" s="521"/>
      <c r="O1477" s="519" t="str">
        <f>IFERROR(VLOOKUP($L1477,[5]Insumos!$C$2:$F$517,3,FALSE),"")</f>
        <v/>
      </c>
      <c r="P1477" s="520" t="e">
        <f>+'Formulario PPGR3'!$O1477*'Formulario PPGR3'!$N1477</f>
        <v>#VALUE!</v>
      </c>
      <c r="Q1477" s="519" t="str">
        <f>IFERROR(VLOOKUP($L1477,[5]Insumos!$C$2:$F$517,4,FALSE),"")</f>
        <v/>
      </c>
      <c r="R1477" s="526"/>
    </row>
    <row r="1478" spans="2:18">
      <c r="B1478" s="505" t="str">
        <f>IF('Formulario PPGR3'!$G1478="","",CONCATENATE('Formulario PPGR3'!$C1478,".",'Formulario PPGR3'!$D1478,".",'Formulario PPGR3'!$E1478,".",'Formulario PPGR3'!$F1478))</f>
        <v/>
      </c>
      <c r="C1478" s="505" t="str">
        <f>IF('Formulario PPGR3'!$G1478="","",'[3]Formulario PPGR1'!#REF!)</f>
        <v/>
      </c>
      <c r="D1478" s="505" t="str">
        <f>IF('Formulario PPGR3'!$G1478="","",'[3]Formulario PPGR1'!#REF!)</f>
        <v/>
      </c>
      <c r="E1478" s="505" t="str">
        <f>IF('Formulario PPGR3'!$G1478="","",'[3]Formulario PPGR1'!#REF!)</f>
        <v/>
      </c>
      <c r="F1478" s="505" t="str">
        <f>IF('Formulario PPGR3'!$G1478="","",'[3]Formulario PPGR1'!#REF!)</f>
        <v/>
      </c>
      <c r="G1478" s="506"/>
      <c r="H1478" s="507" t="str">
        <f>IFERROR(VLOOKUP('Formulario PPGR3'!$G1478,'Formulario PPGR2'!$H$39:$I$10486,2,FALSE),"")</f>
        <v/>
      </c>
      <c r="I1478" s="514" t="str">
        <f>IFERROR(VLOOKUP('Formulario PPGR3'!$G1478,'Formulario PPGR2'!$H$9:$V$303,15,FALSE),"")</f>
        <v/>
      </c>
      <c r="J1478" s="515"/>
      <c r="K1478" s="505" t="str">
        <f>IFERROR(VLOOKUP($J1478,[9]LSIns!$B$5:$C$45,2,FALSE),"")</f>
        <v/>
      </c>
      <c r="L1478" s="516"/>
      <c r="M1478" s="517" t="str">
        <f>IFERROR(VLOOKUP($L1478,[5]Insumos!$C$2:$F$517,2,FALSE),"")</f>
        <v/>
      </c>
      <c r="N1478" s="521"/>
      <c r="O1478" s="519" t="str">
        <f>IFERROR(VLOOKUP($L1478,[5]Insumos!$C$2:$F$517,3,FALSE),"")</f>
        <v/>
      </c>
      <c r="P1478" s="520" t="e">
        <f>+'Formulario PPGR3'!$O1478*'Formulario PPGR3'!$N1478</f>
        <v>#VALUE!</v>
      </c>
      <c r="Q1478" s="519" t="str">
        <f>IFERROR(VLOOKUP($L1478,[5]Insumos!$C$2:$F$517,4,FALSE),"")</f>
        <v/>
      </c>
      <c r="R1478" s="526"/>
    </row>
    <row r="1479" spans="2:18">
      <c r="B1479" s="505" t="str">
        <f>IF('Formulario PPGR3'!$G1479="","",CONCATENATE('Formulario PPGR3'!$C1479,".",'Formulario PPGR3'!$D1479,".",'Formulario PPGR3'!$E1479,".",'Formulario PPGR3'!$F1479))</f>
        <v/>
      </c>
      <c r="C1479" s="505" t="str">
        <f>IF('Formulario PPGR3'!$G1479="","",'[3]Formulario PPGR1'!#REF!)</f>
        <v/>
      </c>
      <c r="D1479" s="505" t="str">
        <f>IF('Formulario PPGR3'!$G1479="","",'[3]Formulario PPGR1'!#REF!)</f>
        <v/>
      </c>
      <c r="E1479" s="505" t="str">
        <f>IF('Formulario PPGR3'!$G1479="","",'[3]Formulario PPGR1'!#REF!)</f>
        <v/>
      </c>
      <c r="F1479" s="505" t="str">
        <f>IF('Formulario PPGR3'!$G1479="","",'[3]Formulario PPGR1'!#REF!)</f>
        <v/>
      </c>
      <c r="G1479" s="506"/>
      <c r="H1479" s="507" t="str">
        <f>IFERROR(VLOOKUP('Formulario PPGR3'!$G1479,'Formulario PPGR2'!$H$39:$I$10486,2,FALSE),"")</f>
        <v/>
      </c>
      <c r="I1479" s="514" t="str">
        <f>IFERROR(VLOOKUP('Formulario PPGR3'!$G1479,'Formulario PPGR2'!$H$9:$V$303,15,FALSE),"")</f>
        <v/>
      </c>
      <c r="J1479" s="515"/>
      <c r="K1479" s="505" t="str">
        <f>IFERROR(VLOOKUP($J1479,[9]LSIns!$B$5:$C$45,2,FALSE),"")</f>
        <v/>
      </c>
      <c r="L1479" s="516"/>
      <c r="M1479" s="517" t="str">
        <f>IFERROR(VLOOKUP($L1479,[5]Insumos!$C$2:$F$517,2,FALSE),"")</f>
        <v/>
      </c>
      <c r="N1479" s="521"/>
      <c r="O1479" s="519" t="str">
        <f>IFERROR(VLOOKUP($L1479,[5]Insumos!$C$2:$F$517,3,FALSE),"")</f>
        <v/>
      </c>
      <c r="P1479" s="520" t="e">
        <f>+'Formulario PPGR3'!$O1479*'Formulario PPGR3'!$N1479</f>
        <v>#VALUE!</v>
      </c>
      <c r="Q1479" s="519" t="str">
        <f>IFERROR(VLOOKUP($L1479,[5]Insumos!$C$2:$F$517,4,FALSE),"")</f>
        <v/>
      </c>
      <c r="R1479" s="526"/>
    </row>
    <row r="1480" spans="2:18">
      <c r="B1480" s="505" t="str">
        <f>IF('Formulario PPGR3'!$G1480="","",CONCATENATE('Formulario PPGR3'!$C1480,".",'Formulario PPGR3'!$D1480,".",'Formulario PPGR3'!$E1480,".",'Formulario PPGR3'!$F1480))</f>
        <v/>
      </c>
      <c r="C1480" s="505" t="str">
        <f>IF('Formulario PPGR3'!$G1480="","",'[3]Formulario PPGR1'!#REF!)</f>
        <v/>
      </c>
      <c r="D1480" s="505" t="str">
        <f>IF('Formulario PPGR3'!$G1480="","",'[3]Formulario PPGR1'!#REF!)</f>
        <v/>
      </c>
      <c r="E1480" s="505" t="str">
        <f>IF('Formulario PPGR3'!$G1480="","",'[3]Formulario PPGR1'!#REF!)</f>
        <v/>
      </c>
      <c r="F1480" s="505" t="str">
        <f>IF('Formulario PPGR3'!$G1480="","",'[3]Formulario PPGR1'!#REF!)</f>
        <v/>
      </c>
      <c r="G1480" s="506"/>
      <c r="H1480" s="507" t="str">
        <f>IFERROR(VLOOKUP('Formulario PPGR3'!$G1480,'Formulario PPGR2'!$H$39:$I$10486,2,FALSE),"")</f>
        <v/>
      </c>
      <c r="I1480" s="514" t="str">
        <f>IFERROR(VLOOKUP('Formulario PPGR3'!$G1480,'Formulario PPGR2'!$H$9:$V$303,15,FALSE),"")</f>
        <v/>
      </c>
      <c r="J1480" s="515"/>
      <c r="K1480" s="505" t="str">
        <f>IFERROR(VLOOKUP($J1480,[9]LSIns!$B$5:$C$45,2,FALSE),"")</f>
        <v/>
      </c>
      <c r="L1480" s="516"/>
      <c r="M1480" s="517" t="str">
        <f>IFERROR(VLOOKUP($L1480,[5]Insumos!$C$2:$F$517,2,FALSE),"")</f>
        <v/>
      </c>
      <c r="N1480" s="521"/>
      <c r="O1480" s="519" t="str">
        <f>IFERROR(VLOOKUP($L1480,[5]Insumos!$C$2:$F$517,3,FALSE),"")</f>
        <v/>
      </c>
      <c r="P1480" s="520" t="e">
        <f>+'Formulario PPGR3'!$O1480*'Formulario PPGR3'!$N1480</f>
        <v>#VALUE!</v>
      </c>
      <c r="Q1480" s="519" t="str">
        <f>IFERROR(VLOOKUP($L1480,[5]Insumos!$C$2:$F$517,4,FALSE),"")</f>
        <v/>
      </c>
      <c r="R1480" s="526"/>
    </row>
    <row r="1481" spans="2:18">
      <c r="B1481" s="505" t="str">
        <f>IF('Formulario PPGR3'!$G1481="","",CONCATENATE('Formulario PPGR3'!$C1481,".",'Formulario PPGR3'!$D1481,".",'Formulario PPGR3'!$E1481,".",'Formulario PPGR3'!$F1481))</f>
        <v/>
      </c>
      <c r="C1481" s="505" t="str">
        <f>IF('Formulario PPGR3'!$G1481="","",'[3]Formulario PPGR1'!#REF!)</f>
        <v/>
      </c>
      <c r="D1481" s="505" t="str">
        <f>IF('Formulario PPGR3'!$G1481="","",'[3]Formulario PPGR1'!#REF!)</f>
        <v/>
      </c>
      <c r="E1481" s="505" t="str">
        <f>IF('Formulario PPGR3'!$G1481="","",'[3]Formulario PPGR1'!#REF!)</f>
        <v/>
      </c>
      <c r="F1481" s="505" t="str">
        <f>IF('Formulario PPGR3'!$G1481="","",'[3]Formulario PPGR1'!#REF!)</f>
        <v/>
      </c>
      <c r="G1481" s="506"/>
      <c r="H1481" s="507" t="str">
        <f>IFERROR(VLOOKUP('Formulario PPGR3'!$G1481,'Formulario PPGR2'!$H$39:$I$10486,2,FALSE),"")</f>
        <v/>
      </c>
      <c r="I1481" s="514" t="str">
        <f>IFERROR(VLOOKUP('Formulario PPGR3'!$G1481,'Formulario PPGR2'!$H$9:$V$303,15,FALSE),"")</f>
        <v/>
      </c>
      <c r="J1481" s="515"/>
      <c r="K1481" s="505" t="str">
        <f>IFERROR(VLOOKUP($J1481,[9]LSIns!$B$5:$C$45,2,FALSE),"")</f>
        <v/>
      </c>
      <c r="L1481" s="516"/>
      <c r="M1481" s="517" t="str">
        <f>IFERROR(VLOOKUP($L1481,[5]Insumos!$C$2:$F$517,2,FALSE),"")</f>
        <v/>
      </c>
      <c r="N1481" s="521"/>
      <c r="O1481" s="519" t="str">
        <f>IFERROR(VLOOKUP($L1481,[5]Insumos!$C$2:$F$517,3,FALSE),"")</f>
        <v/>
      </c>
      <c r="P1481" s="520" t="e">
        <f>+'Formulario PPGR3'!$O1481*'Formulario PPGR3'!$N1481</f>
        <v>#VALUE!</v>
      </c>
      <c r="Q1481" s="519" t="str">
        <f>IFERROR(VLOOKUP($L1481,[5]Insumos!$C$2:$F$517,4,FALSE),"")</f>
        <v/>
      </c>
      <c r="R1481" s="526"/>
    </row>
    <row r="1482" spans="2:18">
      <c r="B1482" s="505" t="str">
        <f>IF('Formulario PPGR3'!$G1482="","",CONCATENATE('Formulario PPGR3'!$C1482,".",'Formulario PPGR3'!$D1482,".",'Formulario PPGR3'!$E1482,".",'Formulario PPGR3'!$F1482))</f>
        <v/>
      </c>
      <c r="C1482" s="505" t="str">
        <f>IF('Formulario PPGR3'!$G1482="","",'[3]Formulario PPGR1'!#REF!)</f>
        <v/>
      </c>
      <c r="D1482" s="505" t="str">
        <f>IF('Formulario PPGR3'!$G1482="","",'[3]Formulario PPGR1'!#REF!)</f>
        <v/>
      </c>
      <c r="E1482" s="505" t="str">
        <f>IF('Formulario PPGR3'!$G1482="","",'[3]Formulario PPGR1'!#REF!)</f>
        <v/>
      </c>
      <c r="F1482" s="505" t="str">
        <f>IF('Formulario PPGR3'!$G1482="","",'[3]Formulario PPGR1'!#REF!)</f>
        <v/>
      </c>
      <c r="G1482" s="506"/>
      <c r="H1482" s="507" t="str">
        <f>IFERROR(VLOOKUP('Formulario PPGR3'!$G1482,'Formulario PPGR2'!$H$39:$I$10486,2,FALSE),"")</f>
        <v/>
      </c>
      <c r="I1482" s="514" t="str">
        <f>IFERROR(VLOOKUP('Formulario PPGR3'!$G1482,'Formulario PPGR2'!$H$9:$V$303,15,FALSE),"")</f>
        <v/>
      </c>
      <c r="J1482" s="515"/>
      <c r="K1482" s="505" t="str">
        <f>IFERROR(VLOOKUP($J1482,[9]LSIns!$B$5:$C$45,2,FALSE),"")</f>
        <v/>
      </c>
      <c r="L1482" s="516"/>
      <c r="M1482" s="517" t="str">
        <f>IFERROR(VLOOKUP($L1482,[5]Insumos!$C$2:$F$517,2,FALSE),"")</f>
        <v/>
      </c>
      <c r="N1482" s="521"/>
      <c r="O1482" s="519" t="str">
        <f>IFERROR(VLOOKUP($L1482,[5]Insumos!$C$2:$F$517,3,FALSE),"")</f>
        <v/>
      </c>
      <c r="P1482" s="520" t="e">
        <f>+'Formulario PPGR3'!$O1482*'Formulario PPGR3'!$N1482</f>
        <v>#VALUE!</v>
      </c>
      <c r="Q1482" s="519" t="str">
        <f>IFERROR(VLOOKUP($L1482,[5]Insumos!$C$2:$F$517,4,FALSE),"")</f>
        <v/>
      </c>
      <c r="R1482" s="526"/>
    </row>
    <row r="1483" spans="2:18">
      <c r="B1483" s="505" t="str">
        <f>IF('Formulario PPGR3'!$G1483="","",CONCATENATE('Formulario PPGR3'!$C1483,".",'Formulario PPGR3'!$D1483,".",'Formulario PPGR3'!$E1483,".",'Formulario PPGR3'!$F1483))</f>
        <v/>
      </c>
      <c r="C1483" s="505" t="str">
        <f>IF('Formulario PPGR3'!$G1483="","",'[3]Formulario PPGR1'!#REF!)</f>
        <v/>
      </c>
      <c r="D1483" s="505" t="str">
        <f>IF('Formulario PPGR3'!$G1483="","",'[3]Formulario PPGR1'!#REF!)</f>
        <v/>
      </c>
      <c r="E1483" s="505" t="str">
        <f>IF('Formulario PPGR3'!$G1483="","",'[3]Formulario PPGR1'!#REF!)</f>
        <v/>
      </c>
      <c r="F1483" s="505" t="str">
        <f>IF('Formulario PPGR3'!$G1483="","",'[3]Formulario PPGR1'!#REF!)</f>
        <v/>
      </c>
      <c r="G1483" s="506"/>
      <c r="H1483" s="507" t="str">
        <f>IFERROR(VLOOKUP('Formulario PPGR3'!$G1483,'Formulario PPGR2'!$H$39:$I$10486,2,FALSE),"")</f>
        <v/>
      </c>
      <c r="I1483" s="514" t="str">
        <f>IFERROR(VLOOKUP('Formulario PPGR3'!$G1483,'Formulario PPGR2'!$H$9:$V$303,15,FALSE),"")</f>
        <v/>
      </c>
      <c r="J1483" s="515"/>
      <c r="K1483" s="505" t="str">
        <f>IFERROR(VLOOKUP($J1483,[9]LSIns!$B$5:$C$45,2,FALSE),"")</f>
        <v/>
      </c>
      <c r="L1483" s="516"/>
      <c r="M1483" s="517" t="str">
        <f>IFERROR(VLOOKUP($L1483,[5]Insumos!$C$2:$F$517,2,FALSE),"")</f>
        <v/>
      </c>
      <c r="N1483" s="521"/>
      <c r="O1483" s="519" t="str">
        <f>IFERROR(VLOOKUP($L1483,[5]Insumos!$C$2:$F$517,3,FALSE),"")</f>
        <v/>
      </c>
      <c r="P1483" s="520" t="e">
        <f>+'Formulario PPGR3'!$O1483*'Formulario PPGR3'!$N1483</f>
        <v>#VALUE!</v>
      </c>
      <c r="Q1483" s="519" t="str">
        <f>IFERROR(VLOOKUP($L1483,[5]Insumos!$C$2:$F$517,4,FALSE),"")</f>
        <v/>
      </c>
      <c r="R1483" s="526"/>
    </row>
    <row r="1484" spans="2:18">
      <c r="B1484" s="505" t="str">
        <f>IF('Formulario PPGR3'!$G1484="","",CONCATENATE('Formulario PPGR3'!$C1484,".",'Formulario PPGR3'!$D1484,".",'Formulario PPGR3'!$E1484,".",'Formulario PPGR3'!$F1484))</f>
        <v/>
      </c>
      <c r="C1484" s="505" t="str">
        <f>IF('Formulario PPGR3'!$G1484="","",'[3]Formulario PPGR1'!#REF!)</f>
        <v/>
      </c>
      <c r="D1484" s="505" t="str">
        <f>IF('Formulario PPGR3'!$G1484="","",'[3]Formulario PPGR1'!#REF!)</f>
        <v/>
      </c>
      <c r="E1484" s="505" t="str">
        <f>IF('Formulario PPGR3'!$G1484="","",'[3]Formulario PPGR1'!#REF!)</f>
        <v/>
      </c>
      <c r="F1484" s="505" t="str">
        <f>IF('Formulario PPGR3'!$G1484="","",'[3]Formulario PPGR1'!#REF!)</f>
        <v/>
      </c>
      <c r="G1484" s="506"/>
      <c r="H1484" s="507" t="str">
        <f>IFERROR(VLOOKUP('Formulario PPGR3'!$G1484,'Formulario PPGR2'!$H$39:$I$10486,2,FALSE),"")</f>
        <v/>
      </c>
      <c r="I1484" s="514" t="str">
        <f>IFERROR(VLOOKUP('Formulario PPGR3'!$G1484,'Formulario PPGR2'!$H$9:$V$303,15,FALSE),"")</f>
        <v/>
      </c>
      <c r="J1484" s="515"/>
      <c r="K1484" s="505" t="str">
        <f>IFERROR(VLOOKUP($J1484,[9]LSIns!$B$5:$C$45,2,FALSE),"")</f>
        <v/>
      </c>
      <c r="L1484" s="516"/>
      <c r="M1484" s="517" t="str">
        <f>IFERROR(VLOOKUP($L1484,[5]Insumos!$C$2:$F$517,2,FALSE),"")</f>
        <v/>
      </c>
      <c r="N1484" s="521"/>
      <c r="O1484" s="519" t="str">
        <f>IFERROR(VLOOKUP($L1484,[5]Insumos!$C$2:$F$517,3,FALSE),"")</f>
        <v/>
      </c>
      <c r="P1484" s="520" t="e">
        <f>+'Formulario PPGR3'!$O1484*'Formulario PPGR3'!$N1484</f>
        <v>#VALUE!</v>
      </c>
      <c r="Q1484" s="519" t="str">
        <f>IFERROR(VLOOKUP($L1484,[5]Insumos!$C$2:$F$517,4,FALSE),"")</f>
        <v/>
      </c>
      <c r="R1484" s="526"/>
    </row>
    <row r="1485" spans="2:18">
      <c r="B1485" s="505" t="str">
        <f>IF('Formulario PPGR3'!$G1485="","",CONCATENATE('Formulario PPGR3'!$C1485,".",'Formulario PPGR3'!$D1485,".",'Formulario PPGR3'!$E1485,".",'Formulario PPGR3'!$F1485))</f>
        <v/>
      </c>
      <c r="C1485" s="505" t="str">
        <f>IF('Formulario PPGR3'!$G1485="","",'[3]Formulario PPGR1'!#REF!)</f>
        <v/>
      </c>
      <c r="D1485" s="505" t="str">
        <f>IF('Formulario PPGR3'!$G1485="","",'[3]Formulario PPGR1'!#REF!)</f>
        <v/>
      </c>
      <c r="E1485" s="505" t="str">
        <f>IF('Formulario PPGR3'!$G1485="","",'[3]Formulario PPGR1'!#REF!)</f>
        <v/>
      </c>
      <c r="F1485" s="505" t="str">
        <f>IF('Formulario PPGR3'!$G1485="","",'[3]Formulario PPGR1'!#REF!)</f>
        <v/>
      </c>
      <c r="G1485" s="506"/>
      <c r="H1485" s="507" t="str">
        <f>IFERROR(VLOOKUP('Formulario PPGR3'!$G1485,'Formulario PPGR2'!$H$39:$I$10486,2,FALSE),"")</f>
        <v/>
      </c>
      <c r="I1485" s="514" t="str">
        <f>IFERROR(VLOOKUP('Formulario PPGR3'!$G1485,'Formulario PPGR2'!$H$9:$V$303,15,FALSE),"")</f>
        <v/>
      </c>
      <c r="J1485" s="515"/>
      <c r="K1485" s="505" t="str">
        <f>IFERROR(VLOOKUP($J1485,[9]LSIns!$B$5:$C$45,2,FALSE),"")</f>
        <v/>
      </c>
      <c r="L1485" s="516"/>
      <c r="M1485" s="517" t="str">
        <f>IFERROR(VLOOKUP($L1485,[5]Insumos!$C$2:$F$517,2,FALSE),"")</f>
        <v/>
      </c>
      <c r="N1485" s="521"/>
      <c r="O1485" s="519" t="str">
        <f>IFERROR(VLOOKUP($L1485,[5]Insumos!$C$2:$F$517,3,FALSE),"")</f>
        <v/>
      </c>
      <c r="P1485" s="520" t="e">
        <f>+'Formulario PPGR3'!$O1485*'Formulario PPGR3'!$N1485</f>
        <v>#VALUE!</v>
      </c>
      <c r="Q1485" s="519" t="str">
        <f>IFERROR(VLOOKUP($L1485,[5]Insumos!$C$2:$F$517,4,FALSE),"")</f>
        <v/>
      </c>
      <c r="R1485" s="526"/>
    </row>
    <row r="1486" spans="2:18">
      <c r="B1486" s="505" t="str">
        <f>IF('Formulario PPGR3'!$G1486="","",CONCATENATE('Formulario PPGR3'!$C1486,".",'Formulario PPGR3'!$D1486,".",'Formulario PPGR3'!$E1486,".",'Formulario PPGR3'!$F1486))</f>
        <v/>
      </c>
      <c r="C1486" s="505" t="str">
        <f>IF('Formulario PPGR3'!$G1486="","",'[3]Formulario PPGR1'!#REF!)</f>
        <v/>
      </c>
      <c r="D1486" s="505" t="str">
        <f>IF('Formulario PPGR3'!$G1486="","",'[3]Formulario PPGR1'!#REF!)</f>
        <v/>
      </c>
      <c r="E1486" s="505" t="str">
        <f>IF('Formulario PPGR3'!$G1486="","",'[3]Formulario PPGR1'!#REF!)</f>
        <v/>
      </c>
      <c r="F1486" s="505" t="str">
        <f>IF('Formulario PPGR3'!$G1486="","",'[3]Formulario PPGR1'!#REF!)</f>
        <v/>
      </c>
      <c r="G1486" s="506"/>
      <c r="H1486" s="507" t="str">
        <f>IFERROR(VLOOKUP('Formulario PPGR3'!$G1486,'Formulario PPGR2'!$H$39:$I$10486,2,FALSE),"")</f>
        <v/>
      </c>
      <c r="I1486" s="514" t="str">
        <f>IFERROR(VLOOKUP('Formulario PPGR3'!$G1486,'Formulario PPGR2'!$H$9:$V$303,15,FALSE),"")</f>
        <v/>
      </c>
      <c r="J1486" s="515"/>
      <c r="K1486" s="505" t="str">
        <f>IFERROR(VLOOKUP($J1486,[9]LSIns!$B$5:$C$45,2,FALSE),"")</f>
        <v/>
      </c>
      <c r="L1486" s="516"/>
      <c r="M1486" s="517" t="str">
        <f>IFERROR(VLOOKUP($L1486,[5]Insumos!$C$2:$F$517,2,FALSE),"")</f>
        <v/>
      </c>
      <c r="N1486" s="521"/>
      <c r="O1486" s="519" t="str">
        <f>IFERROR(VLOOKUP($L1486,[5]Insumos!$C$2:$F$517,3,FALSE),"")</f>
        <v/>
      </c>
      <c r="P1486" s="520" t="e">
        <f>+'Formulario PPGR3'!$O1486*'Formulario PPGR3'!$N1486</f>
        <v>#VALUE!</v>
      </c>
      <c r="Q1486" s="519" t="str">
        <f>IFERROR(VLOOKUP($L1486,[5]Insumos!$C$2:$F$517,4,FALSE),"")</f>
        <v/>
      </c>
      <c r="R1486" s="526"/>
    </row>
    <row r="1487" spans="2:18">
      <c r="B1487" s="505" t="str">
        <f>IF('Formulario PPGR3'!$G1487="","",CONCATENATE('Formulario PPGR3'!$C1487,".",'Formulario PPGR3'!$D1487,".",'Formulario PPGR3'!$E1487,".",'Formulario PPGR3'!$F1487))</f>
        <v/>
      </c>
      <c r="C1487" s="505" t="str">
        <f>IF('Formulario PPGR3'!$G1487="","",'[3]Formulario PPGR1'!#REF!)</f>
        <v/>
      </c>
      <c r="D1487" s="505" t="str">
        <f>IF('Formulario PPGR3'!$G1487="","",'[3]Formulario PPGR1'!#REF!)</f>
        <v/>
      </c>
      <c r="E1487" s="505" t="str">
        <f>IF('Formulario PPGR3'!$G1487="","",'[3]Formulario PPGR1'!#REF!)</f>
        <v/>
      </c>
      <c r="F1487" s="505" t="str">
        <f>IF('Formulario PPGR3'!$G1487="","",'[3]Formulario PPGR1'!#REF!)</f>
        <v/>
      </c>
      <c r="G1487" s="506"/>
      <c r="H1487" s="507" t="str">
        <f>IFERROR(VLOOKUP('Formulario PPGR3'!$G1487,'Formulario PPGR2'!$H$39:$I$10486,2,FALSE),"")</f>
        <v/>
      </c>
      <c r="I1487" s="514" t="str">
        <f>IFERROR(VLOOKUP('Formulario PPGR3'!$G1487,'Formulario PPGR2'!$H$9:$V$303,15,FALSE),"")</f>
        <v/>
      </c>
      <c r="J1487" s="515"/>
      <c r="K1487" s="505" t="str">
        <f>IFERROR(VLOOKUP($J1487,[9]LSIns!$B$5:$C$45,2,FALSE),"")</f>
        <v/>
      </c>
      <c r="L1487" s="516"/>
      <c r="M1487" s="517" t="str">
        <f>IFERROR(VLOOKUP($L1487,[5]Insumos!$C$2:$F$517,2,FALSE),"")</f>
        <v/>
      </c>
      <c r="N1487" s="521"/>
      <c r="O1487" s="519" t="str">
        <f>IFERROR(VLOOKUP($L1487,[5]Insumos!$C$2:$F$517,3,FALSE),"")</f>
        <v/>
      </c>
      <c r="P1487" s="520" t="e">
        <f>+'Formulario PPGR3'!$O1487*'Formulario PPGR3'!$N1487</f>
        <v>#VALUE!</v>
      </c>
      <c r="Q1487" s="519" t="str">
        <f>IFERROR(VLOOKUP($L1487,[5]Insumos!$C$2:$F$517,4,FALSE),"")</f>
        <v/>
      </c>
      <c r="R1487" s="526"/>
    </row>
    <row r="1488" spans="2:18">
      <c r="B1488" s="505" t="str">
        <f>IF('Formulario PPGR3'!$G1488="","",CONCATENATE('Formulario PPGR3'!$C1488,".",'Formulario PPGR3'!$D1488,".",'Formulario PPGR3'!$E1488,".",'Formulario PPGR3'!$F1488))</f>
        <v/>
      </c>
      <c r="C1488" s="505" t="str">
        <f>IF('Formulario PPGR3'!$G1488="","",'[3]Formulario PPGR1'!#REF!)</f>
        <v/>
      </c>
      <c r="D1488" s="505" t="str">
        <f>IF('Formulario PPGR3'!$G1488="","",'[3]Formulario PPGR1'!#REF!)</f>
        <v/>
      </c>
      <c r="E1488" s="505" t="str">
        <f>IF('Formulario PPGR3'!$G1488="","",'[3]Formulario PPGR1'!#REF!)</f>
        <v/>
      </c>
      <c r="F1488" s="505" t="str">
        <f>IF('Formulario PPGR3'!$G1488="","",'[3]Formulario PPGR1'!#REF!)</f>
        <v/>
      </c>
      <c r="G1488" s="506"/>
      <c r="H1488" s="507" t="str">
        <f>IFERROR(VLOOKUP('Formulario PPGR3'!$G1488,'Formulario PPGR2'!$H$39:$I$10486,2,FALSE),"")</f>
        <v/>
      </c>
      <c r="I1488" s="514" t="str">
        <f>IFERROR(VLOOKUP('Formulario PPGR3'!$G1488,'Formulario PPGR2'!$H$9:$V$303,15,FALSE),"")</f>
        <v/>
      </c>
      <c r="J1488" s="515"/>
      <c r="K1488" s="505" t="str">
        <f>IFERROR(VLOOKUP($J1488,[9]LSIns!$B$5:$C$45,2,FALSE),"")</f>
        <v/>
      </c>
      <c r="L1488" s="516"/>
      <c r="M1488" s="517" t="str">
        <f>IFERROR(VLOOKUP($L1488,[5]Insumos!$C$2:$F$517,2,FALSE),"")</f>
        <v/>
      </c>
      <c r="N1488" s="521"/>
      <c r="O1488" s="519" t="str">
        <f>IFERROR(VLOOKUP($L1488,[5]Insumos!$C$2:$F$517,3,FALSE),"")</f>
        <v/>
      </c>
      <c r="P1488" s="520" t="e">
        <f>+'Formulario PPGR3'!$O1488*'Formulario PPGR3'!$N1488</f>
        <v>#VALUE!</v>
      </c>
      <c r="Q1488" s="519" t="str">
        <f>IFERROR(VLOOKUP($L1488,[5]Insumos!$C$2:$F$517,4,FALSE),"")</f>
        <v/>
      </c>
      <c r="R1488" s="526"/>
    </row>
    <row r="1489" spans="2:18">
      <c r="B1489" s="505" t="str">
        <f>IF('Formulario PPGR3'!$G1489="","",CONCATENATE('Formulario PPGR3'!$C1489,".",'Formulario PPGR3'!$D1489,".",'Formulario PPGR3'!$E1489,".",'Formulario PPGR3'!$F1489))</f>
        <v/>
      </c>
      <c r="C1489" s="505" t="str">
        <f>IF('Formulario PPGR3'!$G1489="","",'[3]Formulario PPGR1'!#REF!)</f>
        <v/>
      </c>
      <c r="D1489" s="505" t="str">
        <f>IF('Formulario PPGR3'!$G1489="","",'[3]Formulario PPGR1'!#REF!)</f>
        <v/>
      </c>
      <c r="E1489" s="505" t="str">
        <f>IF('Formulario PPGR3'!$G1489="","",'[3]Formulario PPGR1'!#REF!)</f>
        <v/>
      </c>
      <c r="F1489" s="505" t="str">
        <f>IF('Formulario PPGR3'!$G1489="","",'[3]Formulario PPGR1'!#REF!)</f>
        <v/>
      </c>
      <c r="G1489" s="506"/>
      <c r="H1489" s="507" t="str">
        <f>IFERROR(VLOOKUP('Formulario PPGR3'!$G1489,'Formulario PPGR2'!$H$39:$I$10486,2,FALSE),"")</f>
        <v/>
      </c>
      <c r="I1489" s="514" t="str">
        <f>IFERROR(VLOOKUP('Formulario PPGR3'!$G1489,'Formulario PPGR2'!$H$9:$V$303,15,FALSE),"")</f>
        <v/>
      </c>
      <c r="J1489" s="515"/>
      <c r="K1489" s="505" t="str">
        <f>IFERROR(VLOOKUP($J1489,[9]LSIns!$B$5:$C$45,2,FALSE),"")</f>
        <v/>
      </c>
      <c r="L1489" s="516"/>
      <c r="M1489" s="517" t="str">
        <f>IFERROR(VLOOKUP($L1489,[5]Insumos!$C$2:$F$517,2,FALSE),"")</f>
        <v/>
      </c>
      <c r="N1489" s="521"/>
      <c r="O1489" s="519" t="str">
        <f>IFERROR(VLOOKUP($L1489,[5]Insumos!$C$2:$F$517,3,FALSE),"")</f>
        <v/>
      </c>
      <c r="P1489" s="520" t="e">
        <f>+'Formulario PPGR3'!$O1489*'Formulario PPGR3'!$N1489</f>
        <v>#VALUE!</v>
      </c>
      <c r="Q1489" s="519" t="str">
        <f>IFERROR(VLOOKUP($L1489,[5]Insumos!$C$2:$F$517,4,FALSE),"")</f>
        <v/>
      </c>
      <c r="R1489" s="526"/>
    </row>
    <row r="1490" spans="2:18">
      <c r="B1490" s="505" t="str">
        <f>IF('Formulario PPGR3'!$G1490="","",CONCATENATE('Formulario PPGR3'!$C1490,".",'Formulario PPGR3'!$D1490,".",'Formulario PPGR3'!$E1490,".",'Formulario PPGR3'!$F1490))</f>
        <v/>
      </c>
      <c r="C1490" s="505" t="str">
        <f>IF('Formulario PPGR3'!$G1490="","",'[3]Formulario PPGR1'!#REF!)</f>
        <v/>
      </c>
      <c r="D1490" s="505" t="str">
        <f>IF('Formulario PPGR3'!$G1490="","",'[3]Formulario PPGR1'!#REF!)</f>
        <v/>
      </c>
      <c r="E1490" s="505" t="str">
        <f>IF('Formulario PPGR3'!$G1490="","",'[3]Formulario PPGR1'!#REF!)</f>
        <v/>
      </c>
      <c r="F1490" s="505" t="str">
        <f>IF('Formulario PPGR3'!$G1490="","",'[3]Formulario PPGR1'!#REF!)</f>
        <v/>
      </c>
      <c r="G1490" s="506"/>
      <c r="H1490" s="507" t="str">
        <f>IFERROR(VLOOKUP('Formulario PPGR3'!$G1490,'Formulario PPGR2'!$H$39:$I$10486,2,FALSE),"")</f>
        <v/>
      </c>
      <c r="I1490" s="514" t="str">
        <f>IFERROR(VLOOKUP('Formulario PPGR3'!$G1490,'Formulario PPGR2'!$H$9:$V$303,15,FALSE),"")</f>
        <v/>
      </c>
      <c r="J1490" s="515"/>
      <c r="K1490" s="505" t="str">
        <f>IFERROR(VLOOKUP($J1490,[9]LSIns!$B$5:$C$45,2,FALSE),"")</f>
        <v/>
      </c>
      <c r="L1490" s="516"/>
      <c r="M1490" s="517" t="str">
        <f>IFERROR(VLOOKUP($L1490,[5]Insumos!$C$2:$F$517,2,FALSE),"")</f>
        <v/>
      </c>
      <c r="N1490" s="521"/>
      <c r="O1490" s="519" t="str">
        <f>IFERROR(VLOOKUP($L1490,[5]Insumos!$C$2:$F$517,3,FALSE),"")</f>
        <v/>
      </c>
      <c r="P1490" s="520" t="e">
        <f>+'Formulario PPGR3'!$O1490*'Formulario PPGR3'!$N1490</f>
        <v>#VALUE!</v>
      </c>
      <c r="Q1490" s="519" t="str">
        <f>IFERROR(VLOOKUP($L1490,[5]Insumos!$C$2:$F$517,4,FALSE),"")</f>
        <v/>
      </c>
      <c r="R1490" s="526"/>
    </row>
    <row r="1491" spans="2:18">
      <c r="B1491" s="505" t="str">
        <f>IF('Formulario PPGR3'!$G1491="","",CONCATENATE('Formulario PPGR3'!$C1491,".",'Formulario PPGR3'!$D1491,".",'Formulario PPGR3'!$E1491,".",'Formulario PPGR3'!$F1491))</f>
        <v/>
      </c>
      <c r="C1491" s="505" t="str">
        <f>IF('Formulario PPGR3'!$G1491="","",'[3]Formulario PPGR1'!#REF!)</f>
        <v/>
      </c>
      <c r="D1491" s="505" t="str">
        <f>IF('Formulario PPGR3'!$G1491="","",'[3]Formulario PPGR1'!#REF!)</f>
        <v/>
      </c>
      <c r="E1491" s="505" t="str">
        <f>IF('Formulario PPGR3'!$G1491="","",'[3]Formulario PPGR1'!#REF!)</f>
        <v/>
      </c>
      <c r="F1491" s="505" t="str">
        <f>IF('Formulario PPGR3'!$G1491="","",'[3]Formulario PPGR1'!#REF!)</f>
        <v/>
      </c>
      <c r="G1491" s="506"/>
      <c r="H1491" s="507" t="str">
        <f>IFERROR(VLOOKUP('Formulario PPGR3'!$G1491,'Formulario PPGR2'!$H$39:$I$10486,2,FALSE),"")</f>
        <v/>
      </c>
      <c r="I1491" s="514" t="str">
        <f>IFERROR(VLOOKUP('Formulario PPGR3'!$G1491,'Formulario PPGR2'!$H$9:$V$303,15,FALSE),"")</f>
        <v/>
      </c>
      <c r="J1491" s="515"/>
      <c r="K1491" s="505" t="str">
        <f>IFERROR(VLOOKUP($J1491,[9]LSIns!$B$5:$C$45,2,FALSE),"")</f>
        <v/>
      </c>
      <c r="L1491" s="516"/>
      <c r="M1491" s="517" t="str">
        <f>IFERROR(VLOOKUP($L1491,[5]Insumos!$C$2:$F$517,2,FALSE),"")</f>
        <v/>
      </c>
      <c r="N1491" s="521"/>
      <c r="O1491" s="519" t="str">
        <f>IFERROR(VLOOKUP($L1491,[5]Insumos!$C$2:$F$517,3,FALSE),"")</f>
        <v/>
      </c>
      <c r="P1491" s="520" t="e">
        <f>+'Formulario PPGR3'!$O1491*'Formulario PPGR3'!$N1491</f>
        <v>#VALUE!</v>
      </c>
      <c r="Q1491" s="519" t="str">
        <f>IFERROR(VLOOKUP($L1491,[5]Insumos!$C$2:$F$517,4,FALSE),"")</f>
        <v/>
      </c>
      <c r="R1491" s="526"/>
    </row>
    <row r="1492" spans="2:18">
      <c r="B1492" s="505" t="str">
        <f>IF('Formulario PPGR3'!$G1492="","",CONCATENATE('Formulario PPGR3'!$C1492,".",'Formulario PPGR3'!$D1492,".",'Formulario PPGR3'!$E1492,".",'Formulario PPGR3'!$F1492))</f>
        <v/>
      </c>
      <c r="C1492" s="505" t="str">
        <f>IF('Formulario PPGR3'!$G1492="","",'[3]Formulario PPGR1'!#REF!)</f>
        <v/>
      </c>
      <c r="D1492" s="505" t="str">
        <f>IF('Formulario PPGR3'!$G1492="","",'[3]Formulario PPGR1'!#REF!)</f>
        <v/>
      </c>
      <c r="E1492" s="505" t="str">
        <f>IF('Formulario PPGR3'!$G1492="","",'[3]Formulario PPGR1'!#REF!)</f>
        <v/>
      </c>
      <c r="F1492" s="505" t="str">
        <f>IF('Formulario PPGR3'!$G1492="","",'[3]Formulario PPGR1'!#REF!)</f>
        <v/>
      </c>
      <c r="G1492" s="506"/>
      <c r="H1492" s="507" t="str">
        <f>IFERROR(VLOOKUP('Formulario PPGR3'!$G1492,'Formulario PPGR2'!$H$39:$I$10486,2,FALSE),"")</f>
        <v/>
      </c>
      <c r="I1492" s="514" t="str">
        <f>IFERROR(VLOOKUP('Formulario PPGR3'!$G1492,'Formulario PPGR2'!$H$9:$V$303,15,FALSE),"")</f>
        <v/>
      </c>
      <c r="J1492" s="515"/>
      <c r="K1492" s="505" t="str">
        <f>IFERROR(VLOOKUP($J1492,[9]LSIns!$B$5:$C$45,2,FALSE),"")</f>
        <v/>
      </c>
      <c r="L1492" s="516"/>
      <c r="M1492" s="517" t="str">
        <f>IFERROR(VLOOKUP($L1492,[5]Insumos!$C$2:$F$517,2,FALSE),"")</f>
        <v/>
      </c>
      <c r="N1492" s="521"/>
      <c r="O1492" s="519" t="str">
        <f>IFERROR(VLOOKUP($L1492,[5]Insumos!$C$2:$F$517,3,FALSE),"")</f>
        <v/>
      </c>
      <c r="P1492" s="520" t="e">
        <f>+'Formulario PPGR3'!$O1492*'Formulario PPGR3'!$N1492</f>
        <v>#VALUE!</v>
      </c>
      <c r="Q1492" s="519" t="str">
        <f>IFERROR(VLOOKUP($L1492,[5]Insumos!$C$2:$F$517,4,FALSE),"")</f>
        <v/>
      </c>
      <c r="R1492" s="526"/>
    </row>
    <row r="1493" spans="2:18">
      <c r="B1493" s="505" t="str">
        <f>IF('Formulario PPGR3'!$G1493="","",CONCATENATE('Formulario PPGR3'!$C1493,".",'Formulario PPGR3'!$D1493,".",'Formulario PPGR3'!$E1493,".",'Formulario PPGR3'!$F1493))</f>
        <v/>
      </c>
      <c r="C1493" s="505" t="str">
        <f>IF('Formulario PPGR3'!$G1493="","",'[3]Formulario PPGR1'!#REF!)</f>
        <v/>
      </c>
      <c r="D1493" s="505" t="str">
        <f>IF('Formulario PPGR3'!$G1493="","",'[3]Formulario PPGR1'!#REF!)</f>
        <v/>
      </c>
      <c r="E1493" s="505" t="str">
        <f>IF('Formulario PPGR3'!$G1493="","",'[3]Formulario PPGR1'!#REF!)</f>
        <v/>
      </c>
      <c r="F1493" s="505" t="str">
        <f>IF('Formulario PPGR3'!$G1493="","",'[3]Formulario PPGR1'!#REF!)</f>
        <v/>
      </c>
      <c r="G1493" s="506"/>
      <c r="H1493" s="507" t="str">
        <f>IFERROR(VLOOKUP('Formulario PPGR3'!$G1493,'Formulario PPGR2'!$H$39:$I$10486,2,FALSE),"")</f>
        <v/>
      </c>
      <c r="I1493" s="514" t="str">
        <f>IFERROR(VLOOKUP('Formulario PPGR3'!$G1493,'Formulario PPGR2'!$H$9:$V$303,15,FALSE),"")</f>
        <v/>
      </c>
      <c r="J1493" s="515"/>
      <c r="K1493" s="505" t="str">
        <f>IFERROR(VLOOKUP($J1493,[9]LSIns!$B$5:$C$45,2,FALSE),"")</f>
        <v/>
      </c>
      <c r="L1493" s="516"/>
      <c r="M1493" s="517" t="str">
        <f>IFERROR(VLOOKUP($L1493,[5]Insumos!$C$2:$F$517,2,FALSE),"")</f>
        <v/>
      </c>
      <c r="N1493" s="521"/>
      <c r="O1493" s="519" t="str">
        <f>IFERROR(VLOOKUP($L1493,[5]Insumos!$C$2:$F$517,3,FALSE),"")</f>
        <v/>
      </c>
      <c r="P1493" s="520" t="e">
        <f>+'Formulario PPGR3'!$O1493*'Formulario PPGR3'!$N1493</f>
        <v>#VALUE!</v>
      </c>
      <c r="Q1493" s="519" t="str">
        <f>IFERROR(VLOOKUP($L1493,[5]Insumos!$C$2:$F$517,4,FALSE),"")</f>
        <v/>
      </c>
      <c r="R1493" s="526"/>
    </row>
    <row r="1494" spans="2:18">
      <c r="B1494" s="505" t="str">
        <f>IF('Formulario PPGR3'!$G1494="","",CONCATENATE('Formulario PPGR3'!$C1494,".",'Formulario PPGR3'!$D1494,".",'Formulario PPGR3'!$E1494,".",'Formulario PPGR3'!$F1494))</f>
        <v/>
      </c>
      <c r="C1494" s="505" t="str">
        <f>IF('Formulario PPGR3'!$G1494="","",'[3]Formulario PPGR1'!#REF!)</f>
        <v/>
      </c>
      <c r="D1494" s="505" t="str">
        <f>IF('Formulario PPGR3'!$G1494="","",'[3]Formulario PPGR1'!#REF!)</f>
        <v/>
      </c>
      <c r="E1494" s="505" t="str">
        <f>IF('Formulario PPGR3'!$G1494="","",'[3]Formulario PPGR1'!#REF!)</f>
        <v/>
      </c>
      <c r="F1494" s="505" t="str">
        <f>IF('Formulario PPGR3'!$G1494="","",'[3]Formulario PPGR1'!#REF!)</f>
        <v/>
      </c>
      <c r="G1494" s="506"/>
      <c r="H1494" s="507" t="str">
        <f>IFERROR(VLOOKUP('Formulario PPGR3'!$G1494,'Formulario PPGR2'!$H$39:$I$10486,2,FALSE),"")</f>
        <v/>
      </c>
      <c r="I1494" s="514" t="str">
        <f>IFERROR(VLOOKUP('Formulario PPGR3'!$G1494,'Formulario PPGR2'!$H$9:$V$303,15,FALSE),"")</f>
        <v/>
      </c>
      <c r="J1494" s="515"/>
      <c r="K1494" s="505" t="str">
        <f>IFERROR(VLOOKUP($J1494,[9]LSIns!$B$5:$C$45,2,FALSE),"")</f>
        <v/>
      </c>
      <c r="L1494" s="516"/>
      <c r="M1494" s="517" t="str">
        <f>IFERROR(VLOOKUP($L1494,[5]Insumos!$C$2:$F$517,2,FALSE),"")</f>
        <v/>
      </c>
      <c r="N1494" s="521"/>
      <c r="O1494" s="519" t="str">
        <f>IFERROR(VLOOKUP($L1494,[5]Insumos!$C$2:$F$517,3,FALSE),"")</f>
        <v/>
      </c>
      <c r="P1494" s="520" t="e">
        <f>+'Formulario PPGR3'!$O1494*'Formulario PPGR3'!$N1494</f>
        <v>#VALUE!</v>
      </c>
      <c r="Q1494" s="519" t="str">
        <f>IFERROR(VLOOKUP($L1494,[5]Insumos!$C$2:$F$517,4,FALSE),"")</f>
        <v/>
      </c>
      <c r="R1494" s="526"/>
    </row>
    <row r="1495" spans="2:18">
      <c r="B1495" s="505" t="str">
        <f>IF('Formulario PPGR3'!$G1495="","",CONCATENATE('Formulario PPGR3'!$C1495,".",'Formulario PPGR3'!$D1495,".",'Formulario PPGR3'!$E1495,".",'Formulario PPGR3'!$F1495))</f>
        <v/>
      </c>
      <c r="C1495" s="505" t="str">
        <f>IF('Formulario PPGR3'!$G1495="","",'[3]Formulario PPGR1'!#REF!)</f>
        <v/>
      </c>
      <c r="D1495" s="505" t="str">
        <f>IF('Formulario PPGR3'!$G1495="","",'[3]Formulario PPGR1'!#REF!)</f>
        <v/>
      </c>
      <c r="E1495" s="505" t="str">
        <f>IF('Formulario PPGR3'!$G1495="","",'[3]Formulario PPGR1'!#REF!)</f>
        <v/>
      </c>
      <c r="F1495" s="505" t="str">
        <f>IF('Formulario PPGR3'!$G1495="","",'[3]Formulario PPGR1'!#REF!)</f>
        <v/>
      </c>
      <c r="G1495" s="506"/>
      <c r="H1495" s="507" t="str">
        <f>IFERROR(VLOOKUP('Formulario PPGR3'!$G1495,'Formulario PPGR2'!$H$39:$I$10486,2,FALSE),"")</f>
        <v/>
      </c>
      <c r="I1495" s="514" t="str">
        <f>IFERROR(VLOOKUP('Formulario PPGR3'!$G1495,'Formulario PPGR2'!$H$9:$V$303,15,FALSE),"")</f>
        <v/>
      </c>
      <c r="J1495" s="515"/>
      <c r="K1495" s="505" t="str">
        <f>IFERROR(VLOOKUP($J1495,[9]LSIns!$B$5:$C$45,2,FALSE),"")</f>
        <v/>
      </c>
      <c r="L1495" s="516"/>
      <c r="M1495" s="517" t="str">
        <f>IFERROR(VLOOKUP($L1495,[5]Insumos!$C$2:$F$517,2,FALSE),"")</f>
        <v/>
      </c>
      <c r="N1495" s="521"/>
      <c r="O1495" s="519" t="str">
        <f>IFERROR(VLOOKUP($L1495,[5]Insumos!$C$2:$F$517,3,FALSE),"")</f>
        <v/>
      </c>
      <c r="P1495" s="520" t="e">
        <f>+'Formulario PPGR3'!$O1495*'Formulario PPGR3'!$N1495</f>
        <v>#VALUE!</v>
      </c>
      <c r="Q1495" s="519" t="str">
        <f>IFERROR(VLOOKUP($L1495,[5]Insumos!$C$2:$F$517,4,FALSE),"")</f>
        <v/>
      </c>
      <c r="R1495" s="526"/>
    </row>
    <row r="1496" spans="2:18">
      <c r="B1496" s="505" t="str">
        <f>IF('Formulario PPGR3'!$G1496="","",CONCATENATE('Formulario PPGR3'!$C1496,".",'Formulario PPGR3'!$D1496,".",'Formulario PPGR3'!$E1496,".",'Formulario PPGR3'!$F1496))</f>
        <v/>
      </c>
      <c r="C1496" s="505" t="str">
        <f>IF('Formulario PPGR3'!$G1496="","",'[3]Formulario PPGR1'!#REF!)</f>
        <v/>
      </c>
      <c r="D1496" s="505" t="str">
        <f>IF('Formulario PPGR3'!$G1496="","",'[3]Formulario PPGR1'!#REF!)</f>
        <v/>
      </c>
      <c r="E1496" s="505" t="str">
        <f>IF('Formulario PPGR3'!$G1496="","",'[3]Formulario PPGR1'!#REF!)</f>
        <v/>
      </c>
      <c r="F1496" s="505" t="str">
        <f>IF('Formulario PPGR3'!$G1496="","",'[3]Formulario PPGR1'!#REF!)</f>
        <v/>
      </c>
      <c r="G1496" s="506"/>
      <c r="H1496" s="507" t="str">
        <f>IFERROR(VLOOKUP('Formulario PPGR3'!$G1496,'Formulario PPGR2'!$H$39:$I$10486,2,FALSE),"")</f>
        <v/>
      </c>
      <c r="I1496" s="514" t="str">
        <f>IFERROR(VLOOKUP('Formulario PPGR3'!$G1496,'Formulario PPGR2'!$H$9:$V$303,15,FALSE),"")</f>
        <v/>
      </c>
      <c r="J1496" s="515"/>
      <c r="K1496" s="505" t="str">
        <f>IFERROR(VLOOKUP($J1496,[9]LSIns!$B$5:$C$45,2,FALSE),"")</f>
        <v/>
      </c>
      <c r="L1496" s="516"/>
      <c r="M1496" s="517" t="str">
        <f>IFERROR(VLOOKUP($L1496,[5]Insumos!$C$2:$F$517,2,FALSE),"")</f>
        <v/>
      </c>
      <c r="N1496" s="521"/>
      <c r="O1496" s="519" t="str">
        <f>IFERROR(VLOOKUP($L1496,[5]Insumos!$C$2:$F$517,3,FALSE),"")</f>
        <v/>
      </c>
      <c r="P1496" s="520" t="e">
        <f>+'Formulario PPGR3'!$O1496*'Formulario PPGR3'!$N1496</f>
        <v>#VALUE!</v>
      </c>
      <c r="Q1496" s="519" t="str">
        <f>IFERROR(VLOOKUP($L1496,[5]Insumos!$C$2:$F$517,4,FALSE),"")</f>
        <v/>
      </c>
      <c r="R1496" s="526"/>
    </row>
    <row r="1497" spans="2:18">
      <c r="B1497" s="505" t="str">
        <f>IF('Formulario PPGR3'!$G1497="","",CONCATENATE('Formulario PPGR3'!$C1497,".",'Formulario PPGR3'!$D1497,".",'Formulario PPGR3'!$E1497,".",'Formulario PPGR3'!$F1497))</f>
        <v/>
      </c>
      <c r="C1497" s="505" t="str">
        <f>IF('Formulario PPGR3'!$G1497="","",'[3]Formulario PPGR1'!#REF!)</f>
        <v/>
      </c>
      <c r="D1497" s="505" t="str">
        <f>IF('Formulario PPGR3'!$G1497="","",'[3]Formulario PPGR1'!#REF!)</f>
        <v/>
      </c>
      <c r="E1497" s="505" t="str">
        <f>IF('Formulario PPGR3'!$G1497="","",'[3]Formulario PPGR1'!#REF!)</f>
        <v/>
      </c>
      <c r="F1497" s="505" t="str">
        <f>IF('Formulario PPGR3'!$G1497="","",'[3]Formulario PPGR1'!#REF!)</f>
        <v/>
      </c>
      <c r="G1497" s="506"/>
      <c r="H1497" s="507" t="str">
        <f>IFERROR(VLOOKUP('Formulario PPGR3'!$G1497,'Formulario PPGR2'!$H$39:$I$10486,2,FALSE),"")</f>
        <v/>
      </c>
      <c r="I1497" s="514" t="str">
        <f>IFERROR(VLOOKUP('Formulario PPGR3'!$G1497,'Formulario PPGR2'!$H$9:$V$303,15,FALSE),"")</f>
        <v/>
      </c>
      <c r="J1497" s="515"/>
      <c r="K1497" s="505" t="str">
        <f>IFERROR(VLOOKUP($J1497,[9]LSIns!$B$5:$C$45,2,FALSE),"")</f>
        <v/>
      </c>
      <c r="L1497" s="516"/>
      <c r="M1497" s="517" t="str">
        <f>IFERROR(VLOOKUP($L1497,[5]Insumos!$C$2:$F$517,2,FALSE),"")</f>
        <v/>
      </c>
      <c r="N1497" s="521"/>
      <c r="O1497" s="519" t="str">
        <f>IFERROR(VLOOKUP($L1497,[5]Insumos!$C$2:$F$517,3,FALSE),"")</f>
        <v/>
      </c>
      <c r="P1497" s="520" t="e">
        <f>+'Formulario PPGR3'!$O1497*'Formulario PPGR3'!$N1497</f>
        <v>#VALUE!</v>
      </c>
      <c r="Q1497" s="519" t="str">
        <f>IFERROR(VLOOKUP($L1497,[5]Insumos!$C$2:$F$517,4,FALSE),"")</f>
        <v/>
      </c>
      <c r="R1497" s="526"/>
    </row>
    <row r="1498" spans="2:18">
      <c r="B1498" s="505" t="str">
        <f>IF('Formulario PPGR3'!$G1498="","",CONCATENATE('Formulario PPGR3'!$C1498,".",'Formulario PPGR3'!$D1498,".",'Formulario PPGR3'!$E1498,".",'Formulario PPGR3'!$F1498))</f>
        <v/>
      </c>
      <c r="C1498" s="505" t="str">
        <f>IF('Formulario PPGR3'!$G1498="","",'[3]Formulario PPGR1'!#REF!)</f>
        <v/>
      </c>
      <c r="D1498" s="505" t="str">
        <f>IF('Formulario PPGR3'!$G1498="","",'[3]Formulario PPGR1'!#REF!)</f>
        <v/>
      </c>
      <c r="E1498" s="505" t="str">
        <f>IF('Formulario PPGR3'!$G1498="","",'[3]Formulario PPGR1'!#REF!)</f>
        <v/>
      </c>
      <c r="F1498" s="505" t="str">
        <f>IF('Formulario PPGR3'!$G1498="","",'[3]Formulario PPGR1'!#REF!)</f>
        <v/>
      </c>
      <c r="G1498" s="506"/>
      <c r="H1498" s="507" t="str">
        <f>IFERROR(VLOOKUP('Formulario PPGR3'!$G1498,'Formulario PPGR2'!$H$39:$I$10486,2,FALSE),"")</f>
        <v/>
      </c>
      <c r="I1498" s="514" t="str">
        <f>IFERROR(VLOOKUP('Formulario PPGR3'!$G1498,'Formulario PPGR2'!$H$9:$V$303,15,FALSE),"")</f>
        <v/>
      </c>
      <c r="J1498" s="515"/>
      <c r="K1498" s="505" t="str">
        <f>IFERROR(VLOOKUP($J1498,[9]LSIns!$B$5:$C$45,2,FALSE),"")</f>
        <v/>
      </c>
      <c r="L1498" s="516"/>
      <c r="M1498" s="517" t="str">
        <f>IFERROR(VLOOKUP($L1498,[5]Insumos!$C$2:$F$517,2,FALSE),"")</f>
        <v/>
      </c>
      <c r="N1498" s="521"/>
      <c r="O1498" s="519" t="str">
        <f>IFERROR(VLOOKUP($L1498,[5]Insumos!$C$2:$F$517,3,FALSE),"")</f>
        <v/>
      </c>
      <c r="P1498" s="520" t="e">
        <f>+'Formulario PPGR3'!$O1498*'Formulario PPGR3'!$N1498</f>
        <v>#VALUE!</v>
      </c>
      <c r="Q1498" s="519" t="str">
        <f>IFERROR(VLOOKUP($L1498,[5]Insumos!$C$2:$F$517,4,FALSE),"")</f>
        <v/>
      </c>
      <c r="R1498" s="526"/>
    </row>
    <row r="1499" spans="2:18">
      <c r="B1499" s="505" t="str">
        <f>IF('Formulario PPGR3'!$G1499="","",CONCATENATE('Formulario PPGR3'!$C1499,".",'Formulario PPGR3'!$D1499,".",'Formulario PPGR3'!$E1499,".",'Formulario PPGR3'!$F1499))</f>
        <v/>
      </c>
      <c r="C1499" s="505" t="str">
        <f>IF('Formulario PPGR3'!$G1499="","",'[3]Formulario PPGR1'!#REF!)</f>
        <v/>
      </c>
      <c r="D1499" s="505" t="str">
        <f>IF('Formulario PPGR3'!$G1499="","",'[3]Formulario PPGR1'!#REF!)</f>
        <v/>
      </c>
      <c r="E1499" s="505" t="str">
        <f>IF('Formulario PPGR3'!$G1499="","",'[3]Formulario PPGR1'!#REF!)</f>
        <v/>
      </c>
      <c r="F1499" s="505" t="str">
        <f>IF('Formulario PPGR3'!$G1499="","",'[3]Formulario PPGR1'!#REF!)</f>
        <v/>
      </c>
      <c r="G1499" s="506"/>
      <c r="H1499" s="507" t="str">
        <f>IFERROR(VLOOKUP('Formulario PPGR3'!$G1499,'Formulario PPGR2'!$H$39:$I$10486,2,FALSE),"")</f>
        <v/>
      </c>
      <c r="I1499" s="514" t="str">
        <f>IFERROR(VLOOKUP('Formulario PPGR3'!$G1499,'Formulario PPGR2'!$H$9:$V$303,15,FALSE),"")</f>
        <v/>
      </c>
      <c r="J1499" s="515"/>
      <c r="K1499" s="505" t="str">
        <f>IFERROR(VLOOKUP($J1499,[9]LSIns!$B$5:$C$45,2,FALSE),"")</f>
        <v/>
      </c>
      <c r="L1499" s="516"/>
      <c r="M1499" s="517" t="str">
        <f>IFERROR(VLOOKUP($L1499,[5]Insumos!$C$2:$F$517,2,FALSE),"")</f>
        <v/>
      </c>
      <c r="N1499" s="521"/>
      <c r="O1499" s="519" t="str">
        <f>IFERROR(VLOOKUP($L1499,[5]Insumos!$C$2:$F$517,3,FALSE),"")</f>
        <v/>
      </c>
      <c r="P1499" s="520" t="e">
        <f>+'Formulario PPGR3'!$O1499*'Formulario PPGR3'!$N1499</f>
        <v>#VALUE!</v>
      </c>
      <c r="Q1499" s="519" t="str">
        <f>IFERROR(VLOOKUP($L1499,[5]Insumos!$C$2:$F$517,4,FALSE),"")</f>
        <v/>
      </c>
      <c r="R1499" s="526"/>
    </row>
    <row r="1500" spans="2:18">
      <c r="B1500" s="505" t="str">
        <f>IF('Formulario PPGR3'!$G1500="","",CONCATENATE('Formulario PPGR3'!$C1500,".",'Formulario PPGR3'!$D1500,".",'Formulario PPGR3'!$E1500,".",'Formulario PPGR3'!$F1500))</f>
        <v/>
      </c>
      <c r="C1500" s="505" t="str">
        <f>IF('Formulario PPGR3'!$G1500="","",'[3]Formulario PPGR1'!#REF!)</f>
        <v/>
      </c>
      <c r="D1500" s="505" t="str">
        <f>IF('Formulario PPGR3'!$G1500="","",'[3]Formulario PPGR1'!#REF!)</f>
        <v/>
      </c>
      <c r="E1500" s="505" t="str">
        <f>IF('Formulario PPGR3'!$G1500="","",'[3]Formulario PPGR1'!#REF!)</f>
        <v/>
      </c>
      <c r="F1500" s="505" t="str">
        <f>IF('Formulario PPGR3'!$G1500="","",'[3]Formulario PPGR1'!#REF!)</f>
        <v/>
      </c>
      <c r="G1500" s="506"/>
      <c r="H1500" s="507" t="str">
        <f>IFERROR(VLOOKUP('Formulario PPGR3'!$G1500,'Formulario PPGR2'!$H$39:$I$10486,2,FALSE),"")</f>
        <v/>
      </c>
      <c r="I1500" s="514" t="str">
        <f>IFERROR(VLOOKUP('Formulario PPGR3'!$G1500,'Formulario PPGR2'!$H$9:$V$303,15,FALSE),"")</f>
        <v/>
      </c>
      <c r="J1500" s="515"/>
      <c r="K1500" s="505" t="str">
        <f>IFERROR(VLOOKUP($J1500,[9]LSIns!$B$5:$C$45,2,FALSE),"")</f>
        <v/>
      </c>
      <c r="L1500" s="516"/>
      <c r="M1500" s="517" t="str">
        <f>IFERROR(VLOOKUP($L1500,[5]Insumos!$C$2:$F$517,2,FALSE),"")</f>
        <v/>
      </c>
      <c r="N1500" s="521"/>
      <c r="O1500" s="519" t="str">
        <f>IFERROR(VLOOKUP($L1500,[5]Insumos!$C$2:$F$517,3,FALSE),"")</f>
        <v/>
      </c>
      <c r="P1500" s="520" t="e">
        <f>+'Formulario PPGR3'!$O1500*'Formulario PPGR3'!$N1500</f>
        <v>#VALUE!</v>
      </c>
      <c r="Q1500" s="519" t="str">
        <f>IFERROR(VLOOKUP($L1500,[5]Insumos!$C$2:$F$517,4,FALSE),"")</f>
        <v/>
      </c>
      <c r="R1500" s="526"/>
    </row>
    <row r="1501" spans="2:18">
      <c r="B1501" s="505" t="str">
        <f>IF('Formulario PPGR3'!$G1501="","",CONCATENATE('Formulario PPGR3'!$C1501,".",'Formulario PPGR3'!$D1501,".",'Formulario PPGR3'!$E1501,".",'Formulario PPGR3'!$F1501))</f>
        <v/>
      </c>
      <c r="C1501" s="505" t="str">
        <f>IF('Formulario PPGR3'!$G1501="","",'[3]Formulario PPGR1'!#REF!)</f>
        <v/>
      </c>
      <c r="D1501" s="505" t="str">
        <f>IF('Formulario PPGR3'!$G1501="","",'[3]Formulario PPGR1'!#REF!)</f>
        <v/>
      </c>
      <c r="E1501" s="505" t="str">
        <f>IF('Formulario PPGR3'!$G1501="","",'[3]Formulario PPGR1'!#REF!)</f>
        <v/>
      </c>
      <c r="F1501" s="505" t="str">
        <f>IF('Formulario PPGR3'!$G1501="","",'[3]Formulario PPGR1'!#REF!)</f>
        <v/>
      </c>
      <c r="G1501" s="506"/>
      <c r="H1501" s="507" t="str">
        <f>IFERROR(VLOOKUP('Formulario PPGR3'!$G1501,'Formulario PPGR2'!$H$39:$I$10486,2,FALSE),"")</f>
        <v/>
      </c>
      <c r="I1501" s="514" t="str">
        <f>IFERROR(VLOOKUP('Formulario PPGR3'!$G1501,'Formulario PPGR2'!$H$9:$V$303,15,FALSE),"")</f>
        <v/>
      </c>
      <c r="J1501" s="515"/>
      <c r="K1501" s="505" t="str">
        <f>IFERROR(VLOOKUP($J1501,[9]LSIns!$B$5:$C$45,2,FALSE),"")</f>
        <v/>
      </c>
      <c r="L1501" s="516"/>
      <c r="M1501" s="517" t="str">
        <f>IFERROR(VLOOKUP($L1501,[5]Insumos!$C$2:$F$517,2,FALSE),"")</f>
        <v/>
      </c>
      <c r="N1501" s="521"/>
      <c r="O1501" s="519" t="str">
        <f>IFERROR(VLOOKUP($L1501,[5]Insumos!$C$2:$F$517,3,FALSE),"")</f>
        <v/>
      </c>
      <c r="P1501" s="520" t="e">
        <f>+'Formulario PPGR3'!$O1501*'Formulario PPGR3'!$N1501</f>
        <v>#VALUE!</v>
      </c>
      <c r="Q1501" s="519" t="str">
        <f>IFERROR(VLOOKUP($L1501,[5]Insumos!$C$2:$F$517,4,FALSE),"")</f>
        <v/>
      </c>
      <c r="R1501" s="526"/>
    </row>
    <row r="1502" spans="2:18">
      <c r="B1502" s="505" t="str">
        <f>IF('Formulario PPGR3'!$G1502="","",CONCATENATE('Formulario PPGR3'!$C1502,".",'Formulario PPGR3'!$D1502,".",'Formulario PPGR3'!$E1502,".",'Formulario PPGR3'!$F1502))</f>
        <v/>
      </c>
      <c r="C1502" s="505" t="str">
        <f>IF('Formulario PPGR3'!$G1502="","",'[3]Formulario PPGR1'!#REF!)</f>
        <v/>
      </c>
      <c r="D1502" s="505" t="str">
        <f>IF('Formulario PPGR3'!$G1502="","",'[3]Formulario PPGR1'!#REF!)</f>
        <v/>
      </c>
      <c r="E1502" s="505" t="str">
        <f>IF('Formulario PPGR3'!$G1502="","",'[3]Formulario PPGR1'!#REF!)</f>
        <v/>
      </c>
      <c r="F1502" s="505" t="str">
        <f>IF('Formulario PPGR3'!$G1502="","",'[3]Formulario PPGR1'!#REF!)</f>
        <v/>
      </c>
      <c r="G1502" s="506"/>
      <c r="H1502" s="507" t="str">
        <f>IFERROR(VLOOKUP('Formulario PPGR3'!$G1502,'Formulario PPGR2'!$H$39:$I$10486,2,FALSE),"")</f>
        <v/>
      </c>
      <c r="I1502" s="514" t="str">
        <f>IFERROR(VLOOKUP('Formulario PPGR3'!$G1502,'Formulario PPGR2'!$H$9:$V$303,15,FALSE),"")</f>
        <v/>
      </c>
      <c r="J1502" s="515"/>
      <c r="K1502" s="505" t="str">
        <f>IFERROR(VLOOKUP($J1502,[9]LSIns!$B$5:$C$45,2,FALSE),"")</f>
        <v/>
      </c>
      <c r="L1502" s="516"/>
      <c r="M1502" s="517" t="str">
        <f>IFERROR(VLOOKUP($L1502,[5]Insumos!$C$2:$F$517,2,FALSE),"")</f>
        <v/>
      </c>
      <c r="N1502" s="521"/>
      <c r="O1502" s="519" t="str">
        <f>IFERROR(VLOOKUP($L1502,[5]Insumos!$C$2:$F$517,3,FALSE),"")</f>
        <v/>
      </c>
      <c r="P1502" s="520" t="e">
        <f>+'Formulario PPGR3'!$O1502*'Formulario PPGR3'!$N1502</f>
        <v>#VALUE!</v>
      </c>
      <c r="Q1502" s="519" t="str">
        <f>IFERROR(VLOOKUP($L1502,[5]Insumos!$C$2:$F$517,4,FALSE),"")</f>
        <v/>
      </c>
      <c r="R1502" s="526"/>
    </row>
    <row r="1503" spans="2:18">
      <c r="B1503" s="505" t="str">
        <f>IF('Formulario PPGR3'!$G1503="","",CONCATENATE('Formulario PPGR3'!$C1503,".",'Formulario PPGR3'!$D1503,".",'Formulario PPGR3'!$E1503,".",'Formulario PPGR3'!$F1503))</f>
        <v/>
      </c>
      <c r="C1503" s="505" t="str">
        <f>IF('Formulario PPGR3'!$G1503="","",'[3]Formulario PPGR1'!#REF!)</f>
        <v/>
      </c>
      <c r="D1503" s="505" t="str">
        <f>IF('Formulario PPGR3'!$G1503="","",'[3]Formulario PPGR1'!#REF!)</f>
        <v/>
      </c>
      <c r="E1503" s="505" t="str">
        <f>IF('Formulario PPGR3'!$G1503="","",'[3]Formulario PPGR1'!#REF!)</f>
        <v/>
      </c>
      <c r="F1503" s="505" t="str">
        <f>IF('Formulario PPGR3'!$G1503="","",'[3]Formulario PPGR1'!#REF!)</f>
        <v/>
      </c>
      <c r="G1503" s="506"/>
      <c r="H1503" s="507" t="str">
        <f>IFERROR(VLOOKUP('Formulario PPGR3'!$G1503,'Formulario PPGR2'!$H$39:$I$10486,2,FALSE),"")</f>
        <v/>
      </c>
      <c r="I1503" s="514" t="str">
        <f>IFERROR(VLOOKUP('Formulario PPGR3'!$G1503,'Formulario PPGR2'!$H$9:$V$303,15,FALSE),"")</f>
        <v/>
      </c>
      <c r="J1503" s="515"/>
      <c r="K1503" s="505" t="str">
        <f>IFERROR(VLOOKUP($J1503,[9]LSIns!$B$5:$C$45,2,FALSE),"")</f>
        <v/>
      </c>
      <c r="L1503" s="516"/>
      <c r="M1503" s="517" t="str">
        <f>IFERROR(VLOOKUP($L1503,[5]Insumos!$C$2:$F$517,2,FALSE),"")</f>
        <v/>
      </c>
      <c r="N1503" s="521"/>
      <c r="O1503" s="519" t="str">
        <f>IFERROR(VLOOKUP($L1503,[5]Insumos!$C$2:$F$517,3,FALSE),"")</f>
        <v/>
      </c>
      <c r="P1503" s="520" t="e">
        <f>+'Formulario PPGR3'!$O1503*'Formulario PPGR3'!$N1503</f>
        <v>#VALUE!</v>
      </c>
      <c r="Q1503" s="519" t="str">
        <f>IFERROR(VLOOKUP($L1503,[5]Insumos!$C$2:$F$517,4,FALSE),"")</f>
        <v/>
      </c>
      <c r="R1503" s="526"/>
    </row>
    <row r="1504" spans="2:18">
      <c r="B1504" s="505" t="str">
        <f>IF('Formulario PPGR3'!$G1504="","",CONCATENATE('Formulario PPGR3'!$C1504,".",'Formulario PPGR3'!$D1504,".",'Formulario PPGR3'!$E1504,".",'Formulario PPGR3'!$F1504))</f>
        <v/>
      </c>
      <c r="C1504" s="505" t="str">
        <f>IF('Formulario PPGR3'!$G1504="","",'[3]Formulario PPGR1'!#REF!)</f>
        <v/>
      </c>
      <c r="D1504" s="505" t="str">
        <f>IF('Formulario PPGR3'!$G1504="","",'[3]Formulario PPGR1'!#REF!)</f>
        <v/>
      </c>
      <c r="E1504" s="505" t="str">
        <f>IF('Formulario PPGR3'!$G1504="","",'[3]Formulario PPGR1'!#REF!)</f>
        <v/>
      </c>
      <c r="F1504" s="505" t="str">
        <f>IF('Formulario PPGR3'!$G1504="","",'[3]Formulario PPGR1'!#REF!)</f>
        <v/>
      </c>
      <c r="G1504" s="506"/>
      <c r="H1504" s="507" t="str">
        <f>IFERROR(VLOOKUP('Formulario PPGR3'!$G1504,'Formulario PPGR2'!$H$39:$I$10486,2,FALSE),"")</f>
        <v/>
      </c>
      <c r="I1504" s="514" t="str">
        <f>IFERROR(VLOOKUP('Formulario PPGR3'!$G1504,'Formulario PPGR2'!$H$9:$V$303,15,FALSE),"")</f>
        <v/>
      </c>
      <c r="J1504" s="515"/>
      <c r="K1504" s="505" t="str">
        <f>IFERROR(VLOOKUP($J1504,[9]LSIns!$B$5:$C$45,2,FALSE),"")</f>
        <v/>
      </c>
      <c r="L1504" s="516"/>
      <c r="M1504" s="517" t="str">
        <f>IFERROR(VLOOKUP($L1504,[5]Insumos!$C$2:$F$517,2,FALSE),"")</f>
        <v/>
      </c>
      <c r="N1504" s="521"/>
      <c r="O1504" s="519" t="str">
        <f>IFERROR(VLOOKUP($L1504,[5]Insumos!$C$2:$F$517,3,FALSE),"")</f>
        <v/>
      </c>
      <c r="P1504" s="520" t="e">
        <f>+'Formulario PPGR3'!$O1504*'Formulario PPGR3'!$N1504</f>
        <v>#VALUE!</v>
      </c>
      <c r="Q1504" s="519" t="str">
        <f>IFERROR(VLOOKUP($L1504,[5]Insumos!$C$2:$F$517,4,FALSE),"")</f>
        <v/>
      </c>
      <c r="R1504" s="526"/>
    </row>
    <row r="1505" spans="2:18">
      <c r="B1505" s="505" t="str">
        <f>IF('Formulario PPGR3'!$G1505="","",CONCATENATE('Formulario PPGR3'!$C1505,".",'Formulario PPGR3'!$D1505,".",'Formulario PPGR3'!$E1505,".",'Formulario PPGR3'!$F1505))</f>
        <v/>
      </c>
      <c r="C1505" s="505" t="str">
        <f>IF('Formulario PPGR3'!$G1505="","",'[3]Formulario PPGR1'!#REF!)</f>
        <v/>
      </c>
      <c r="D1505" s="505" t="str">
        <f>IF('Formulario PPGR3'!$G1505="","",'[3]Formulario PPGR1'!#REF!)</f>
        <v/>
      </c>
      <c r="E1505" s="505" t="str">
        <f>IF('Formulario PPGR3'!$G1505="","",'[3]Formulario PPGR1'!#REF!)</f>
        <v/>
      </c>
      <c r="F1505" s="505" t="str">
        <f>IF('Formulario PPGR3'!$G1505="","",'[3]Formulario PPGR1'!#REF!)</f>
        <v/>
      </c>
      <c r="G1505" s="506"/>
      <c r="H1505" s="507" t="str">
        <f>IFERROR(VLOOKUP('Formulario PPGR3'!$G1505,'Formulario PPGR2'!$H$39:$I$10486,2,FALSE),"")</f>
        <v/>
      </c>
      <c r="I1505" s="514" t="str">
        <f>IFERROR(VLOOKUP('Formulario PPGR3'!$G1505,'Formulario PPGR2'!$H$9:$V$303,15,FALSE),"")</f>
        <v/>
      </c>
      <c r="J1505" s="515"/>
      <c r="K1505" s="505" t="str">
        <f>IFERROR(VLOOKUP($J1505,[10]LSIns!$B$5:$C$45,2,FALSE),"")</f>
        <v/>
      </c>
      <c r="L1505" s="516"/>
      <c r="M1505" s="517" t="str">
        <f>IFERROR(VLOOKUP($L1505,[5]Insumos!$C$2:$F$517,2,FALSE),"")</f>
        <v/>
      </c>
      <c r="N1505" s="521"/>
      <c r="O1505" s="519" t="str">
        <f>IFERROR(VLOOKUP($L1505,[5]Insumos!$C$2:$F$517,3,FALSE),"")</f>
        <v/>
      </c>
      <c r="P1505" s="520" t="e">
        <f>+'Formulario PPGR3'!$O1505*'Formulario PPGR3'!$N1505</f>
        <v>#VALUE!</v>
      </c>
      <c r="Q1505" s="519" t="str">
        <f>IFERROR(VLOOKUP($L1505,[5]Insumos!$C$2:$F$517,4,FALSE),"")</f>
        <v/>
      </c>
      <c r="R1505" s="526"/>
    </row>
    <row r="1506" spans="2:18">
      <c r="B1506" s="505" t="str">
        <f>IF('Formulario PPGR3'!$G1506="","",CONCATENATE('Formulario PPGR3'!$C1506,".",'Formulario PPGR3'!$D1506,".",'Formulario PPGR3'!$E1506,".",'Formulario PPGR3'!$F1506))</f>
        <v/>
      </c>
      <c r="C1506" s="505" t="str">
        <f>IF('Formulario PPGR3'!$G1506="","",'[3]Formulario PPGR1'!#REF!)</f>
        <v/>
      </c>
      <c r="D1506" s="505" t="str">
        <f>IF('Formulario PPGR3'!$G1506="","",'[3]Formulario PPGR1'!#REF!)</f>
        <v/>
      </c>
      <c r="E1506" s="505" t="str">
        <f>IF('Formulario PPGR3'!$G1506="","",'[3]Formulario PPGR1'!#REF!)</f>
        <v/>
      </c>
      <c r="F1506" s="505" t="str">
        <f>IF('Formulario PPGR3'!$G1506="","",'[3]Formulario PPGR1'!#REF!)</f>
        <v/>
      </c>
      <c r="G1506" s="506"/>
      <c r="H1506" s="507" t="str">
        <f>IFERROR(VLOOKUP('Formulario PPGR3'!$G1506,'Formulario PPGR2'!$H$39:$I$10486,2,FALSE),"")</f>
        <v/>
      </c>
      <c r="I1506" s="514" t="str">
        <f>IFERROR(VLOOKUP('Formulario PPGR3'!$G1506,'Formulario PPGR2'!$H$9:$V$303,15,FALSE),"")</f>
        <v/>
      </c>
      <c r="J1506" s="515"/>
      <c r="K1506" s="505" t="str">
        <f>IFERROR(VLOOKUP($J1506,[10]LSIns!$B$5:$C$45,2,FALSE),"")</f>
        <v/>
      </c>
      <c r="L1506" s="516"/>
      <c r="M1506" s="517" t="str">
        <f>IFERROR(VLOOKUP($L1506,[5]Insumos!$C$2:$F$517,2,FALSE),"")</f>
        <v/>
      </c>
      <c r="N1506" s="521"/>
      <c r="O1506" s="519" t="str">
        <f>IFERROR(VLOOKUP($L1506,[5]Insumos!$C$2:$F$517,3,FALSE),"")</f>
        <v/>
      </c>
      <c r="P1506" s="520" t="e">
        <f>+'Formulario PPGR3'!$O1506*'Formulario PPGR3'!$N1506</f>
        <v>#VALUE!</v>
      </c>
      <c r="Q1506" s="519" t="str">
        <f>IFERROR(VLOOKUP($L1506,[5]Insumos!$C$2:$F$517,4,FALSE),"")</f>
        <v/>
      </c>
      <c r="R1506" s="526"/>
    </row>
    <row r="1507" spans="2:18">
      <c r="B1507" s="505" t="str">
        <f>IF('Formulario PPGR3'!$G1507="","",CONCATENATE('Formulario PPGR3'!$C1507,".",'Formulario PPGR3'!$D1507,".",'Formulario PPGR3'!$E1507,".",'Formulario PPGR3'!$F1507))</f>
        <v/>
      </c>
      <c r="C1507" s="505" t="str">
        <f>IF('Formulario PPGR3'!$G1507="","",'[3]Formulario PPGR1'!#REF!)</f>
        <v/>
      </c>
      <c r="D1507" s="505" t="str">
        <f>IF('Formulario PPGR3'!$G1507="","",'[3]Formulario PPGR1'!#REF!)</f>
        <v/>
      </c>
      <c r="E1507" s="505" t="str">
        <f>IF('Formulario PPGR3'!$G1507="","",'[3]Formulario PPGR1'!#REF!)</f>
        <v/>
      </c>
      <c r="F1507" s="505" t="str">
        <f>IF('Formulario PPGR3'!$G1507="","",'[3]Formulario PPGR1'!#REF!)</f>
        <v/>
      </c>
      <c r="G1507" s="506"/>
      <c r="H1507" s="507" t="str">
        <f>IFERROR(VLOOKUP('Formulario PPGR3'!$G1507,'Formulario PPGR2'!$H$39:$I$10486,2,FALSE),"")</f>
        <v/>
      </c>
      <c r="I1507" s="514" t="str">
        <f>IFERROR(VLOOKUP('Formulario PPGR3'!$G1507,'Formulario PPGR2'!$H$9:$V$303,15,FALSE),"")</f>
        <v/>
      </c>
      <c r="J1507" s="515"/>
      <c r="K1507" s="505" t="str">
        <f>IFERROR(VLOOKUP($J1507,[10]LSIns!$B$5:$C$45,2,FALSE),"")</f>
        <v/>
      </c>
      <c r="L1507" s="516"/>
      <c r="M1507" s="517" t="str">
        <f>IFERROR(VLOOKUP($L1507,[5]Insumos!$C$2:$F$517,2,FALSE),"")</f>
        <v/>
      </c>
      <c r="N1507" s="521"/>
      <c r="O1507" s="519" t="str">
        <f>IFERROR(VLOOKUP($L1507,[5]Insumos!$C$2:$F$517,3,FALSE),"")</f>
        <v/>
      </c>
      <c r="P1507" s="520" t="e">
        <f>+'Formulario PPGR3'!$O1507*'Formulario PPGR3'!$N1507</f>
        <v>#VALUE!</v>
      </c>
      <c r="Q1507" s="519" t="str">
        <f>IFERROR(VLOOKUP($L1507,[5]Insumos!$C$2:$F$517,4,FALSE),"")</f>
        <v/>
      </c>
      <c r="R1507" s="526"/>
    </row>
    <row r="1508" spans="2:18">
      <c r="B1508" s="505" t="str">
        <f>IF('Formulario PPGR3'!$G1508="","",CONCATENATE('Formulario PPGR3'!$C1508,".",'Formulario PPGR3'!$D1508,".",'Formulario PPGR3'!$E1508,".",'Formulario PPGR3'!$F1508))</f>
        <v/>
      </c>
      <c r="C1508" s="505" t="str">
        <f>IF('Formulario PPGR3'!$G1508="","",'[3]Formulario PPGR1'!#REF!)</f>
        <v/>
      </c>
      <c r="D1508" s="505" t="str">
        <f>IF('Formulario PPGR3'!$G1508="","",'[3]Formulario PPGR1'!#REF!)</f>
        <v/>
      </c>
      <c r="E1508" s="505" t="str">
        <f>IF('Formulario PPGR3'!$G1508="","",'[3]Formulario PPGR1'!#REF!)</f>
        <v/>
      </c>
      <c r="F1508" s="505" t="str">
        <f>IF('Formulario PPGR3'!$G1508="","",'[3]Formulario PPGR1'!#REF!)</f>
        <v/>
      </c>
      <c r="G1508" s="506"/>
      <c r="H1508" s="507" t="str">
        <f>IFERROR(VLOOKUP('Formulario PPGR3'!$G1508,'Formulario PPGR2'!$H$39:$I$10486,2,FALSE),"")</f>
        <v/>
      </c>
      <c r="I1508" s="514" t="str">
        <f>IFERROR(VLOOKUP('Formulario PPGR3'!$G1508,'Formulario PPGR2'!$H$9:$V$303,15,FALSE),"")</f>
        <v/>
      </c>
      <c r="J1508" s="515"/>
      <c r="K1508" s="505" t="str">
        <f>IFERROR(VLOOKUP($J1508,[10]LSIns!$B$5:$C$45,2,FALSE),"")</f>
        <v/>
      </c>
      <c r="L1508" s="516"/>
      <c r="M1508" s="517" t="str">
        <f>IFERROR(VLOOKUP($L1508,[5]Insumos!$C$2:$F$517,2,FALSE),"")</f>
        <v/>
      </c>
      <c r="N1508" s="521"/>
      <c r="O1508" s="519" t="str">
        <f>IFERROR(VLOOKUP($L1508,[5]Insumos!$C$2:$F$517,3,FALSE),"")</f>
        <v/>
      </c>
      <c r="P1508" s="520" t="e">
        <f>+'Formulario PPGR3'!$O1508*'Formulario PPGR3'!$N1508</f>
        <v>#VALUE!</v>
      </c>
      <c r="Q1508" s="519" t="str">
        <f>IFERROR(VLOOKUP($L1508,[5]Insumos!$C$2:$F$517,4,FALSE),"")</f>
        <v/>
      </c>
      <c r="R1508" s="526"/>
    </row>
    <row r="1509" spans="2:18">
      <c r="B1509" s="505" t="str">
        <f>IF('Formulario PPGR3'!$G1509="","",CONCATENATE('Formulario PPGR3'!$C1509,".",'Formulario PPGR3'!$D1509,".",'Formulario PPGR3'!$E1509,".",'Formulario PPGR3'!$F1509))</f>
        <v/>
      </c>
      <c r="C1509" s="505" t="str">
        <f>IF('Formulario PPGR3'!$G1509="","",'[3]Formulario PPGR1'!#REF!)</f>
        <v/>
      </c>
      <c r="D1509" s="505" t="str">
        <f>IF('Formulario PPGR3'!$G1509="","",'[3]Formulario PPGR1'!#REF!)</f>
        <v/>
      </c>
      <c r="E1509" s="505" t="str">
        <f>IF('Formulario PPGR3'!$G1509="","",'[3]Formulario PPGR1'!#REF!)</f>
        <v/>
      </c>
      <c r="F1509" s="505" t="str">
        <f>IF('Formulario PPGR3'!$G1509="","",'[3]Formulario PPGR1'!#REF!)</f>
        <v/>
      </c>
      <c r="G1509" s="506"/>
      <c r="H1509" s="507" t="str">
        <f>IFERROR(VLOOKUP('Formulario PPGR3'!$G1509,'Formulario PPGR2'!$H$39:$I$10486,2,FALSE),"")</f>
        <v/>
      </c>
      <c r="I1509" s="514" t="str">
        <f>IFERROR(VLOOKUP('Formulario PPGR3'!$G1509,'Formulario PPGR2'!$H$9:$V$303,15,FALSE),"")</f>
        <v/>
      </c>
      <c r="J1509" s="515"/>
      <c r="K1509" s="505" t="str">
        <f>IFERROR(VLOOKUP($J1509,[10]LSIns!$B$5:$C$45,2,FALSE),"")</f>
        <v/>
      </c>
      <c r="L1509" s="516"/>
      <c r="M1509" s="517" t="str">
        <f>IFERROR(VLOOKUP($L1509,[5]Insumos!$C$2:$F$517,2,FALSE),"")</f>
        <v/>
      </c>
      <c r="N1509" s="521"/>
      <c r="O1509" s="519" t="str">
        <f>IFERROR(VLOOKUP($L1509,[5]Insumos!$C$2:$F$517,3,FALSE),"")</f>
        <v/>
      </c>
      <c r="P1509" s="520" t="e">
        <f>+'Formulario PPGR3'!$O1509*'Formulario PPGR3'!$N1509</f>
        <v>#VALUE!</v>
      </c>
      <c r="Q1509" s="519" t="str">
        <f>IFERROR(VLOOKUP($L1509,[5]Insumos!$C$2:$F$517,4,FALSE),"")</f>
        <v/>
      </c>
      <c r="R1509" s="526"/>
    </row>
    <row r="1510" spans="2:18">
      <c r="B1510" s="505" t="str">
        <f>IF('Formulario PPGR3'!$G1510="","",CONCATENATE('Formulario PPGR3'!$C1510,".",'Formulario PPGR3'!$D1510,".",'Formulario PPGR3'!$E1510,".",'Formulario PPGR3'!$F1510))</f>
        <v/>
      </c>
      <c r="C1510" s="505" t="str">
        <f>IF('Formulario PPGR3'!$G1510="","",'[3]Formulario PPGR1'!#REF!)</f>
        <v/>
      </c>
      <c r="D1510" s="505" t="str">
        <f>IF('Formulario PPGR3'!$G1510="","",'[3]Formulario PPGR1'!#REF!)</f>
        <v/>
      </c>
      <c r="E1510" s="505" t="str">
        <f>IF('Formulario PPGR3'!$G1510="","",'[3]Formulario PPGR1'!#REF!)</f>
        <v/>
      </c>
      <c r="F1510" s="505" t="str">
        <f>IF('Formulario PPGR3'!$G1510="","",'[3]Formulario PPGR1'!#REF!)</f>
        <v/>
      </c>
      <c r="G1510" s="506"/>
      <c r="H1510" s="507" t="str">
        <f>IFERROR(VLOOKUP('Formulario PPGR3'!$G1510,'Formulario PPGR2'!$H$39:$I$10486,2,FALSE),"")</f>
        <v/>
      </c>
      <c r="I1510" s="514" t="str">
        <f>IFERROR(VLOOKUP('Formulario PPGR3'!$G1510,'Formulario PPGR2'!$H$9:$V$303,15,FALSE),"")</f>
        <v/>
      </c>
      <c r="J1510" s="515"/>
      <c r="K1510" s="505" t="str">
        <f>IFERROR(VLOOKUP($J1510,[10]LSIns!$B$5:$C$45,2,FALSE),"")</f>
        <v/>
      </c>
      <c r="L1510" s="516"/>
      <c r="M1510" s="517" t="str">
        <f>IFERROR(VLOOKUP($L1510,[5]Insumos!$C$2:$F$517,2,FALSE),"")</f>
        <v/>
      </c>
      <c r="N1510" s="521"/>
      <c r="O1510" s="519" t="str">
        <f>IFERROR(VLOOKUP($L1510,[5]Insumos!$C$2:$F$517,3,FALSE),"")</f>
        <v/>
      </c>
      <c r="P1510" s="520" t="e">
        <f>+'Formulario PPGR3'!$O1510*'Formulario PPGR3'!$N1510</f>
        <v>#VALUE!</v>
      </c>
      <c r="Q1510" s="519" t="str">
        <f>IFERROR(VLOOKUP($L1510,[5]Insumos!$C$2:$F$517,4,FALSE),"")</f>
        <v/>
      </c>
      <c r="R1510" s="526"/>
    </row>
    <row r="1511" spans="2:18">
      <c r="B1511" s="505" t="str">
        <f>IF('Formulario PPGR3'!$G1511="","",CONCATENATE('Formulario PPGR3'!$C1511,".",'Formulario PPGR3'!$D1511,".",'Formulario PPGR3'!$E1511,".",'Formulario PPGR3'!$F1511))</f>
        <v/>
      </c>
      <c r="C1511" s="505" t="str">
        <f>IF('Formulario PPGR3'!$G1511="","",'[3]Formulario PPGR1'!#REF!)</f>
        <v/>
      </c>
      <c r="D1511" s="505" t="str">
        <f>IF('Formulario PPGR3'!$G1511="","",'[3]Formulario PPGR1'!#REF!)</f>
        <v/>
      </c>
      <c r="E1511" s="505" t="str">
        <f>IF('Formulario PPGR3'!$G1511="","",'[3]Formulario PPGR1'!#REF!)</f>
        <v/>
      </c>
      <c r="F1511" s="505" t="str">
        <f>IF('Formulario PPGR3'!$G1511="","",'[3]Formulario PPGR1'!#REF!)</f>
        <v/>
      </c>
      <c r="G1511" s="506"/>
      <c r="H1511" s="507" t="str">
        <f>IFERROR(VLOOKUP('Formulario PPGR3'!$G1511,'Formulario PPGR2'!$H$39:$I$10486,2,FALSE),"")</f>
        <v/>
      </c>
      <c r="I1511" s="514" t="str">
        <f>IFERROR(VLOOKUP('Formulario PPGR3'!$G1511,'Formulario PPGR2'!$H$9:$V$303,15,FALSE),"")</f>
        <v/>
      </c>
      <c r="J1511" s="515"/>
      <c r="K1511" s="505" t="str">
        <f>IFERROR(VLOOKUP($J1511,[10]LSIns!$B$5:$C$45,2,FALSE),"")</f>
        <v/>
      </c>
      <c r="L1511" s="516"/>
      <c r="M1511" s="517" t="str">
        <f>IFERROR(VLOOKUP($L1511,[5]Insumos!$C$2:$F$517,2,FALSE),"")</f>
        <v/>
      </c>
      <c r="N1511" s="521"/>
      <c r="O1511" s="519" t="str">
        <f>IFERROR(VLOOKUP($L1511,[5]Insumos!$C$2:$F$517,3,FALSE),"")</f>
        <v/>
      </c>
      <c r="P1511" s="520" t="e">
        <f>+'Formulario PPGR3'!$O1511*'Formulario PPGR3'!$N1511</f>
        <v>#VALUE!</v>
      </c>
      <c r="Q1511" s="519" t="str">
        <f>IFERROR(VLOOKUP($L1511,[5]Insumos!$C$2:$F$517,4,FALSE),"")</f>
        <v/>
      </c>
      <c r="R1511" s="526"/>
    </row>
    <row r="1512" spans="2:18">
      <c r="B1512" s="505" t="str">
        <f>IF('Formulario PPGR3'!$G1512="","",CONCATENATE('Formulario PPGR3'!$C1512,".",'Formulario PPGR3'!$D1512,".",'Formulario PPGR3'!$E1512,".",'Formulario PPGR3'!$F1512))</f>
        <v/>
      </c>
      <c r="C1512" s="505" t="str">
        <f>IF('Formulario PPGR3'!$G1512="","",'[3]Formulario PPGR1'!#REF!)</f>
        <v/>
      </c>
      <c r="D1512" s="505" t="str">
        <f>IF('Formulario PPGR3'!$G1512="","",'[3]Formulario PPGR1'!#REF!)</f>
        <v/>
      </c>
      <c r="E1512" s="505" t="str">
        <f>IF('Formulario PPGR3'!$G1512="","",'[3]Formulario PPGR1'!#REF!)</f>
        <v/>
      </c>
      <c r="F1512" s="505" t="str">
        <f>IF('Formulario PPGR3'!$G1512="","",'[3]Formulario PPGR1'!#REF!)</f>
        <v/>
      </c>
      <c r="G1512" s="506"/>
      <c r="H1512" s="507" t="str">
        <f>IFERROR(VLOOKUP('Formulario PPGR3'!$G1512,'Formulario PPGR2'!$H$39:$I$10486,2,FALSE),"")</f>
        <v/>
      </c>
      <c r="I1512" s="514" t="str">
        <f>IFERROR(VLOOKUP('Formulario PPGR3'!$G1512,'Formulario PPGR2'!$H$9:$V$303,15,FALSE),"")</f>
        <v/>
      </c>
      <c r="J1512" s="515"/>
      <c r="K1512" s="505" t="str">
        <f>IFERROR(VLOOKUP($J1512,[10]LSIns!$B$5:$C$45,2,FALSE),"")</f>
        <v/>
      </c>
      <c r="L1512" s="516"/>
      <c r="M1512" s="517" t="str">
        <f>IFERROR(VLOOKUP($L1512,[5]Insumos!$C$2:$F$517,2,FALSE),"")</f>
        <v/>
      </c>
      <c r="N1512" s="521"/>
      <c r="O1512" s="519" t="str">
        <f>IFERROR(VLOOKUP($L1512,[5]Insumos!$C$2:$F$517,3,FALSE),"")</f>
        <v/>
      </c>
      <c r="P1512" s="520" t="e">
        <f>+'Formulario PPGR3'!$O1512*'Formulario PPGR3'!$N1512</f>
        <v>#VALUE!</v>
      </c>
      <c r="Q1512" s="519" t="str">
        <f>IFERROR(VLOOKUP($L1512,[5]Insumos!$C$2:$F$517,4,FALSE),"")</f>
        <v/>
      </c>
      <c r="R1512" s="526"/>
    </row>
    <row r="1513" spans="2:18">
      <c r="B1513" s="505" t="str">
        <f>IF('Formulario PPGR3'!$G1513="","",CONCATENATE('Formulario PPGR3'!$C1513,".",'Formulario PPGR3'!$D1513,".",'Formulario PPGR3'!$E1513,".",'Formulario PPGR3'!$F1513))</f>
        <v/>
      </c>
      <c r="C1513" s="505" t="str">
        <f>IF('Formulario PPGR3'!$G1513="","",'[3]Formulario PPGR1'!#REF!)</f>
        <v/>
      </c>
      <c r="D1513" s="505" t="str">
        <f>IF('Formulario PPGR3'!$G1513="","",'[3]Formulario PPGR1'!#REF!)</f>
        <v/>
      </c>
      <c r="E1513" s="505" t="str">
        <f>IF('Formulario PPGR3'!$G1513="","",'[3]Formulario PPGR1'!#REF!)</f>
        <v/>
      </c>
      <c r="F1513" s="505" t="str">
        <f>IF('Formulario PPGR3'!$G1513="","",'[3]Formulario PPGR1'!#REF!)</f>
        <v/>
      </c>
      <c r="G1513" s="506"/>
      <c r="H1513" s="507" t="str">
        <f>IFERROR(VLOOKUP('Formulario PPGR3'!$G1513,'Formulario PPGR2'!$H$39:$I$10486,2,FALSE),"")</f>
        <v/>
      </c>
      <c r="I1513" s="514" t="str">
        <f>IFERROR(VLOOKUP('Formulario PPGR3'!$G1513,'Formulario PPGR2'!$H$9:$V$303,15,FALSE),"")</f>
        <v/>
      </c>
      <c r="J1513" s="515"/>
      <c r="K1513" s="505" t="str">
        <f>IFERROR(VLOOKUP($J1513,[10]LSIns!$B$5:$C$45,2,FALSE),"")</f>
        <v/>
      </c>
      <c r="L1513" s="516"/>
      <c r="M1513" s="517" t="str">
        <f>IFERROR(VLOOKUP($L1513,[5]Insumos!$C$2:$F$517,2,FALSE),"")</f>
        <v/>
      </c>
      <c r="N1513" s="521"/>
      <c r="O1513" s="519" t="str">
        <f>IFERROR(VLOOKUP($L1513,[5]Insumos!$C$2:$F$517,3,FALSE),"")</f>
        <v/>
      </c>
      <c r="P1513" s="520" t="e">
        <f>+'Formulario PPGR3'!$O1513*'Formulario PPGR3'!$N1513</f>
        <v>#VALUE!</v>
      </c>
      <c r="Q1513" s="519" t="str">
        <f>IFERROR(VLOOKUP($L1513,[5]Insumos!$C$2:$F$517,4,FALSE),"")</f>
        <v/>
      </c>
      <c r="R1513" s="526"/>
    </row>
    <row r="1514" spans="2:18">
      <c r="B1514" s="505" t="str">
        <f>IF('Formulario PPGR3'!$G1514="","",CONCATENATE('Formulario PPGR3'!$C1514,".",'Formulario PPGR3'!$D1514,".",'Formulario PPGR3'!$E1514,".",'Formulario PPGR3'!$F1514))</f>
        <v/>
      </c>
      <c r="C1514" s="505" t="str">
        <f>IF('Formulario PPGR3'!$G1514="","",'[3]Formulario PPGR1'!#REF!)</f>
        <v/>
      </c>
      <c r="D1514" s="505" t="str">
        <f>IF('Formulario PPGR3'!$G1514="","",'[3]Formulario PPGR1'!#REF!)</f>
        <v/>
      </c>
      <c r="E1514" s="505" t="str">
        <f>IF('Formulario PPGR3'!$G1514="","",'[3]Formulario PPGR1'!#REF!)</f>
        <v/>
      </c>
      <c r="F1514" s="505" t="str">
        <f>IF('Formulario PPGR3'!$G1514="","",'[3]Formulario PPGR1'!#REF!)</f>
        <v/>
      </c>
      <c r="G1514" s="506"/>
      <c r="H1514" s="507" t="str">
        <f>IFERROR(VLOOKUP('Formulario PPGR3'!$G1514,'Formulario PPGR2'!$H$39:$I$10486,2,FALSE),"")</f>
        <v/>
      </c>
      <c r="I1514" s="514" t="str">
        <f>IFERROR(VLOOKUP('Formulario PPGR3'!$G1514,'Formulario PPGR2'!$H$9:$V$303,15,FALSE),"")</f>
        <v/>
      </c>
      <c r="J1514" s="515"/>
      <c r="K1514" s="505" t="str">
        <f>IFERROR(VLOOKUP($J1514,[11]LSIns!$B$5:$C$45,2,FALSE),"")</f>
        <v/>
      </c>
      <c r="L1514" s="516"/>
      <c r="M1514" s="517" t="str">
        <f>IFERROR(VLOOKUP($L1514,[5]Insumos!$C$2:$F$517,2,FALSE),"")</f>
        <v/>
      </c>
      <c r="N1514" s="521"/>
      <c r="O1514" s="519" t="str">
        <f>IFERROR(VLOOKUP($L1514,[5]Insumos!$C$2:$F$517,3,FALSE),"")</f>
        <v/>
      </c>
      <c r="P1514" s="520" t="e">
        <f>+'Formulario PPGR3'!$O1514*'Formulario PPGR3'!$N1514</f>
        <v>#VALUE!</v>
      </c>
      <c r="Q1514" s="519" t="str">
        <f>IFERROR(VLOOKUP($L1514,[5]Insumos!$C$2:$F$517,4,FALSE),"")</f>
        <v/>
      </c>
      <c r="R1514" s="526"/>
    </row>
    <row r="1515" spans="2:18">
      <c r="B1515" s="505" t="str">
        <f>IF('Formulario PPGR3'!$G1515="","",CONCATENATE('Formulario PPGR3'!$C1515,".",'Formulario PPGR3'!$D1515,".",'Formulario PPGR3'!$E1515,".",'Formulario PPGR3'!$F1515))</f>
        <v/>
      </c>
      <c r="C1515" s="505" t="str">
        <f>IF('Formulario PPGR3'!$G1515="","",'[3]Formulario PPGR1'!#REF!)</f>
        <v/>
      </c>
      <c r="D1515" s="505" t="str">
        <f>IF('Formulario PPGR3'!$G1515="","",'[3]Formulario PPGR1'!#REF!)</f>
        <v/>
      </c>
      <c r="E1515" s="505" t="str">
        <f>IF('Formulario PPGR3'!$G1515="","",'[3]Formulario PPGR1'!#REF!)</f>
        <v/>
      </c>
      <c r="F1515" s="505" t="str">
        <f>IF('Formulario PPGR3'!$G1515="","",'[3]Formulario PPGR1'!#REF!)</f>
        <v/>
      </c>
      <c r="G1515" s="506"/>
      <c r="H1515" s="507" t="str">
        <f>IFERROR(VLOOKUP('Formulario PPGR3'!$G1515,'Formulario PPGR2'!$H$39:$I$10486,2,FALSE),"")</f>
        <v/>
      </c>
      <c r="I1515" s="514" t="str">
        <f>IFERROR(VLOOKUP('Formulario PPGR3'!$G1515,'Formulario PPGR2'!$H$9:$V$303,15,FALSE),"")</f>
        <v/>
      </c>
      <c r="J1515" s="515"/>
      <c r="K1515" s="505" t="str">
        <f>IFERROR(VLOOKUP($J1515,[11]LSIns!$B$5:$C$45,2,FALSE),"")</f>
        <v/>
      </c>
      <c r="L1515" s="516"/>
      <c r="M1515" s="517" t="str">
        <f>IFERROR(VLOOKUP($L1515,[5]Insumos!$C$2:$F$517,2,FALSE),"")</f>
        <v/>
      </c>
      <c r="N1515" s="521"/>
      <c r="O1515" s="519" t="str">
        <f>IFERROR(VLOOKUP($L1515,[5]Insumos!$C$2:$F$517,3,FALSE),"")</f>
        <v/>
      </c>
      <c r="P1515" s="520" t="e">
        <f>+'Formulario PPGR3'!$O1515*'Formulario PPGR3'!$N1515</f>
        <v>#VALUE!</v>
      </c>
      <c r="Q1515" s="519" t="str">
        <f>IFERROR(VLOOKUP($L1515,[5]Insumos!$C$2:$F$517,4,FALSE),"")</f>
        <v/>
      </c>
      <c r="R1515" s="526"/>
    </row>
    <row r="1516" spans="2:18">
      <c r="B1516" s="505" t="str">
        <f>IF('Formulario PPGR3'!$G1516="","",CONCATENATE('Formulario PPGR3'!$C1516,".",'Formulario PPGR3'!$D1516,".",'Formulario PPGR3'!$E1516,".",'Formulario PPGR3'!$F1516))</f>
        <v/>
      </c>
      <c r="C1516" s="505" t="str">
        <f>IF('Formulario PPGR3'!$G1516="","",'[3]Formulario PPGR1'!#REF!)</f>
        <v/>
      </c>
      <c r="D1516" s="505" t="str">
        <f>IF('Formulario PPGR3'!$G1516="","",'[3]Formulario PPGR1'!#REF!)</f>
        <v/>
      </c>
      <c r="E1516" s="505" t="str">
        <f>IF('Formulario PPGR3'!$G1516="","",'[3]Formulario PPGR1'!#REF!)</f>
        <v/>
      </c>
      <c r="F1516" s="505" t="str">
        <f>IF('Formulario PPGR3'!$G1516="","",'[3]Formulario PPGR1'!#REF!)</f>
        <v/>
      </c>
      <c r="G1516" s="506"/>
      <c r="H1516" s="507" t="str">
        <f>IFERROR(VLOOKUP('Formulario PPGR3'!$G1516,'Formulario PPGR2'!$H$39:$I$10486,2,FALSE),"")</f>
        <v/>
      </c>
      <c r="I1516" s="514" t="str">
        <f>IFERROR(VLOOKUP('Formulario PPGR3'!$G1516,'Formulario PPGR2'!$H$9:$V$303,15,FALSE),"")</f>
        <v/>
      </c>
      <c r="J1516" s="515"/>
      <c r="K1516" s="505" t="str">
        <f>IFERROR(VLOOKUP($J1516,[11]LSIns!$B$5:$C$45,2,FALSE),"")</f>
        <v/>
      </c>
      <c r="L1516" s="516"/>
      <c r="M1516" s="517" t="str">
        <f>IFERROR(VLOOKUP($L1516,[5]Insumos!$C$2:$F$517,2,FALSE),"")</f>
        <v/>
      </c>
      <c r="N1516" s="521"/>
      <c r="O1516" s="519" t="str">
        <f>IFERROR(VLOOKUP($L1516,[5]Insumos!$C$2:$F$517,3,FALSE),"")</f>
        <v/>
      </c>
      <c r="P1516" s="520" t="e">
        <f>+'Formulario PPGR3'!$O1516*'Formulario PPGR3'!$N1516</f>
        <v>#VALUE!</v>
      </c>
      <c r="Q1516" s="519" t="str">
        <f>IFERROR(VLOOKUP($L1516,[5]Insumos!$C$2:$F$517,4,FALSE),"")</f>
        <v/>
      </c>
      <c r="R1516" s="526"/>
    </row>
    <row r="1517" spans="2:18">
      <c r="B1517" s="505" t="str">
        <f>IF('Formulario PPGR3'!$G1517="","",CONCATENATE('Formulario PPGR3'!$C1517,".",'Formulario PPGR3'!$D1517,".",'Formulario PPGR3'!$E1517,".",'Formulario PPGR3'!$F1517))</f>
        <v/>
      </c>
      <c r="C1517" s="505" t="str">
        <f>IF('Formulario PPGR3'!$G1517="","",'[3]Formulario PPGR1'!#REF!)</f>
        <v/>
      </c>
      <c r="D1517" s="505" t="str">
        <f>IF('Formulario PPGR3'!$G1517="","",'[3]Formulario PPGR1'!#REF!)</f>
        <v/>
      </c>
      <c r="E1517" s="505" t="str">
        <f>IF('Formulario PPGR3'!$G1517="","",'[3]Formulario PPGR1'!#REF!)</f>
        <v/>
      </c>
      <c r="F1517" s="505" t="str">
        <f>IF('Formulario PPGR3'!$G1517="","",'[3]Formulario PPGR1'!#REF!)</f>
        <v/>
      </c>
      <c r="G1517" s="506"/>
      <c r="H1517" s="507" t="str">
        <f>IFERROR(VLOOKUP('Formulario PPGR3'!$G1517,'Formulario PPGR2'!$H$39:$I$10486,2,FALSE),"")</f>
        <v/>
      </c>
      <c r="I1517" s="514" t="str">
        <f>IFERROR(VLOOKUP('Formulario PPGR3'!$G1517,'Formulario PPGR2'!$H$9:$V$303,15,FALSE),"")</f>
        <v/>
      </c>
      <c r="J1517" s="515"/>
      <c r="K1517" s="505" t="str">
        <f>IFERROR(VLOOKUP($J1517,[12]LSIns!$B$5:$C$45,2,FALSE),"")</f>
        <v/>
      </c>
      <c r="L1517" s="516"/>
      <c r="M1517" s="517" t="str">
        <f>IFERROR(VLOOKUP($L1517,[5]Insumos!$C$2:$F$517,2,FALSE),"")</f>
        <v/>
      </c>
      <c r="N1517" s="521"/>
      <c r="O1517" s="519" t="str">
        <f>IFERROR(VLOOKUP($L1517,[5]Insumos!$C$2:$F$517,3,FALSE),"")</f>
        <v/>
      </c>
      <c r="P1517" s="520" t="e">
        <f>+'Formulario PPGR3'!$O1517*'Formulario PPGR3'!$N1517</f>
        <v>#VALUE!</v>
      </c>
      <c r="Q1517" s="519" t="str">
        <f>IFERROR(VLOOKUP($L1517,[5]Insumos!$C$2:$F$517,4,FALSE),"")</f>
        <v/>
      </c>
      <c r="R1517" s="526"/>
    </row>
    <row r="1518" spans="2:18">
      <c r="B1518" s="505" t="str">
        <f>IF('Formulario PPGR3'!$G1518="","",CONCATENATE('Formulario PPGR3'!$C1518,".",'Formulario PPGR3'!$D1518,".",'Formulario PPGR3'!$E1518,".",'Formulario PPGR3'!$F1518))</f>
        <v/>
      </c>
      <c r="C1518" s="505" t="str">
        <f>IF('Formulario PPGR3'!$G1518="","",'[3]Formulario PPGR1'!#REF!)</f>
        <v/>
      </c>
      <c r="D1518" s="505" t="str">
        <f>IF('Formulario PPGR3'!$G1518="","",'[3]Formulario PPGR1'!#REF!)</f>
        <v/>
      </c>
      <c r="E1518" s="505" t="str">
        <f>IF('Formulario PPGR3'!$G1518="","",'[3]Formulario PPGR1'!#REF!)</f>
        <v/>
      </c>
      <c r="F1518" s="505" t="str">
        <f>IF('Formulario PPGR3'!$G1518="","",'[3]Formulario PPGR1'!#REF!)</f>
        <v/>
      </c>
      <c r="G1518" s="506"/>
      <c r="H1518" s="507" t="str">
        <f>IFERROR(VLOOKUP('Formulario PPGR3'!$G1518,'Formulario PPGR2'!$H$39:$I$10486,2,FALSE),"")</f>
        <v/>
      </c>
      <c r="I1518" s="514" t="str">
        <f>IFERROR(VLOOKUP('Formulario PPGR3'!$G1518,'Formulario PPGR2'!$H$9:$V$303,15,FALSE),"")</f>
        <v/>
      </c>
      <c r="J1518" s="515"/>
      <c r="K1518" s="505" t="str">
        <f>IFERROR(VLOOKUP($J1518,[12]LSIns!$B$5:$C$45,2,FALSE),"")</f>
        <v/>
      </c>
      <c r="L1518" s="516"/>
      <c r="M1518" s="517" t="str">
        <f>IFERROR(VLOOKUP($L1518,[5]Insumos!$C$2:$F$517,2,FALSE),"")</f>
        <v/>
      </c>
      <c r="N1518" s="521"/>
      <c r="O1518" s="519" t="str">
        <f>IFERROR(VLOOKUP($L1518,[5]Insumos!$C$2:$F$517,3,FALSE),"")</f>
        <v/>
      </c>
      <c r="P1518" s="520" t="e">
        <f>+'Formulario PPGR3'!$O1518*'Formulario PPGR3'!$N1518</f>
        <v>#VALUE!</v>
      </c>
      <c r="Q1518" s="519" t="str">
        <f>IFERROR(VLOOKUP($L1518,[5]Insumos!$C$2:$F$517,4,FALSE),"")</f>
        <v/>
      </c>
      <c r="R1518" s="526"/>
    </row>
    <row r="1519" spans="2:18">
      <c r="B1519" s="505" t="str">
        <f>IF('Formulario PPGR3'!$G1519="","",CONCATENATE('Formulario PPGR3'!$C1519,".",'Formulario PPGR3'!$D1519,".",'Formulario PPGR3'!$E1519,".",'Formulario PPGR3'!$F1519))</f>
        <v/>
      </c>
      <c r="C1519" s="505" t="str">
        <f>IF('Formulario PPGR3'!$G1519="","",'[3]Formulario PPGR1'!#REF!)</f>
        <v/>
      </c>
      <c r="D1519" s="505" t="str">
        <f>IF('Formulario PPGR3'!$G1519="","",'[3]Formulario PPGR1'!#REF!)</f>
        <v/>
      </c>
      <c r="E1519" s="505" t="str">
        <f>IF('Formulario PPGR3'!$G1519="","",'[3]Formulario PPGR1'!#REF!)</f>
        <v/>
      </c>
      <c r="F1519" s="505" t="str">
        <f>IF('Formulario PPGR3'!$G1519="","",'[3]Formulario PPGR1'!#REF!)</f>
        <v/>
      </c>
      <c r="G1519" s="506"/>
      <c r="H1519" s="507" t="str">
        <f>IFERROR(VLOOKUP('Formulario PPGR3'!$G1519,'Formulario PPGR2'!$H$39:$I$10486,2,FALSE),"")</f>
        <v/>
      </c>
      <c r="I1519" s="514" t="str">
        <f>IFERROR(VLOOKUP('Formulario PPGR3'!$G1519,'Formulario PPGR2'!$H$9:$V$303,15,FALSE),"")</f>
        <v/>
      </c>
      <c r="J1519" s="515"/>
      <c r="K1519" s="505" t="str">
        <f>IFERROR(VLOOKUP($J1519,[12]LSIns!$B$5:$C$45,2,FALSE),"")</f>
        <v/>
      </c>
      <c r="L1519" s="516"/>
      <c r="M1519" s="517" t="str">
        <f>IFERROR(VLOOKUP($L1519,[5]Insumos!$C$2:$F$517,2,FALSE),"")</f>
        <v/>
      </c>
      <c r="N1519" s="521"/>
      <c r="O1519" s="519" t="str">
        <f>IFERROR(VLOOKUP($L1519,[5]Insumos!$C$2:$F$517,3,FALSE),"")</f>
        <v/>
      </c>
      <c r="P1519" s="520" t="e">
        <f>+'Formulario PPGR3'!$O1519*'Formulario PPGR3'!$N1519</f>
        <v>#VALUE!</v>
      </c>
      <c r="Q1519" s="519" t="str">
        <f>IFERROR(VLOOKUP($L1519,[5]Insumos!$C$2:$F$517,4,FALSE),"")</f>
        <v/>
      </c>
      <c r="R1519" s="526"/>
    </row>
    <row r="1520" spans="2:18">
      <c r="B1520" s="505" t="str">
        <f>IF('Formulario PPGR3'!$G1520="","",CONCATENATE('Formulario PPGR3'!$C1520,".",'Formulario PPGR3'!$D1520,".",'Formulario PPGR3'!$E1520,".",'Formulario PPGR3'!$F1520))</f>
        <v/>
      </c>
      <c r="C1520" s="505" t="str">
        <f>IF('Formulario PPGR3'!$G1520="","",'[3]Formulario PPGR1'!#REF!)</f>
        <v/>
      </c>
      <c r="D1520" s="505" t="str">
        <f>IF('Formulario PPGR3'!$G1520="","",'[3]Formulario PPGR1'!#REF!)</f>
        <v/>
      </c>
      <c r="E1520" s="505" t="str">
        <f>IF('Formulario PPGR3'!$G1520="","",'[3]Formulario PPGR1'!#REF!)</f>
        <v/>
      </c>
      <c r="F1520" s="505" t="str">
        <f>IF('Formulario PPGR3'!$G1520="","",'[3]Formulario PPGR1'!#REF!)</f>
        <v/>
      </c>
      <c r="G1520" s="506"/>
      <c r="H1520" s="507" t="str">
        <f>IFERROR(VLOOKUP('Formulario PPGR3'!$G1520,'Formulario PPGR2'!$H$39:$I$10486,2,FALSE),"")</f>
        <v/>
      </c>
      <c r="I1520" s="514" t="str">
        <f>IFERROR(VLOOKUP('Formulario PPGR3'!$G1520,'Formulario PPGR2'!$H$9:$V$303,15,FALSE),"")</f>
        <v/>
      </c>
      <c r="J1520" s="515"/>
      <c r="K1520" s="505" t="str">
        <f>IFERROR(VLOOKUP($J1520,[12]LSIns!$B$5:$C$45,2,FALSE),"")</f>
        <v/>
      </c>
      <c r="L1520" s="516"/>
      <c r="M1520" s="517" t="str">
        <f>IFERROR(VLOOKUP($L1520,[5]Insumos!$C$2:$F$517,2,FALSE),"")</f>
        <v/>
      </c>
      <c r="N1520" s="521"/>
      <c r="O1520" s="519" t="str">
        <f>IFERROR(VLOOKUP($L1520,[5]Insumos!$C$2:$F$517,3,FALSE),"")</f>
        <v/>
      </c>
      <c r="P1520" s="520" t="e">
        <f>+'Formulario PPGR3'!$O1520*'Formulario PPGR3'!$N1520</f>
        <v>#VALUE!</v>
      </c>
      <c r="Q1520" s="519" t="str">
        <f>IFERROR(VLOOKUP($L1520,[5]Insumos!$C$2:$F$517,4,FALSE),"")</f>
        <v/>
      </c>
      <c r="R1520" s="526"/>
    </row>
    <row r="1521" spans="2:18">
      <c r="B1521" s="505" t="str">
        <f>IF('Formulario PPGR3'!$G1521="","",CONCATENATE('Formulario PPGR3'!$C1521,".",'Formulario PPGR3'!$D1521,".",'Formulario PPGR3'!$E1521,".",'Formulario PPGR3'!$F1521))</f>
        <v/>
      </c>
      <c r="C1521" s="505" t="str">
        <f>IF('Formulario PPGR3'!$G1521="","",'[3]Formulario PPGR1'!#REF!)</f>
        <v/>
      </c>
      <c r="D1521" s="505" t="str">
        <f>IF('Formulario PPGR3'!$G1521="","",'[3]Formulario PPGR1'!#REF!)</f>
        <v/>
      </c>
      <c r="E1521" s="505" t="str">
        <f>IF('Formulario PPGR3'!$G1521="","",'[3]Formulario PPGR1'!#REF!)</f>
        <v/>
      </c>
      <c r="F1521" s="505" t="str">
        <f>IF('Formulario PPGR3'!$G1521="","",'[3]Formulario PPGR1'!#REF!)</f>
        <v/>
      </c>
      <c r="G1521" s="506"/>
      <c r="H1521" s="507" t="str">
        <f>IFERROR(VLOOKUP('Formulario PPGR3'!$G1521,'Formulario PPGR2'!$H$39:$I$10486,2,FALSE),"")</f>
        <v/>
      </c>
      <c r="I1521" s="514" t="str">
        <f>IFERROR(VLOOKUP('Formulario PPGR3'!$G1521,'Formulario PPGR2'!$H$9:$V$303,15,FALSE),"")</f>
        <v/>
      </c>
      <c r="J1521" s="515"/>
      <c r="K1521" s="505" t="str">
        <f>IFERROR(VLOOKUP($J1521,[12]LSIns!$B$5:$C$45,2,FALSE),"")</f>
        <v/>
      </c>
      <c r="L1521" s="516"/>
      <c r="M1521" s="517" t="str">
        <f>IFERROR(VLOOKUP($L1521,[5]Insumos!$C$2:$F$517,2,FALSE),"")</f>
        <v/>
      </c>
      <c r="N1521" s="521"/>
      <c r="O1521" s="519" t="str">
        <f>IFERROR(VLOOKUP($L1521,[5]Insumos!$C$2:$F$517,3,FALSE),"")</f>
        <v/>
      </c>
      <c r="P1521" s="520" t="e">
        <f>+'Formulario PPGR3'!$O1521*'Formulario PPGR3'!$N1521</f>
        <v>#VALUE!</v>
      </c>
      <c r="Q1521" s="519" t="str">
        <f>IFERROR(VLOOKUP($L1521,[5]Insumos!$C$2:$F$517,4,FALSE),"")</f>
        <v/>
      </c>
      <c r="R1521" s="526"/>
    </row>
    <row r="1522" spans="2:18">
      <c r="B1522" s="505" t="str">
        <f>IF('Formulario PPGR3'!$G1522="","",CONCATENATE('Formulario PPGR3'!$C1522,".",'Formulario PPGR3'!$D1522,".",'Formulario PPGR3'!$E1522,".",'Formulario PPGR3'!$F1522))</f>
        <v/>
      </c>
      <c r="C1522" s="505" t="str">
        <f>IF('Formulario PPGR3'!$G1522="","",'[3]Formulario PPGR1'!#REF!)</f>
        <v/>
      </c>
      <c r="D1522" s="505" t="str">
        <f>IF('Formulario PPGR3'!$G1522="","",'[3]Formulario PPGR1'!#REF!)</f>
        <v/>
      </c>
      <c r="E1522" s="505" t="str">
        <f>IF('Formulario PPGR3'!$G1522="","",'[3]Formulario PPGR1'!#REF!)</f>
        <v/>
      </c>
      <c r="F1522" s="505" t="str">
        <f>IF('Formulario PPGR3'!$G1522="","",'[3]Formulario PPGR1'!#REF!)</f>
        <v/>
      </c>
      <c r="G1522" s="506"/>
      <c r="H1522" s="507" t="str">
        <f>IFERROR(VLOOKUP('Formulario PPGR3'!$G1522,'Formulario PPGR2'!$H$39:$I$10486,2,FALSE),"")</f>
        <v/>
      </c>
      <c r="I1522" s="514" t="str">
        <f>IFERROR(VLOOKUP('Formulario PPGR3'!$G1522,'Formulario PPGR2'!$H$9:$V$303,15,FALSE),"")</f>
        <v/>
      </c>
      <c r="J1522" s="515"/>
      <c r="K1522" s="505" t="str">
        <f>IFERROR(VLOOKUP($J1522,[12]LSIns!$B$5:$C$45,2,FALSE),"")</f>
        <v/>
      </c>
      <c r="L1522" s="516"/>
      <c r="M1522" s="517" t="str">
        <f>IFERROR(VLOOKUP($L1522,[5]Insumos!$C$2:$F$517,2,FALSE),"")</f>
        <v/>
      </c>
      <c r="N1522" s="521"/>
      <c r="O1522" s="519" t="str">
        <f>IFERROR(VLOOKUP($L1522,[5]Insumos!$C$2:$F$517,3,FALSE),"")</f>
        <v/>
      </c>
      <c r="P1522" s="520" t="e">
        <f>+'Formulario PPGR3'!$O1522*'Formulario PPGR3'!$N1522</f>
        <v>#VALUE!</v>
      </c>
      <c r="Q1522" s="519" t="str">
        <f>IFERROR(VLOOKUP($L1522,[5]Insumos!$C$2:$F$517,4,FALSE),"")</f>
        <v/>
      </c>
      <c r="R1522" s="526"/>
    </row>
    <row r="1523" spans="2:18">
      <c r="B1523" s="505" t="str">
        <f>IF('Formulario PPGR3'!$G1523="","",CONCATENATE('Formulario PPGR3'!$C1523,".",'Formulario PPGR3'!$D1523,".",'Formulario PPGR3'!$E1523,".",'Formulario PPGR3'!$F1523))</f>
        <v/>
      </c>
      <c r="C1523" s="505" t="str">
        <f>IF('Formulario PPGR3'!$G1523="","",'[3]Formulario PPGR1'!#REF!)</f>
        <v/>
      </c>
      <c r="D1523" s="505" t="str">
        <f>IF('Formulario PPGR3'!$G1523="","",'[3]Formulario PPGR1'!#REF!)</f>
        <v/>
      </c>
      <c r="E1523" s="505" t="str">
        <f>IF('Formulario PPGR3'!$G1523="","",'[3]Formulario PPGR1'!#REF!)</f>
        <v/>
      </c>
      <c r="F1523" s="505" t="str">
        <f>IF('Formulario PPGR3'!$G1523="","",'[3]Formulario PPGR1'!#REF!)</f>
        <v/>
      </c>
      <c r="G1523" s="506"/>
      <c r="H1523" s="507" t="str">
        <f>IFERROR(VLOOKUP('Formulario PPGR3'!$G1523,'Formulario PPGR2'!$H$39:$I$10486,2,FALSE),"")</f>
        <v/>
      </c>
      <c r="I1523" s="514" t="str">
        <f>IFERROR(VLOOKUP('Formulario PPGR3'!$G1523,'Formulario PPGR2'!$H$9:$V$303,15,FALSE),"")</f>
        <v/>
      </c>
      <c r="J1523" s="515"/>
      <c r="K1523" s="505" t="str">
        <f>IFERROR(VLOOKUP($J1523,[12]LSIns!$B$5:$C$45,2,FALSE),"")</f>
        <v/>
      </c>
      <c r="L1523" s="516"/>
      <c r="M1523" s="517" t="str">
        <f>IFERROR(VLOOKUP($L1523,[5]Insumos!$C$2:$F$517,2,FALSE),"")</f>
        <v/>
      </c>
      <c r="N1523" s="521"/>
      <c r="O1523" s="519" t="str">
        <f>IFERROR(VLOOKUP($L1523,[5]Insumos!$C$2:$F$517,3,FALSE),"")</f>
        <v/>
      </c>
      <c r="P1523" s="520" t="e">
        <f>+'Formulario PPGR3'!$O1523*'Formulario PPGR3'!$N1523</f>
        <v>#VALUE!</v>
      </c>
      <c r="Q1523" s="519" t="str">
        <f>IFERROR(VLOOKUP($L1523,[5]Insumos!$C$2:$F$517,4,FALSE),"")</f>
        <v/>
      </c>
      <c r="R1523" s="526"/>
    </row>
    <row r="1524" spans="2:18">
      <c r="B1524" s="505" t="str">
        <f>IF('Formulario PPGR3'!$G1524="","",CONCATENATE('Formulario PPGR3'!$C1524,".",'Formulario PPGR3'!$D1524,".",'Formulario PPGR3'!$E1524,".",'Formulario PPGR3'!$F1524))</f>
        <v/>
      </c>
      <c r="C1524" s="505" t="str">
        <f>IF('Formulario PPGR3'!$G1524="","",'[3]Formulario PPGR1'!#REF!)</f>
        <v/>
      </c>
      <c r="D1524" s="505" t="str">
        <f>IF('Formulario PPGR3'!$G1524="","",'[3]Formulario PPGR1'!#REF!)</f>
        <v/>
      </c>
      <c r="E1524" s="505" t="str">
        <f>IF('Formulario PPGR3'!$G1524="","",'[3]Formulario PPGR1'!#REF!)</f>
        <v/>
      </c>
      <c r="F1524" s="505" t="str">
        <f>IF('Formulario PPGR3'!$G1524="","",'[3]Formulario PPGR1'!#REF!)</f>
        <v/>
      </c>
      <c r="G1524" s="506"/>
      <c r="H1524" s="507" t="str">
        <f>IFERROR(VLOOKUP('Formulario PPGR3'!$G1524,'Formulario PPGR2'!$H$39:$I$10486,2,FALSE),"")</f>
        <v/>
      </c>
      <c r="I1524" s="514" t="str">
        <f>IFERROR(VLOOKUP('Formulario PPGR3'!$G1524,'Formulario PPGR2'!$H$9:$V$303,15,FALSE),"")</f>
        <v/>
      </c>
      <c r="J1524" s="515"/>
      <c r="K1524" s="505" t="str">
        <f>IFERROR(VLOOKUP($J1524,[12]LSIns!$B$5:$C$45,2,FALSE),"")</f>
        <v/>
      </c>
      <c r="L1524" s="516"/>
      <c r="M1524" s="517" t="str">
        <f>IFERROR(VLOOKUP($L1524,[5]Insumos!$C$2:$F$517,2,FALSE),"")</f>
        <v/>
      </c>
      <c r="N1524" s="521"/>
      <c r="O1524" s="519" t="str">
        <f>IFERROR(VLOOKUP($L1524,[5]Insumos!$C$2:$F$517,3,FALSE),"")</f>
        <v/>
      </c>
      <c r="P1524" s="520" t="e">
        <f>+'Formulario PPGR3'!$O1524*'Formulario PPGR3'!$N1524</f>
        <v>#VALUE!</v>
      </c>
      <c r="Q1524" s="519" t="str">
        <f>IFERROR(VLOOKUP($L1524,[5]Insumos!$C$2:$F$517,4,FALSE),"")</f>
        <v/>
      </c>
      <c r="R1524" s="526"/>
    </row>
    <row r="1525" spans="2:18">
      <c r="B1525" s="505" t="str">
        <f>IF('Formulario PPGR3'!$G1525="","",CONCATENATE('Formulario PPGR3'!$C1525,".",'Formulario PPGR3'!$D1525,".",'Formulario PPGR3'!$E1525,".",'Formulario PPGR3'!$F1525))</f>
        <v/>
      </c>
      <c r="C1525" s="505" t="str">
        <f>IF('Formulario PPGR3'!$G1525="","",'[3]Formulario PPGR1'!#REF!)</f>
        <v/>
      </c>
      <c r="D1525" s="505" t="str">
        <f>IF('Formulario PPGR3'!$G1525="","",'[3]Formulario PPGR1'!#REF!)</f>
        <v/>
      </c>
      <c r="E1525" s="505" t="str">
        <f>IF('Formulario PPGR3'!$G1525="","",'[3]Formulario PPGR1'!#REF!)</f>
        <v/>
      </c>
      <c r="F1525" s="505" t="str">
        <f>IF('Formulario PPGR3'!$G1525="","",'[3]Formulario PPGR1'!#REF!)</f>
        <v/>
      </c>
      <c r="G1525" s="506"/>
      <c r="H1525" s="507" t="str">
        <f>IFERROR(VLOOKUP('Formulario PPGR3'!$G1525,'Formulario PPGR2'!$H$39:$I$10486,2,FALSE),"")</f>
        <v/>
      </c>
      <c r="I1525" s="514" t="str">
        <f>IFERROR(VLOOKUP('Formulario PPGR3'!$G1525,'Formulario PPGR2'!$H$9:$V$303,15,FALSE),"")</f>
        <v/>
      </c>
      <c r="J1525" s="515"/>
      <c r="K1525" s="505" t="str">
        <f>IFERROR(VLOOKUP($J1525,[12]LSIns!$B$5:$C$45,2,FALSE),"")</f>
        <v/>
      </c>
      <c r="L1525" s="516"/>
      <c r="M1525" s="517" t="str">
        <f>IFERROR(VLOOKUP($L1525,[5]Insumos!$C$2:$F$517,2,FALSE),"")</f>
        <v/>
      </c>
      <c r="N1525" s="521"/>
      <c r="O1525" s="519" t="str">
        <f>IFERROR(VLOOKUP($L1525,[5]Insumos!$C$2:$F$517,3,FALSE),"")</f>
        <v/>
      </c>
      <c r="P1525" s="520" t="e">
        <f>+'Formulario PPGR3'!$O1525*'Formulario PPGR3'!$N1525</f>
        <v>#VALUE!</v>
      </c>
      <c r="Q1525" s="519" t="str">
        <f>IFERROR(VLOOKUP($L1525,[5]Insumos!$C$2:$F$517,4,FALSE),"")</f>
        <v/>
      </c>
      <c r="R1525" s="526"/>
    </row>
    <row r="1526" spans="2:18">
      <c r="B1526" s="505" t="str">
        <f>IF('Formulario PPGR3'!$G1526="","",CONCATENATE('Formulario PPGR3'!$C1526,".",'Formulario PPGR3'!$D1526,".",'Formulario PPGR3'!$E1526,".",'Formulario PPGR3'!$F1526))</f>
        <v/>
      </c>
      <c r="C1526" s="505" t="str">
        <f>IF('Formulario PPGR3'!$G1526="","",'[3]Formulario PPGR1'!#REF!)</f>
        <v/>
      </c>
      <c r="D1526" s="505" t="str">
        <f>IF('Formulario PPGR3'!$G1526="","",'[3]Formulario PPGR1'!#REF!)</f>
        <v/>
      </c>
      <c r="E1526" s="505" t="str">
        <f>IF('Formulario PPGR3'!$G1526="","",'[3]Formulario PPGR1'!#REF!)</f>
        <v/>
      </c>
      <c r="F1526" s="505" t="str">
        <f>IF('Formulario PPGR3'!$G1526="","",'[3]Formulario PPGR1'!#REF!)</f>
        <v/>
      </c>
      <c r="G1526" s="506"/>
      <c r="H1526" s="507" t="str">
        <f>IFERROR(VLOOKUP('Formulario PPGR3'!$G1526,'Formulario PPGR2'!$H$39:$I$10486,2,FALSE),"")</f>
        <v/>
      </c>
      <c r="I1526" s="514" t="str">
        <f>IFERROR(VLOOKUP('Formulario PPGR3'!$G1526,'Formulario PPGR2'!$H$9:$V$303,15,FALSE),"")</f>
        <v/>
      </c>
      <c r="J1526" s="515"/>
      <c r="K1526" s="505" t="str">
        <f>IFERROR(VLOOKUP($J1526,[12]LSIns!$B$5:$C$45,2,FALSE),"")</f>
        <v/>
      </c>
      <c r="L1526" s="516"/>
      <c r="M1526" s="517" t="str">
        <f>IFERROR(VLOOKUP($L1526,[5]Insumos!$C$2:$F$517,2,FALSE),"")</f>
        <v/>
      </c>
      <c r="N1526" s="521"/>
      <c r="O1526" s="519" t="str">
        <f>IFERROR(VLOOKUP($L1526,[5]Insumos!$C$2:$F$517,3,FALSE),"")</f>
        <v/>
      </c>
      <c r="P1526" s="520" t="e">
        <f>+'Formulario PPGR3'!$O1526*'Formulario PPGR3'!$N1526</f>
        <v>#VALUE!</v>
      </c>
      <c r="Q1526" s="519" t="str">
        <f>IFERROR(VLOOKUP($L1526,[5]Insumos!$C$2:$F$517,4,FALSE),"")</f>
        <v/>
      </c>
      <c r="R1526" s="526"/>
    </row>
    <row r="1527" spans="2:18">
      <c r="B1527" s="505" t="str">
        <f>IF('Formulario PPGR3'!$G1527="","",CONCATENATE('Formulario PPGR3'!$C1527,".",'Formulario PPGR3'!$D1527,".",'Formulario PPGR3'!$E1527,".",'Formulario PPGR3'!$F1527))</f>
        <v/>
      </c>
      <c r="C1527" s="505" t="str">
        <f>IF('Formulario PPGR3'!$G1527="","",'[3]Formulario PPGR1'!#REF!)</f>
        <v/>
      </c>
      <c r="D1527" s="505" t="str">
        <f>IF('Formulario PPGR3'!$G1527="","",'[3]Formulario PPGR1'!#REF!)</f>
        <v/>
      </c>
      <c r="E1527" s="505" t="str">
        <f>IF('Formulario PPGR3'!$G1527="","",'[3]Formulario PPGR1'!#REF!)</f>
        <v/>
      </c>
      <c r="F1527" s="505" t="str">
        <f>IF('Formulario PPGR3'!$G1527="","",'[3]Formulario PPGR1'!#REF!)</f>
        <v/>
      </c>
      <c r="G1527" s="506"/>
      <c r="H1527" s="507" t="str">
        <f>IFERROR(VLOOKUP('Formulario PPGR3'!$G1527,'Formulario PPGR2'!$H$39:$I$10486,2,FALSE),"")</f>
        <v/>
      </c>
      <c r="I1527" s="514" t="str">
        <f>IFERROR(VLOOKUP('Formulario PPGR3'!$G1527,'Formulario PPGR2'!$H$9:$V$303,15,FALSE),"")</f>
        <v/>
      </c>
      <c r="J1527" s="515"/>
      <c r="K1527" s="505" t="str">
        <f>IFERROR(VLOOKUP($J1527,[12]LSIns!$B$5:$C$45,2,FALSE),"")</f>
        <v/>
      </c>
      <c r="L1527" s="516"/>
      <c r="M1527" s="517" t="str">
        <f>IFERROR(VLOOKUP($L1527,[5]Insumos!$C$2:$F$517,2,FALSE),"")</f>
        <v/>
      </c>
      <c r="N1527" s="521"/>
      <c r="O1527" s="519" t="str">
        <f>IFERROR(VLOOKUP($L1527,[5]Insumos!$C$2:$F$517,3,FALSE),"")</f>
        <v/>
      </c>
      <c r="P1527" s="520" t="e">
        <f>+'Formulario PPGR3'!$O1527*'Formulario PPGR3'!$N1527</f>
        <v>#VALUE!</v>
      </c>
      <c r="Q1527" s="519" t="str">
        <f>IFERROR(VLOOKUP($L1527,[5]Insumos!$C$2:$F$517,4,FALSE),"")</f>
        <v/>
      </c>
      <c r="R1527" s="526"/>
    </row>
    <row r="1528" spans="2:18">
      <c r="B1528" s="505" t="str">
        <f>IF('Formulario PPGR3'!$G1528="","",CONCATENATE('Formulario PPGR3'!$C1528,".",'Formulario PPGR3'!$D1528,".",'Formulario PPGR3'!$E1528,".",'Formulario PPGR3'!$F1528))</f>
        <v/>
      </c>
      <c r="C1528" s="505" t="str">
        <f>IF('Formulario PPGR3'!$G1528="","",'[3]Formulario PPGR1'!#REF!)</f>
        <v/>
      </c>
      <c r="D1528" s="505" t="str">
        <f>IF('Formulario PPGR3'!$G1528="","",'[3]Formulario PPGR1'!#REF!)</f>
        <v/>
      </c>
      <c r="E1528" s="505" t="str">
        <f>IF('Formulario PPGR3'!$G1528="","",'[3]Formulario PPGR1'!#REF!)</f>
        <v/>
      </c>
      <c r="F1528" s="505" t="str">
        <f>IF('Formulario PPGR3'!$G1528="","",'[3]Formulario PPGR1'!#REF!)</f>
        <v/>
      </c>
      <c r="G1528" s="506"/>
      <c r="H1528" s="507" t="str">
        <f>IFERROR(VLOOKUP('Formulario PPGR3'!$G1528,'Formulario PPGR2'!$H$39:$I$10486,2,FALSE),"")</f>
        <v/>
      </c>
      <c r="I1528" s="514" t="str">
        <f>IFERROR(VLOOKUP('Formulario PPGR3'!$G1528,'Formulario PPGR2'!$H$9:$V$303,15,FALSE),"")</f>
        <v/>
      </c>
      <c r="J1528" s="515"/>
      <c r="K1528" s="505" t="str">
        <f>IFERROR(VLOOKUP($J1528,[12]LSIns!$B$5:$C$45,2,FALSE),"")</f>
        <v/>
      </c>
      <c r="L1528" s="516"/>
      <c r="M1528" s="517" t="str">
        <f>IFERROR(VLOOKUP($L1528,[5]Insumos!$C$2:$F$517,2,FALSE),"")</f>
        <v/>
      </c>
      <c r="N1528" s="521"/>
      <c r="O1528" s="519" t="str">
        <f>IFERROR(VLOOKUP($L1528,[5]Insumos!$C$2:$F$517,3,FALSE),"")</f>
        <v/>
      </c>
      <c r="P1528" s="520" t="e">
        <f>+'Formulario PPGR3'!$O1528*'Formulario PPGR3'!$N1528</f>
        <v>#VALUE!</v>
      </c>
      <c r="Q1528" s="519" t="str">
        <f>IFERROR(VLOOKUP($L1528,[5]Insumos!$C$2:$F$517,4,FALSE),"")</f>
        <v/>
      </c>
      <c r="R1528" s="526"/>
    </row>
    <row r="1529" spans="2:18">
      <c r="B1529" s="505" t="str">
        <f>IF('Formulario PPGR3'!$G1529="","",CONCATENATE('Formulario PPGR3'!$C1529,".",'Formulario PPGR3'!$D1529,".",'Formulario PPGR3'!$E1529,".",'Formulario PPGR3'!$F1529))</f>
        <v/>
      </c>
      <c r="C1529" s="505" t="str">
        <f>IF('Formulario PPGR3'!$G1529="","",'[3]Formulario PPGR1'!#REF!)</f>
        <v/>
      </c>
      <c r="D1529" s="505" t="str">
        <f>IF('Formulario PPGR3'!$G1529="","",'[3]Formulario PPGR1'!#REF!)</f>
        <v/>
      </c>
      <c r="E1529" s="505" t="str">
        <f>IF('Formulario PPGR3'!$G1529="","",'[3]Formulario PPGR1'!#REF!)</f>
        <v/>
      </c>
      <c r="F1529" s="505" t="str">
        <f>IF('Formulario PPGR3'!$G1529="","",'[3]Formulario PPGR1'!#REF!)</f>
        <v/>
      </c>
      <c r="G1529" s="506"/>
      <c r="H1529" s="507" t="str">
        <f>IFERROR(VLOOKUP('Formulario PPGR3'!$G1529,'Formulario PPGR2'!$H$39:$I$10486,2,FALSE),"")</f>
        <v/>
      </c>
      <c r="I1529" s="514" t="str">
        <f>IFERROR(VLOOKUP('Formulario PPGR3'!$G1529,'Formulario PPGR2'!$H$9:$V$303,15,FALSE),"")</f>
        <v/>
      </c>
      <c r="J1529" s="515"/>
      <c r="K1529" s="505" t="str">
        <f>IFERROR(VLOOKUP($J1529,[12]LSIns!$B$5:$C$45,2,FALSE),"")</f>
        <v/>
      </c>
      <c r="L1529" s="516"/>
      <c r="M1529" s="517" t="str">
        <f>IFERROR(VLOOKUP($L1529,[5]Insumos!$C$2:$F$517,2,FALSE),"")</f>
        <v/>
      </c>
      <c r="N1529" s="521"/>
      <c r="O1529" s="519" t="str">
        <f>IFERROR(VLOOKUP($L1529,[5]Insumos!$C$2:$F$517,3,FALSE),"")</f>
        <v/>
      </c>
      <c r="P1529" s="520" t="e">
        <f>+'Formulario PPGR3'!$O1529*'Formulario PPGR3'!$N1529</f>
        <v>#VALUE!</v>
      </c>
      <c r="Q1529" s="519" t="str">
        <f>IFERROR(VLOOKUP($L1529,[5]Insumos!$C$2:$F$517,4,FALSE),"")</f>
        <v/>
      </c>
      <c r="R1529" s="526"/>
    </row>
    <row r="1530" spans="2:18">
      <c r="B1530" s="505" t="str">
        <f>IF('Formulario PPGR3'!$G1530="","",CONCATENATE('Formulario PPGR3'!$C1530,".",'Formulario PPGR3'!$D1530,".",'Formulario PPGR3'!$E1530,".",'Formulario PPGR3'!$F1530))</f>
        <v/>
      </c>
      <c r="C1530" s="505" t="str">
        <f>IF('Formulario PPGR3'!$G1530="","",'[3]Formulario PPGR1'!#REF!)</f>
        <v/>
      </c>
      <c r="D1530" s="505" t="str">
        <f>IF('Formulario PPGR3'!$G1530="","",'[3]Formulario PPGR1'!#REF!)</f>
        <v/>
      </c>
      <c r="E1530" s="505" t="str">
        <f>IF('Formulario PPGR3'!$G1530="","",'[3]Formulario PPGR1'!#REF!)</f>
        <v/>
      </c>
      <c r="F1530" s="505" t="str">
        <f>IF('Formulario PPGR3'!$G1530="","",'[3]Formulario PPGR1'!#REF!)</f>
        <v/>
      </c>
      <c r="G1530" s="506"/>
      <c r="H1530" s="507" t="str">
        <f>IFERROR(VLOOKUP('Formulario PPGR3'!$G1530,'Formulario PPGR2'!$H$39:$I$10486,2,FALSE),"")</f>
        <v/>
      </c>
      <c r="I1530" s="514" t="str">
        <f>IFERROR(VLOOKUP('Formulario PPGR3'!$G1530,'Formulario PPGR2'!$H$9:$V$303,15,FALSE),"")</f>
        <v/>
      </c>
      <c r="J1530" s="515"/>
      <c r="K1530" s="505" t="str">
        <f>IFERROR(VLOOKUP($J1530,[12]LSIns!$B$5:$C$45,2,FALSE),"")</f>
        <v/>
      </c>
      <c r="L1530" s="516"/>
      <c r="M1530" s="517" t="str">
        <f>IFERROR(VLOOKUP($L1530,[5]Insumos!$C$2:$F$517,2,FALSE),"")</f>
        <v/>
      </c>
      <c r="N1530" s="521"/>
      <c r="O1530" s="519" t="str">
        <f>IFERROR(VLOOKUP($L1530,[5]Insumos!$C$2:$F$517,3,FALSE),"")</f>
        <v/>
      </c>
      <c r="P1530" s="520" t="e">
        <f>+'Formulario PPGR3'!$O1530*'Formulario PPGR3'!$N1530</f>
        <v>#VALUE!</v>
      </c>
      <c r="Q1530" s="519" t="str">
        <f>IFERROR(VLOOKUP($L1530,[5]Insumos!$C$2:$F$517,4,FALSE),"")</f>
        <v/>
      </c>
      <c r="R1530" s="526"/>
    </row>
    <row r="1531" spans="2:18">
      <c r="B1531" s="505" t="str">
        <f>IF('Formulario PPGR3'!$G1531="","",CONCATENATE('Formulario PPGR3'!$C1531,".",'Formulario PPGR3'!$D1531,".",'Formulario PPGR3'!$E1531,".",'Formulario PPGR3'!$F1531))</f>
        <v/>
      </c>
      <c r="C1531" s="505" t="str">
        <f>IF('Formulario PPGR3'!$G1531="","",'[3]Formulario PPGR1'!#REF!)</f>
        <v/>
      </c>
      <c r="D1531" s="505" t="str">
        <f>IF('Formulario PPGR3'!$G1531="","",'[3]Formulario PPGR1'!#REF!)</f>
        <v/>
      </c>
      <c r="E1531" s="505" t="str">
        <f>IF('Formulario PPGR3'!$G1531="","",'[3]Formulario PPGR1'!#REF!)</f>
        <v/>
      </c>
      <c r="F1531" s="505" t="str">
        <f>IF('Formulario PPGR3'!$G1531="","",'[3]Formulario PPGR1'!#REF!)</f>
        <v/>
      </c>
      <c r="G1531" s="506"/>
      <c r="H1531" s="507" t="str">
        <f>IFERROR(VLOOKUP('Formulario PPGR3'!$G1531,'Formulario PPGR2'!$H$39:$I$10486,2,FALSE),"")</f>
        <v/>
      </c>
      <c r="I1531" s="514" t="str">
        <f>IFERROR(VLOOKUP('Formulario PPGR3'!$G1531,'Formulario PPGR2'!$H$9:$V$303,15,FALSE),"")</f>
        <v/>
      </c>
      <c r="J1531" s="515"/>
      <c r="K1531" s="505" t="str">
        <f>IFERROR(VLOOKUP($J1531,[12]LSIns!$B$5:$C$45,2,FALSE),"")</f>
        <v/>
      </c>
      <c r="L1531" s="516"/>
      <c r="M1531" s="517" t="str">
        <f>IFERROR(VLOOKUP($L1531,[5]Insumos!$C$2:$F$517,2,FALSE),"")</f>
        <v/>
      </c>
      <c r="N1531" s="521"/>
      <c r="O1531" s="519" t="str">
        <f>IFERROR(VLOOKUP($L1531,[5]Insumos!$C$2:$F$517,3,FALSE),"")</f>
        <v/>
      </c>
      <c r="P1531" s="520" t="e">
        <f>+'Formulario PPGR3'!$O1531*'Formulario PPGR3'!$N1531</f>
        <v>#VALUE!</v>
      </c>
      <c r="Q1531" s="519" t="str">
        <f>IFERROR(VLOOKUP($L1531,[5]Insumos!$C$2:$F$517,4,FALSE),"")</f>
        <v/>
      </c>
      <c r="R1531" s="526"/>
    </row>
    <row r="1532" spans="2:18">
      <c r="B1532" s="505" t="str">
        <f>IF('Formulario PPGR3'!$G1532="","",CONCATENATE('Formulario PPGR3'!$C1532,".",'Formulario PPGR3'!$D1532,".",'Formulario PPGR3'!$E1532,".",'Formulario PPGR3'!$F1532))</f>
        <v/>
      </c>
      <c r="C1532" s="505" t="str">
        <f>IF('Formulario PPGR3'!$G1532="","",'[3]Formulario PPGR1'!#REF!)</f>
        <v/>
      </c>
      <c r="D1532" s="505" t="str">
        <f>IF('Formulario PPGR3'!$G1532="","",'[3]Formulario PPGR1'!#REF!)</f>
        <v/>
      </c>
      <c r="E1532" s="505" t="str">
        <f>IF('Formulario PPGR3'!$G1532="","",'[3]Formulario PPGR1'!#REF!)</f>
        <v/>
      </c>
      <c r="F1532" s="505" t="str">
        <f>IF('Formulario PPGR3'!$G1532="","",'[3]Formulario PPGR1'!#REF!)</f>
        <v/>
      </c>
      <c r="G1532" s="506"/>
      <c r="H1532" s="507" t="str">
        <f>IFERROR(VLOOKUP('Formulario PPGR3'!$G1532,'Formulario PPGR2'!$H$39:$I$10486,2,FALSE),"")</f>
        <v/>
      </c>
      <c r="I1532" s="514" t="str">
        <f>IFERROR(VLOOKUP('Formulario PPGR3'!$G1532,'Formulario PPGR2'!$H$9:$V$303,15,FALSE),"")</f>
        <v/>
      </c>
      <c r="J1532" s="515"/>
      <c r="K1532" s="505" t="str">
        <f>IFERROR(VLOOKUP($J1532,[12]LSIns!$B$5:$C$45,2,FALSE),"")</f>
        <v/>
      </c>
      <c r="L1532" s="516"/>
      <c r="M1532" s="517" t="str">
        <f>IFERROR(VLOOKUP($L1532,[5]Insumos!$C$2:$F$517,2,FALSE),"")</f>
        <v/>
      </c>
      <c r="N1532" s="521"/>
      <c r="O1532" s="519" t="str">
        <f>IFERROR(VLOOKUP($L1532,[5]Insumos!$C$2:$F$517,3,FALSE),"")</f>
        <v/>
      </c>
      <c r="P1532" s="520" t="e">
        <f>+'Formulario PPGR3'!$O1532*'Formulario PPGR3'!$N1532</f>
        <v>#VALUE!</v>
      </c>
      <c r="Q1532" s="519" t="str">
        <f>IFERROR(VLOOKUP($L1532,[5]Insumos!$C$2:$F$517,4,FALSE),"")</f>
        <v/>
      </c>
      <c r="R1532" s="526"/>
    </row>
    <row r="1533" spans="2:18">
      <c r="B1533" s="505" t="str">
        <f>IF('Formulario PPGR3'!$G1533="","",CONCATENATE('Formulario PPGR3'!$C1533,".",'Formulario PPGR3'!$D1533,".",'Formulario PPGR3'!$E1533,".",'Formulario PPGR3'!$F1533))</f>
        <v/>
      </c>
      <c r="C1533" s="505" t="str">
        <f>IF('Formulario PPGR3'!$G1533="","",'[3]Formulario PPGR1'!#REF!)</f>
        <v/>
      </c>
      <c r="D1533" s="505" t="str">
        <f>IF('Formulario PPGR3'!$G1533="","",'[3]Formulario PPGR1'!#REF!)</f>
        <v/>
      </c>
      <c r="E1533" s="505" t="str">
        <f>IF('Formulario PPGR3'!$G1533="","",'[3]Formulario PPGR1'!#REF!)</f>
        <v/>
      </c>
      <c r="F1533" s="505" t="str">
        <f>IF('Formulario PPGR3'!$G1533="","",'[3]Formulario PPGR1'!#REF!)</f>
        <v/>
      </c>
      <c r="G1533" s="506"/>
      <c r="H1533" s="507" t="str">
        <f>IFERROR(VLOOKUP('Formulario PPGR3'!$G1533,'Formulario PPGR2'!$H$39:$I$10486,2,FALSE),"")</f>
        <v/>
      </c>
      <c r="I1533" s="514" t="str">
        <f>IFERROR(VLOOKUP('Formulario PPGR3'!$G1533,'Formulario PPGR2'!$H$9:$V$303,15,FALSE),"")</f>
        <v/>
      </c>
      <c r="J1533" s="515"/>
      <c r="K1533" s="505" t="str">
        <f>IFERROR(VLOOKUP($J1533,[12]LSIns!$B$5:$C$45,2,FALSE),"")</f>
        <v/>
      </c>
      <c r="L1533" s="516"/>
      <c r="M1533" s="517" t="str">
        <f>IFERROR(VLOOKUP($L1533,[5]Insumos!$C$2:$F$517,2,FALSE),"")</f>
        <v/>
      </c>
      <c r="N1533" s="521"/>
      <c r="O1533" s="519" t="str">
        <f>IFERROR(VLOOKUP($L1533,[5]Insumos!$C$2:$F$517,3,FALSE),"")</f>
        <v/>
      </c>
      <c r="P1533" s="520" t="e">
        <f>+'Formulario PPGR3'!$O1533*'Formulario PPGR3'!$N1533</f>
        <v>#VALUE!</v>
      </c>
      <c r="Q1533" s="519" t="str">
        <f>IFERROR(VLOOKUP($L1533,[5]Insumos!$C$2:$F$517,4,FALSE),"")</f>
        <v/>
      </c>
      <c r="R1533" s="526"/>
    </row>
    <row r="1534" spans="2:18">
      <c r="B1534" s="505" t="str">
        <f>IF('Formulario PPGR3'!$G1534="","",CONCATENATE('Formulario PPGR3'!$C1534,".",'Formulario PPGR3'!$D1534,".",'Formulario PPGR3'!$E1534,".",'Formulario PPGR3'!$F1534))</f>
        <v/>
      </c>
      <c r="C1534" s="505" t="str">
        <f>IF('Formulario PPGR3'!$G1534="","",'[3]Formulario PPGR1'!#REF!)</f>
        <v/>
      </c>
      <c r="D1534" s="505" t="str">
        <f>IF('Formulario PPGR3'!$G1534="","",'[3]Formulario PPGR1'!#REF!)</f>
        <v/>
      </c>
      <c r="E1534" s="505" t="str">
        <f>IF('Formulario PPGR3'!$G1534="","",'[3]Formulario PPGR1'!#REF!)</f>
        <v/>
      </c>
      <c r="F1534" s="505" t="str">
        <f>IF('Formulario PPGR3'!$G1534="","",'[3]Formulario PPGR1'!#REF!)</f>
        <v/>
      </c>
      <c r="G1534" s="506"/>
      <c r="H1534" s="507" t="str">
        <f>IFERROR(VLOOKUP('Formulario PPGR3'!$G1534,'Formulario PPGR2'!$H$39:$I$10486,2,FALSE),"")</f>
        <v/>
      </c>
      <c r="I1534" s="514" t="str">
        <f>IFERROR(VLOOKUP('Formulario PPGR3'!$G1534,'Formulario PPGR2'!$H$9:$V$303,15,FALSE),"")</f>
        <v/>
      </c>
      <c r="J1534" s="515"/>
      <c r="K1534" s="505" t="str">
        <f>IFERROR(VLOOKUP($J1534,[12]LSIns!$B$5:$C$45,2,FALSE),"")</f>
        <v/>
      </c>
      <c r="L1534" s="516"/>
      <c r="M1534" s="517" t="str">
        <f>IFERROR(VLOOKUP($L1534,[5]Insumos!$C$2:$F$517,2,FALSE),"")</f>
        <v/>
      </c>
      <c r="N1534" s="521"/>
      <c r="O1534" s="519" t="str">
        <f>IFERROR(VLOOKUP($L1534,[5]Insumos!$C$2:$F$517,3,FALSE),"")</f>
        <v/>
      </c>
      <c r="P1534" s="520" t="e">
        <f>+'Formulario PPGR3'!$O1534*'Formulario PPGR3'!$N1534</f>
        <v>#VALUE!</v>
      </c>
      <c r="Q1534" s="519" t="str">
        <f>IFERROR(VLOOKUP($L1534,[5]Insumos!$C$2:$F$517,4,FALSE),"")</f>
        <v/>
      </c>
      <c r="R1534" s="526"/>
    </row>
    <row r="1535" spans="2:18">
      <c r="B1535" s="505" t="str">
        <f>IF('Formulario PPGR3'!$G1535="","",CONCATENATE('Formulario PPGR3'!$C1535,".",'Formulario PPGR3'!$D1535,".",'Formulario PPGR3'!$E1535,".",'Formulario PPGR3'!$F1535))</f>
        <v/>
      </c>
      <c r="C1535" s="505" t="str">
        <f>IF('Formulario PPGR3'!$G1535="","",'[3]Formulario PPGR1'!#REF!)</f>
        <v/>
      </c>
      <c r="D1535" s="505" t="str">
        <f>IF('Formulario PPGR3'!$G1535="","",'[3]Formulario PPGR1'!#REF!)</f>
        <v/>
      </c>
      <c r="E1535" s="505" t="str">
        <f>IF('Formulario PPGR3'!$G1535="","",'[3]Formulario PPGR1'!#REF!)</f>
        <v/>
      </c>
      <c r="F1535" s="505" t="str">
        <f>IF('Formulario PPGR3'!$G1535="","",'[3]Formulario PPGR1'!#REF!)</f>
        <v/>
      </c>
      <c r="G1535" s="506"/>
      <c r="H1535" s="507" t="str">
        <f>IFERROR(VLOOKUP('Formulario PPGR3'!$G1535,'Formulario PPGR2'!$H$39:$I$10486,2,FALSE),"")</f>
        <v/>
      </c>
      <c r="I1535" s="514" t="str">
        <f>IFERROR(VLOOKUP('Formulario PPGR3'!$G1535,'Formulario PPGR2'!$H$9:$V$303,15,FALSE),"")</f>
        <v/>
      </c>
      <c r="J1535" s="515"/>
      <c r="K1535" s="505" t="str">
        <f>IFERROR(VLOOKUP($J1535,[12]LSIns!$B$5:$C$45,2,FALSE),"")</f>
        <v/>
      </c>
      <c r="L1535" s="516"/>
      <c r="M1535" s="517" t="str">
        <f>IFERROR(VLOOKUP($L1535,[5]Insumos!$C$2:$F$517,2,FALSE),"")</f>
        <v/>
      </c>
      <c r="N1535" s="521"/>
      <c r="O1535" s="519" t="str">
        <f>IFERROR(VLOOKUP($L1535,[5]Insumos!$C$2:$F$517,3,FALSE),"")</f>
        <v/>
      </c>
      <c r="P1535" s="520" t="e">
        <f>+'Formulario PPGR3'!$O1535*'Formulario PPGR3'!$N1535</f>
        <v>#VALUE!</v>
      </c>
      <c r="Q1535" s="519" t="str">
        <f>IFERROR(VLOOKUP($L1535,[5]Insumos!$C$2:$F$517,4,FALSE),"")</f>
        <v/>
      </c>
      <c r="R1535" s="526"/>
    </row>
    <row r="1536" spans="2:18">
      <c r="B1536" s="505" t="str">
        <f>IF('Formulario PPGR3'!$G1536="","",CONCATENATE('Formulario PPGR3'!$C1536,".",'Formulario PPGR3'!$D1536,".",'Formulario PPGR3'!$E1536,".",'Formulario PPGR3'!$F1536))</f>
        <v/>
      </c>
      <c r="C1536" s="505" t="str">
        <f>IF('Formulario PPGR3'!$G1536="","",'[3]Formulario PPGR1'!#REF!)</f>
        <v/>
      </c>
      <c r="D1536" s="505" t="str">
        <f>IF('Formulario PPGR3'!$G1536="","",'[3]Formulario PPGR1'!#REF!)</f>
        <v/>
      </c>
      <c r="E1536" s="505" t="str">
        <f>IF('Formulario PPGR3'!$G1536="","",'[3]Formulario PPGR1'!#REF!)</f>
        <v/>
      </c>
      <c r="F1536" s="505" t="str">
        <f>IF('Formulario PPGR3'!$G1536="","",'[3]Formulario PPGR1'!#REF!)</f>
        <v/>
      </c>
      <c r="G1536" s="506"/>
      <c r="H1536" s="507" t="str">
        <f>IFERROR(VLOOKUP('Formulario PPGR3'!$G1536,'Formulario PPGR2'!$H$39:$I$10486,2,FALSE),"")</f>
        <v/>
      </c>
      <c r="I1536" s="514" t="str">
        <f>IFERROR(VLOOKUP('Formulario PPGR3'!$G1536,'Formulario PPGR2'!$H$9:$V$303,15,FALSE),"")</f>
        <v/>
      </c>
      <c r="J1536" s="515"/>
      <c r="K1536" s="505" t="str">
        <f>IFERROR(VLOOKUP($J1536,[12]LSIns!$B$5:$C$45,2,FALSE),"")</f>
        <v/>
      </c>
      <c r="L1536" s="516"/>
      <c r="M1536" s="517" t="str">
        <f>IFERROR(VLOOKUP($L1536,[5]Insumos!$C$2:$F$517,2,FALSE),"")</f>
        <v/>
      </c>
      <c r="N1536" s="521"/>
      <c r="O1536" s="519" t="str">
        <f>IFERROR(VLOOKUP($L1536,[5]Insumos!$C$2:$F$517,3,FALSE),"")</f>
        <v/>
      </c>
      <c r="P1536" s="520" t="e">
        <f>+'Formulario PPGR3'!$O1536*'Formulario PPGR3'!$N1536</f>
        <v>#VALUE!</v>
      </c>
      <c r="Q1536" s="519" t="str">
        <f>IFERROR(VLOOKUP($L1536,[5]Insumos!$C$2:$F$517,4,FALSE),"")</f>
        <v/>
      </c>
      <c r="R1536" s="526"/>
    </row>
    <row r="1537" spans="2:18">
      <c r="B1537" s="505" t="str">
        <f>IF('Formulario PPGR3'!$G1537="","",CONCATENATE('Formulario PPGR3'!$C1537,".",'Formulario PPGR3'!$D1537,".",'Formulario PPGR3'!$E1537,".",'Formulario PPGR3'!$F1537))</f>
        <v/>
      </c>
      <c r="C1537" s="505" t="str">
        <f>IF('Formulario PPGR3'!$G1537="","",'[3]Formulario PPGR1'!#REF!)</f>
        <v/>
      </c>
      <c r="D1537" s="505" t="str">
        <f>IF('Formulario PPGR3'!$G1537="","",'[3]Formulario PPGR1'!#REF!)</f>
        <v/>
      </c>
      <c r="E1537" s="505" t="str">
        <f>IF('Formulario PPGR3'!$G1537="","",'[3]Formulario PPGR1'!#REF!)</f>
        <v/>
      </c>
      <c r="F1537" s="505" t="str">
        <f>IF('Formulario PPGR3'!$G1537="","",'[3]Formulario PPGR1'!#REF!)</f>
        <v/>
      </c>
      <c r="G1537" s="506"/>
      <c r="H1537" s="507" t="str">
        <f>IFERROR(VLOOKUP('Formulario PPGR3'!$G1537,'Formulario PPGR2'!$H$39:$I$10486,2,FALSE),"")</f>
        <v/>
      </c>
      <c r="I1537" s="514" t="str">
        <f>IFERROR(VLOOKUP('Formulario PPGR3'!$G1537,'Formulario PPGR2'!$H$9:$V$303,15,FALSE),"")</f>
        <v/>
      </c>
      <c r="J1537" s="515"/>
      <c r="K1537" s="505" t="str">
        <f>IFERROR(VLOOKUP($J1537,[12]LSIns!$B$5:$C$45,2,FALSE),"")</f>
        <v/>
      </c>
      <c r="L1537" s="516"/>
      <c r="M1537" s="517" t="str">
        <f>IFERROR(VLOOKUP($L1537,[5]Insumos!$C$2:$F$517,2,FALSE),"")</f>
        <v/>
      </c>
      <c r="N1537" s="521"/>
      <c r="O1537" s="519" t="str">
        <f>IFERROR(VLOOKUP($L1537,[5]Insumos!$C$2:$F$517,3,FALSE),"")</f>
        <v/>
      </c>
      <c r="P1537" s="520" t="e">
        <f>+'Formulario PPGR3'!$O1537*'Formulario PPGR3'!$N1537</f>
        <v>#VALUE!</v>
      </c>
      <c r="Q1537" s="519" t="str">
        <f>IFERROR(VLOOKUP($L1537,[5]Insumos!$C$2:$F$517,4,FALSE),"")</f>
        <v/>
      </c>
      <c r="R1537" s="526"/>
    </row>
    <row r="1538" spans="2:18">
      <c r="B1538" s="505" t="str">
        <f>IF('Formulario PPGR3'!$G1538="","",CONCATENATE('Formulario PPGR3'!$C1538,".",'Formulario PPGR3'!$D1538,".",'Formulario PPGR3'!$E1538,".",'Formulario PPGR3'!$F1538))</f>
        <v/>
      </c>
      <c r="C1538" s="505" t="str">
        <f>IF('Formulario PPGR3'!$G1538="","",'[3]Formulario PPGR1'!#REF!)</f>
        <v/>
      </c>
      <c r="D1538" s="505" t="str">
        <f>IF('Formulario PPGR3'!$G1538="","",'[3]Formulario PPGR1'!#REF!)</f>
        <v/>
      </c>
      <c r="E1538" s="505" t="str">
        <f>IF('Formulario PPGR3'!$G1538="","",'[3]Formulario PPGR1'!#REF!)</f>
        <v/>
      </c>
      <c r="F1538" s="505" t="str">
        <f>IF('Formulario PPGR3'!$G1538="","",'[3]Formulario PPGR1'!#REF!)</f>
        <v/>
      </c>
      <c r="G1538" s="506"/>
      <c r="H1538" s="507" t="str">
        <f>IFERROR(VLOOKUP('Formulario PPGR3'!$G1538,'Formulario PPGR2'!$H$39:$I$10486,2,FALSE),"")</f>
        <v/>
      </c>
      <c r="I1538" s="514" t="str">
        <f>IFERROR(VLOOKUP('Formulario PPGR3'!$G1538,'Formulario PPGR2'!$H$9:$V$303,15,FALSE),"")</f>
        <v/>
      </c>
      <c r="J1538" s="515"/>
      <c r="K1538" s="505" t="str">
        <f>IFERROR(VLOOKUP($J1538,[12]LSIns!$B$5:$C$45,2,FALSE),"")</f>
        <v/>
      </c>
      <c r="L1538" s="516"/>
      <c r="M1538" s="517" t="str">
        <f>IFERROR(VLOOKUP($L1538,[5]Insumos!$C$2:$F$517,2,FALSE),"")</f>
        <v/>
      </c>
      <c r="N1538" s="521"/>
      <c r="O1538" s="519" t="str">
        <f>IFERROR(VLOOKUP($L1538,[5]Insumos!$C$2:$F$517,3,FALSE),"")</f>
        <v/>
      </c>
      <c r="P1538" s="520" t="e">
        <f>+'Formulario PPGR3'!$O1538*'Formulario PPGR3'!$N1538</f>
        <v>#VALUE!</v>
      </c>
      <c r="Q1538" s="519" t="str">
        <f>IFERROR(VLOOKUP($L1538,[5]Insumos!$C$2:$F$517,4,FALSE),"")</f>
        <v/>
      </c>
      <c r="R1538" s="526"/>
    </row>
    <row r="1539" spans="2:18">
      <c r="B1539" s="505" t="str">
        <f>IF('Formulario PPGR3'!$G1539="","",CONCATENATE('Formulario PPGR3'!$C1539,".",'Formulario PPGR3'!$D1539,".",'Formulario PPGR3'!$E1539,".",'Formulario PPGR3'!$F1539))</f>
        <v/>
      </c>
      <c r="C1539" s="505" t="str">
        <f>IF('Formulario PPGR3'!$G1539="","",'[3]Formulario PPGR1'!#REF!)</f>
        <v/>
      </c>
      <c r="D1539" s="505" t="str">
        <f>IF('Formulario PPGR3'!$G1539="","",'[3]Formulario PPGR1'!#REF!)</f>
        <v/>
      </c>
      <c r="E1539" s="505" t="str">
        <f>IF('Formulario PPGR3'!$G1539="","",'[3]Formulario PPGR1'!#REF!)</f>
        <v/>
      </c>
      <c r="F1539" s="505" t="str">
        <f>IF('Formulario PPGR3'!$G1539="","",'[3]Formulario PPGR1'!#REF!)</f>
        <v/>
      </c>
      <c r="G1539" s="506"/>
      <c r="H1539" s="507" t="str">
        <f>IFERROR(VLOOKUP('Formulario PPGR3'!$G1539,'Formulario PPGR2'!$H$39:$I$10486,2,FALSE),"")</f>
        <v/>
      </c>
      <c r="I1539" s="514" t="str">
        <f>IFERROR(VLOOKUP('Formulario PPGR3'!$G1539,'Formulario PPGR2'!$H$9:$V$303,15,FALSE),"")</f>
        <v/>
      </c>
      <c r="J1539" s="515"/>
      <c r="K1539" s="505" t="str">
        <f>IFERROR(VLOOKUP($J1539,[12]LSIns!$B$5:$C$45,2,FALSE),"")</f>
        <v/>
      </c>
      <c r="L1539" s="516"/>
      <c r="M1539" s="517" t="str">
        <f>IFERROR(VLOOKUP($L1539,[5]Insumos!$C$2:$F$517,2,FALSE),"")</f>
        <v/>
      </c>
      <c r="N1539" s="521"/>
      <c r="O1539" s="519" t="str">
        <f>IFERROR(VLOOKUP($L1539,[5]Insumos!$C$2:$F$517,3,FALSE),"")</f>
        <v/>
      </c>
      <c r="P1539" s="520" t="e">
        <f>+'Formulario PPGR3'!$O1539*'Formulario PPGR3'!$N1539</f>
        <v>#VALUE!</v>
      </c>
      <c r="Q1539" s="519" t="str">
        <f>IFERROR(VLOOKUP($L1539,[5]Insumos!$C$2:$F$517,4,FALSE),"")</f>
        <v/>
      </c>
      <c r="R1539" s="526"/>
    </row>
    <row r="1540" spans="2:18">
      <c r="B1540" s="505" t="str">
        <f>IF('Formulario PPGR3'!$G1540="","",CONCATENATE('Formulario PPGR3'!$C1540,".",'Formulario PPGR3'!$D1540,".",'Formulario PPGR3'!$E1540,".",'Formulario PPGR3'!$F1540))</f>
        <v/>
      </c>
      <c r="C1540" s="505" t="str">
        <f>IF('Formulario PPGR3'!$G1540="","",'[3]Formulario PPGR1'!#REF!)</f>
        <v/>
      </c>
      <c r="D1540" s="505" t="str">
        <f>IF('Formulario PPGR3'!$G1540="","",'[3]Formulario PPGR1'!#REF!)</f>
        <v/>
      </c>
      <c r="E1540" s="505" t="str">
        <f>IF('Formulario PPGR3'!$G1540="","",'[3]Formulario PPGR1'!#REF!)</f>
        <v/>
      </c>
      <c r="F1540" s="505" t="str">
        <f>IF('Formulario PPGR3'!$G1540="","",'[3]Formulario PPGR1'!#REF!)</f>
        <v/>
      </c>
      <c r="G1540" s="506"/>
      <c r="H1540" s="507" t="str">
        <f>IFERROR(VLOOKUP('Formulario PPGR3'!$G1540,'Formulario PPGR2'!$H$39:$I$10486,2,FALSE),"")</f>
        <v/>
      </c>
      <c r="I1540" s="514" t="str">
        <f>IFERROR(VLOOKUP('Formulario PPGR3'!$G1540,'Formulario PPGR2'!$H$9:$V$303,15,FALSE),"")</f>
        <v/>
      </c>
      <c r="J1540" s="515"/>
      <c r="K1540" s="505" t="str">
        <f>IFERROR(VLOOKUP($J1540,[12]LSIns!$B$5:$C$45,2,FALSE),"")</f>
        <v/>
      </c>
      <c r="L1540" s="516"/>
      <c r="M1540" s="517" t="str">
        <f>IFERROR(VLOOKUP($L1540,[5]Insumos!$C$2:$F$517,2,FALSE),"")</f>
        <v/>
      </c>
      <c r="N1540" s="521"/>
      <c r="O1540" s="519" t="str">
        <f>IFERROR(VLOOKUP($L1540,[5]Insumos!$C$2:$F$517,3,FALSE),"")</f>
        <v/>
      </c>
      <c r="P1540" s="520" t="e">
        <f>+'Formulario PPGR3'!$O1540*'Formulario PPGR3'!$N1540</f>
        <v>#VALUE!</v>
      </c>
      <c r="Q1540" s="519" t="str">
        <f>IFERROR(VLOOKUP($L1540,[5]Insumos!$C$2:$F$517,4,FALSE),"")</f>
        <v/>
      </c>
      <c r="R1540" s="526"/>
    </row>
    <row r="1541" spans="2:18">
      <c r="B1541" s="505" t="str">
        <f>IF('Formulario PPGR3'!$G1541="","",CONCATENATE('Formulario PPGR3'!$C1541,".",'Formulario PPGR3'!$D1541,".",'Formulario PPGR3'!$E1541,".",'Formulario PPGR3'!$F1541))</f>
        <v/>
      </c>
      <c r="C1541" s="505" t="str">
        <f>IF('Formulario PPGR3'!$G1541="","",'[3]Formulario PPGR1'!#REF!)</f>
        <v/>
      </c>
      <c r="D1541" s="505" t="str">
        <f>IF('Formulario PPGR3'!$G1541="","",'[3]Formulario PPGR1'!#REF!)</f>
        <v/>
      </c>
      <c r="E1541" s="505" t="str">
        <f>IF('Formulario PPGR3'!$G1541="","",'[3]Formulario PPGR1'!#REF!)</f>
        <v/>
      </c>
      <c r="F1541" s="505" t="str">
        <f>IF('Formulario PPGR3'!$G1541="","",'[3]Formulario PPGR1'!#REF!)</f>
        <v/>
      </c>
      <c r="G1541" s="506"/>
      <c r="H1541" s="507" t="str">
        <f>IFERROR(VLOOKUP('Formulario PPGR3'!$G1541,'Formulario PPGR2'!$H$39:$I$10486,2,FALSE),"")</f>
        <v/>
      </c>
      <c r="I1541" s="514" t="str">
        <f>IFERROR(VLOOKUP('Formulario PPGR3'!$G1541,'Formulario PPGR2'!$H$9:$V$303,15,FALSE),"")</f>
        <v/>
      </c>
      <c r="J1541" s="515"/>
      <c r="K1541" s="505" t="str">
        <f>IFERROR(VLOOKUP($J1541,[12]LSIns!$B$5:$C$45,2,FALSE),"")</f>
        <v/>
      </c>
      <c r="L1541" s="516"/>
      <c r="M1541" s="517" t="str">
        <f>IFERROR(VLOOKUP($L1541,[5]Insumos!$C$2:$F$517,2,FALSE),"")</f>
        <v/>
      </c>
      <c r="N1541" s="521"/>
      <c r="O1541" s="519" t="str">
        <f>IFERROR(VLOOKUP($L1541,[5]Insumos!$C$2:$F$517,3,FALSE),"")</f>
        <v/>
      </c>
      <c r="P1541" s="520" t="e">
        <f>+'Formulario PPGR3'!$O1541*'Formulario PPGR3'!$N1541</f>
        <v>#VALUE!</v>
      </c>
      <c r="Q1541" s="519" t="str">
        <f>IFERROR(VLOOKUP($L1541,[5]Insumos!$C$2:$F$517,4,FALSE),"")</f>
        <v/>
      </c>
      <c r="R1541" s="526"/>
    </row>
    <row r="1542" spans="2:18">
      <c r="B1542" s="505" t="str">
        <f>IF('Formulario PPGR3'!$G1542="","",CONCATENATE('Formulario PPGR3'!$C1542,".",'Formulario PPGR3'!$D1542,".",'Formulario PPGR3'!$E1542,".",'Formulario PPGR3'!$F1542))</f>
        <v/>
      </c>
      <c r="C1542" s="505" t="str">
        <f>IF('Formulario PPGR3'!$G1542="","",'[3]Formulario PPGR1'!#REF!)</f>
        <v/>
      </c>
      <c r="D1542" s="505" t="str">
        <f>IF('Formulario PPGR3'!$G1542="","",'[3]Formulario PPGR1'!#REF!)</f>
        <v/>
      </c>
      <c r="E1542" s="505" t="str">
        <f>IF('Formulario PPGR3'!$G1542="","",'[3]Formulario PPGR1'!#REF!)</f>
        <v/>
      </c>
      <c r="F1542" s="505" t="str">
        <f>IF('Formulario PPGR3'!$G1542="","",'[3]Formulario PPGR1'!#REF!)</f>
        <v/>
      </c>
      <c r="G1542" s="506"/>
      <c r="H1542" s="507" t="str">
        <f>IFERROR(VLOOKUP('Formulario PPGR3'!$G1542,'Formulario PPGR2'!$H$39:$I$10486,2,FALSE),"")</f>
        <v/>
      </c>
      <c r="I1542" s="514" t="str">
        <f>IFERROR(VLOOKUP('Formulario PPGR3'!$G1542,'Formulario PPGR2'!$H$9:$V$303,15,FALSE),"")</f>
        <v/>
      </c>
      <c r="J1542" s="515"/>
      <c r="K1542" s="505" t="str">
        <f>IFERROR(VLOOKUP($J1542,[12]LSIns!$B$5:$C$45,2,FALSE),"")</f>
        <v/>
      </c>
      <c r="L1542" s="516"/>
      <c r="M1542" s="517" t="str">
        <f>IFERROR(VLOOKUP($L1542,[5]Insumos!$C$2:$F$517,2,FALSE),"")</f>
        <v/>
      </c>
      <c r="N1542" s="521"/>
      <c r="O1542" s="519" t="str">
        <f>IFERROR(VLOOKUP($L1542,[5]Insumos!$C$2:$F$517,3,FALSE),"")</f>
        <v/>
      </c>
      <c r="P1542" s="520" t="e">
        <f>+'Formulario PPGR3'!$O1542*'Formulario PPGR3'!$N1542</f>
        <v>#VALUE!</v>
      </c>
      <c r="Q1542" s="519" t="str">
        <f>IFERROR(VLOOKUP($L1542,[5]Insumos!$C$2:$F$517,4,FALSE),"")</f>
        <v/>
      </c>
      <c r="R1542" s="526"/>
    </row>
    <row r="1543" spans="2:18">
      <c r="B1543" s="505" t="str">
        <f>IF('Formulario PPGR3'!$G1543="","",CONCATENATE('Formulario PPGR3'!$C1543,".",'Formulario PPGR3'!$D1543,".",'Formulario PPGR3'!$E1543,".",'Formulario PPGR3'!$F1543))</f>
        <v/>
      </c>
      <c r="C1543" s="505" t="str">
        <f>IF('Formulario PPGR3'!$G1543="","",'[3]Formulario PPGR1'!#REF!)</f>
        <v/>
      </c>
      <c r="D1543" s="505" t="str">
        <f>IF('Formulario PPGR3'!$G1543="","",'[3]Formulario PPGR1'!#REF!)</f>
        <v/>
      </c>
      <c r="E1543" s="505" t="str">
        <f>IF('Formulario PPGR3'!$G1543="","",'[3]Formulario PPGR1'!#REF!)</f>
        <v/>
      </c>
      <c r="F1543" s="505" t="str">
        <f>IF('Formulario PPGR3'!$G1543="","",'[3]Formulario PPGR1'!#REF!)</f>
        <v/>
      </c>
      <c r="G1543" s="506"/>
      <c r="H1543" s="507" t="str">
        <f>IFERROR(VLOOKUP('Formulario PPGR3'!$G1543,'Formulario PPGR2'!$H$39:$I$10486,2,FALSE),"")</f>
        <v/>
      </c>
      <c r="I1543" s="514" t="str">
        <f>IFERROR(VLOOKUP('Formulario PPGR3'!$G1543,'Formulario PPGR2'!$H$9:$V$303,15,FALSE),"")</f>
        <v/>
      </c>
      <c r="J1543" s="515"/>
      <c r="K1543" s="505" t="str">
        <f>IFERROR(VLOOKUP($J1543,[12]LSIns!$B$5:$C$45,2,FALSE),"")</f>
        <v/>
      </c>
      <c r="L1543" s="516"/>
      <c r="M1543" s="517" t="str">
        <f>IFERROR(VLOOKUP($L1543,[5]Insumos!$C$2:$F$517,2,FALSE),"")</f>
        <v/>
      </c>
      <c r="N1543" s="521"/>
      <c r="O1543" s="519" t="str">
        <f>IFERROR(VLOOKUP($L1543,[5]Insumos!$C$2:$F$517,3,FALSE),"")</f>
        <v/>
      </c>
      <c r="P1543" s="520" t="e">
        <f>+'Formulario PPGR3'!$O1543*'Formulario PPGR3'!$N1543</f>
        <v>#VALUE!</v>
      </c>
      <c r="Q1543" s="519" t="str">
        <f>IFERROR(VLOOKUP($L1543,[5]Insumos!$C$2:$F$517,4,FALSE),"")</f>
        <v/>
      </c>
      <c r="R1543" s="526"/>
    </row>
    <row r="1544" spans="2:18">
      <c r="B1544" s="505" t="str">
        <f>IF('Formulario PPGR3'!$G1544="","",CONCATENATE('Formulario PPGR3'!$C1544,".",'Formulario PPGR3'!$D1544,".",'Formulario PPGR3'!$E1544,".",'Formulario PPGR3'!$F1544))</f>
        <v/>
      </c>
      <c r="C1544" s="505" t="str">
        <f>IF('Formulario PPGR3'!$G1544="","",'[3]Formulario PPGR1'!#REF!)</f>
        <v/>
      </c>
      <c r="D1544" s="505" t="str">
        <f>IF('Formulario PPGR3'!$G1544="","",'[3]Formulario PPGR1'!#REF!)</f>
        <v/>
      </c>
      <c r="E1544" s="505" t="str">
        <f>IF('Formulario PPGR3'!$G1544="","",'[3]Formulario PPGR1'!#REF!)</f>
        <v/>
      </c>
      <c r="F1544" s="505" t="str">
        <f>IF('Formulario PPGR3'!$G1544="","",'[3]Formulario PPGR1'!#REF!)</f>
        <v/>
      </c>
      <c r="G1544" s="506"/>
      <c r="H1544" s="507" t="str">
        <f>IFERROR(VLOOKUP('Formulario PPGR3'!$G1544,'Formulario PPGR2'!$H$39:$I$10486,2,FALSE),"")</f>
        <v/>
      </c>
      <c r="I1544" s="514" t="str">
        <f>IFERROR(VLOOKUP('Formulario PPGR3'!$G1544,'Formulario PPGR2'!$H$9:$V$303,15,FALSE),"")</f>
        <v/>
      </c>
      <c r="J1544" s="515"/>
      <c r="K1544" s="505" t="str">
        <f>IFERROR(VLOOKUP($J1544,[12]LSIns!$B$5:$C$45,2,FALSE),"")</f>
        <v/>
      </c>
      <c r="L1544" s="516"/>
      <c r="M1544" s="517" t="str">
        <f>IFERROR(VLOOKUP($L1544,[5]Insumos!$C$2:$F$517,2,FALSE),"")</f>
        <v/>
      </c>
      <c r="N1544" s="521"/>
      <c r="O1544" s="519" t="str">
        <f>IFERROR(VLOOKUP($L1544,[5]Insumos!$C$2:$F$517,3,FALSE),"")</f>
        <v/>
      </c>
      <c r="P1544" s="520" t="e">
        <f>+'Formulario PPGR3'!$O1544*'Formulario PPGR3'!$N1544</f>
        <v>#VALUE!</v>
      </c>
      <c r="Q1544" s="519" t="str">
        <f>IFERROR(VLOOKUP($L1544,[5]Insumos!$C$2:$F$517,4,FALSE),"")</f>
        <v/>
      </c>
      <c r="R1544" s="526"/>
    </row>
    <row r="1545" spans="2:18">
      <c r="B1545" s="505" t="str">
        <f>IF('Formulario PPGR3'!$G1545="","",CONCATENATE('Formulario PPGR3'!$C1545,".",'Formulario PPGR3'!$D1545,".",'Formulario PPGR3'!$E1545,".",'Formulario PPGR3'!$F1545))</f>
        <v/>
      </c>
      <c r="C1545" s="505" t="str">
        <f>IF('Formulario PPGR3'!$G1545="","",'[3]Formulario PPGR1'!#REF!)</f>
        <v/>
      </c>
      <c r="D1545" s="505" t="str">
        <f>IF('Formulario PPGR3'!$G1545="","",'[3]Formulario PPGR1'!#REF!)</f>
        <v/>
      </c>
      <c r="E1545" s="505" t="str">
        <f>IF('Formulario PPGR3'!$G1545="","",'[3]Formulario PPGR1'!#REF!)</f>
        <v/>
      </c>
      <c r="F1545" s="505" t="str">
        <f>IF('Formulario PPGR3'!$G1545="","",'[3]Formulario PPGR1'!#REF!)</f>
        <v/>
      </c>
      <c r="G1545" s="506"/>
      <c r="H1545" s="507" t="str">
        <f>IFERROR(VLOOKUP('Formulario PPGR3'!$G1545,'Formulario PPGR2'!$H$39:$I$10486,2,FALSE),"")</f>
        <v/>
      </c>
      <c r="I1545" s="514" t="str">
        <f>IFERROR(VLOOKUP('Formulario PPGR3'!$G1545,'Formulario PPGR2'!$H$9:$V$303,15,FALSE),"")</f>
        <v/>
      </c>
      <c r="J1545" s="515"/>
      <c r="K1545" s="505" t="str">
        <f>IFERROR(VLOOKUP($J1545,[12]LSIns!$B$5:$C$45,2,FALSE),"")</f>
        <v/>
      </c>
      <c r="L1545" s="516"/>
      <c r="M1545" s="517" t="str">
        <f>IFERROR(VLOOKUP($L1545,[5]Insumos!$C$2:$F$517,2,FALSE),"")</f>
        <v/>
      </c>
      <c r="N1545" s="521"/>
      <c r="O1545" s="519" t="str">
        <f>IFERROR(VLOOKUP($L1545,[5]Insumos!$C$2:$F$517,3,FALSE),"")</f>
        <v/>
      </c>
      <c r="P1545" s="520" t="e">
        <f>+'Formulario PPGR3'!$O1545*'Formulario PPGR3'!$N1545</f>
        <v>#VALUE!</v>
      </c>
      <c r="Q1545" s="519" t="str">
        <f>IFERROR(VLOOKUP($L1545,[5]Insumos!$C$2:$F$517,4,FALSE),"")</f>
        <v/>
      </c>
      <c r="R1545" s="526"/>
    </row>
    <row r="1546" spans="2:18">
      <c r="B1546" s="505" t="str">
        <f>IF('Formulario PPGR3'!$G1546="","",CONCATENATE('Formulario PPGR3'!$C1546,".",'Formulario PPGR3'!$D1546,".",'Formulario PPGR3'!$E1546,".",'Formulario PPGR3'!$F1546))</f>
        <v/>
      </c>
      <c r="C1546" s="505" t="str">
        <f>IF('Formulario PPGR3'!$G1546="","",'[3]Formulario PPGR1'!#REF!)</f>
        <v/>
      </c>
      <c r="D1546" s="505" t="str">
        <f>IF('Formulario PPGR3'!$G1546="","",'[3]Formulario PPGR1'!#REF!)</f>
        <v/>
      </c>
      <c r="E1546" s="505" t="str">
        <f>IF('Formulario PPGR3'!$G1546="","",'[3]Formulario PPGR1'!#REF!)</f>
        <v/>
      </c>
      <c r="F1546" s="505" t="str">
        <f>IF('Formulario PPGR3'!$G1546="","",'[3]Formulario PPGR1'!#REF!)</f>
        <v/>
      </c>
      <c r="G1546" s="506"/>
      <c r="H1546" s="507" t="str">
        <f>IFERROR(VLOOKUP('Formulario PPGR3'!$G1546,'Formulario PPGR2'!$H$39:$I$10486,2,FALSE),"")</f>
        <v/>
      </c>
      <c r="I1546" s="514" t="str">
        <f>IFERROR(VLOOKUP('Formulario PPGR3'!$G1546,'Formulario PPGR2'!$H$9:$V$303,15,FALSE),"")</f>
        <v/>
      </c>
      <c r="J1546" s="515"/>
      <c r="K1546" s="505" t="str">
        <f>IFERROR(VLOOKUP($J1546,[12]LSIns!$B$5:$C$45,2,FALSE),"")</f>
        <v/>
      </c>
      <c r="L1546" s="516"/>
      <c r="M1546" s="517" t="str">
        <f>IFERROR(VLOOKUP($L1546,[5]Insumos!$C$2:$F$517,2,FALSE),"")</f>
        <v/>
      </c>
      <c r="N1546" s="521"/>
      <c r="O1546" s="519" t="str">
        <f>IFERROR(VLOOKUP($L1546,[5]Insumos!$C$2:$F$517,3,FALSE),"")</f>
        <v/>
      </c>
      <c r="P1546" s="520" t="e">
        <f>+'Formulario PPGR3'!$O1546*'Formulario PPGR3'!$N1546</f>
        <v>#VALUE!</v>
      </c>
      <c r="Q1546" s="519" t="str">
        <f>IFERROR(VLOOKUP($L1546,[5]Insumos!$C$2:$F$517,4,FALSE),"")</f>
        <v/>
      </c>
      <c r="R1546" s="526"/>
    </row>
    <row r="1547" spans="2:18">
      <c r="B1547" s="505" t="str">
        <f>IF('Formulario PPGR3'!$G1547="","",CONCATENATE('Formulario PPGR3'!$C1547,".",'Formulario PPGR3'!$D1547,".",'Formulario PPGR3'!$E1547,".",'Formulario PPGR3'!$F1547))</f>
        <v/>
      </c>
      <c r="C1547" s="505" t="str">
        <f>IF('Formulario PPGR3'!$G1547="","",'[3]Formulario PPGR1'!#REF!)</f>
        <v/>
      </c>
      <c r="D1547" s="505" t="str">
        <f>IF('Formulario PPGR3'!$G1547="","",'[3]Formulario PPGR1'!#REF!)</f>
        <v/>
      </c>
      <c r="E1547" s="505" t="str">
        <f>IF('Formulario PPGR3'!$G1547="","",'[3]Formulario PPGR1'!#REF!)</f>
        <v/>
      </c>
      <c r="F1547" s="505" t="str">
        <f>IF('Formulario PPGR3'!$G1547="","",'[3]Formulario PPGR1'!#REF!)</f>
        <v/>
      </c>
      <c r="G1547" s="506"/>
      <c r="H1547" s="507" t="str">
        <f>IFERROR(VLOOKUP('Formulario PPGR3'!$G1547,'Formulario PPGR2'!$H$39:$I$10486,2,FALSE),"")</f>
        <v/>
      </c>
      <c r="I1547" s="514" t="str">
        <f>IFERROR(VLOOKUP('Formulario PPGR3'!$G1547,'Formulario PPGR2'!$H$9:$V$303,15,FALSE),"")</f>
        <v/>
      </c>
      <c r="J1547" s="515"/>
      <c r="K1547" s="505" t="str">
        <f>IFERROR(VLOOKUP($J1547,[12]LSIns!$B$5:$C$45,2,FALSE),"")</f>
        <v/>
      </c>
      <c r="L1547" s="516"/>
      <c r="M1547" s="517" t="str">
        <f>IFERROR(VLOOKUP($L1547,[5]Insumos!$C$2:$F$517,2,FALSE),"")</f>
        <v/>
      </c>
      <c r="N1547" s="521"/>
      <c r="O1547" s="519" t="str">
        <f>IFERROR(VLOOKUP($L1547,[5]Insumos!$C$2:$F$517,3,FALSE),"")</f>
        <v/>
      </c>
      <c r="P1547" s="520" t="e">
        <f>+'Formulario PPGR3'!$O1547*'Formulario PPGR3'!$N1547</f>
        <v>#VALUE!</v>
      </c>
      <c r="Q1547" s="519" t="str">
        <f>IFERROR(VLOOKUP($L1547,[5]Insumos!$C$2:$F$517,4,FALSE),"")</f>
        <v/>
      </c>
      <c r="R1547" s="526"/>
    </row>
    <row r="1548" spans="2:18">
      <c r="B1548" s="505" t="str">
        <f>IF('Formulario PPGR3'!$G1548="","",CONCATENATE('Formulario PPGR3'!$C1548,".",'Formulario PPGR3'!$D1548,".",'Formulario PPGR3'!$E1548,".",'Formulario PPGR3'!$F1548))</f>
        <v/>
      </c>
      <c r="C1548" s="505" t="str">
        <f>IF('Formulario PPGR3'!$G1548="","",'[3]Formulario PPGR1'!#REF!)</f>
        <v/>
      </c>
      <c r="D1548" s="505" t="str">
        <f>IF('Formulario PPGR3'!$G1548="","",'[3]Formulario PPGR1'!#REF!)</f>
        <v/>
      </c>
      <c r="E1548" s="505" t="str">
        <f>IF('Formulario PPGR3'!$G1548="","",'[3]Formulario PPGR1'!#REF!)</f>
        <v/>
      </c>
      <c r="F1548" s="505" t="str">
        <f>IF('Formulario PPGR3'!$G1548="","",'[3]Formulario PPGR1'!#REF!)</f>
        <v/>
      </c>
      <c r="G1548" s="506"/>
      <c r="H1548" s="507" t="str">
        <f>IFERROR(VLOOKUP('Formulario PPGR3'!$G1548,'Formulario PPGR2'!$H$39:$I$10486,2,FALSE),"")</f>
        <v/>
      </c>
      <c r="I1548" s="514" t="str">
        <f>IFERROR(VLOOKUP('Formulario PPGR3'!$G1548,'Formulario PPGR2'!$H$9:$V$303,15,FALSE),"")</f>
        <v/>
      </c>
      <c r="J1548" s="515"/>
      <c r="K1548" s="505" t="str">
        <f>IFERROR(VLOOKUP($J1548,[12]LSIns!$B$5:$C$45,2,FALSE),"")</f>
        <v/>
      </c>
      <c r="L1548" s="516"/>
      <c r="M1548" s="517" t="str">
        <f>IFERROR(VLOOKUP($L1548,[5]Insumos!$C$2:$F$517,2,FALSE),"")</f>
        <v/>
      </c>
      <c r="N1548" s="521"/>
      <c r="O1548" s="519" t="str">
        <f>IFERROR(VLOOKUP($L1548,[5]Insumos!$C$2:$F$517,3,FALSE),"")</f>
        <v/>
      </c>
      <c r="P1548" s="520" t="e">
        <f>+'Formulario PPGR3'!$O1548*'Formulario PPGR3'!$N1548</f>
        <v>#VALUE!</v>
      </c>
      <c r="Q1548" s="519" t="str">
        <f>IFERROR(VLOOKUP($L1548,[5]Insumos!$C$2:$F$517,4,FALSE),"")</f>
        <v/>
      </c>
      <c r="R1548" s="526"/>
    </row>
    <row r="1549" spans="2:18">
      <c r="B1549" s="505" t="str">
        <f>IF('Formulario PPGR3'!$G1549="","",CONCATENATE('Formulario PPGR3'!$C1549,".",'Formulario PPGR3'!$D1549,".",'Formulario PPGR3'!$E1549,".",'Formulario PPGR3'!$F1549))</f>
        <v/>
      </c>
      <c r="C1549" s="505" t="str">
        <f>IF('Formulario PPGR3'!$G1549="","",'[3]Formulario PPGR1'!#REF!)</f>
        <v/>
      </c>
      <c r="D1549" s="505" t="str">
        <f>IF('Formulario PPGR3'!$G1549="","",'[3]Formulario PPGR1'!#REF!)</f>
        <v/>
      </c>
      <c r="E1549" s="505" t="str">
        <f>IF('Formulario PPGR3'!$G1549="","",'[3]Formulario PPGR1'!#REF!)</f>
        <v/>
      </c>
      <c r="F1549" s="505" t="str">
        <f>IF('Formulario PPGR3'!$G1549="","",'[3]Formulario PPGR1'!#REF!)</f>
        <v/>
      </c>
      <c r="G1549" s="506"/>
      <c r="H1549" s="507" t="str">
        <f>IFERROR(VLOOKUP('Formulario PPGR3'!$G1549,'Formulario PPGR2'!$H$39:$I$10486,2,FALSE),"")</f>
        <v/>
      </c>
      <c r="I1549" s="514" t="str">
        <f>IFERROR(VLOOKUP('Formulario PPGR3'!$G1549,'Formulario PPGR2'!$H$9:$V$303,15,FALSE),"")</f>
        <v/>
      </c>
      <c r="J1549" s="515"/>
      <c r="K1549" s="505" t="str">
        <f>IFERROR(VLOOKUP($J1549,[12]LSIns!$B$5:$C$45,2,FALSE),"")</f>
        <v/>
      </c>
      <c r="L1549" s="516"/>
      <c r="M1549" s="517" t="str">
        <f>IFERROR(VLOOKUP($L1549,[5]Insumos!$C$2:$F$517,2,FALSE),"")</f>
        <v/>
      </c>
      <c r="N1549" s="521"/>
      <c r="O1549" s="519" t="str">
        <f>IFERROR(VLOOKUP($L1549,[5]Insumos!$C$2:$F$517,3,FALSE),"")</f>
        <v/>
      </c>
      <c r="P1549" s="520" t="e">
        <f>+'Formulario PPGR3'!$O1549*'Formulario PPGR3'!$N1549</f>
        <v>#VALUE!</v>
      </c>
      <c r="Q1549" s="519" t="str">
        <f>IFERROR(VLOOKUP($L1549,[5]Insumos!$C$2:$F$517,4,FALSE),"")</f>
        <v/>
      </c>
      <c r="R1549" s="526"/>
    </row>
    <row r="1550" spans="2:18">
      <c r="B1550" s="505" t="str">
        <f>IF('Formulario PPGR3'!$G1550="","",CONCATENATE('Formulario PPGR3'!$C1550,".",'Formulario PPGR3'!$D1550,".",'Formulario PPGR3'!$E1550,".",'Formulario PPGR3'!$F1550))</f>
        <v/>
      </c>
      <c r="C1550" s="505" t="str">
        <f>IF('Formulario PPGR3'!$G1550="","",'[3]Formulario PPGR1'!#REF!)</f>
        <v/>
      </c>
      <c r="D1550" s="505" t="str">
        <f>IF('Formulario PPGR3'!$G1550="","",'[3]Formulario PPGR1'!#REF!)</f>
        <v/>
      </c>
      <c r="E1550" s="505" t="str">
        <f>IF('Formulario PPGR3'!$G1550="","",'[3]Formulario PPGR1'!#REF!)</f>
        <v/>
      </c>
      <c r="F1550" s="505" t="str">
        <f>IF('Formulario PPGR3'!$G1550="","",'[3]Formulario PPGR1'!#REF!)</f>
        <v/>
      </c>
      <c r="G1550" s="506"/>
      <c r="H1550" s="507" t="str">
        <f>IFERROR(VLOOKUP('Formulario PPGR3'!$G1550,'Formulario PPGR2'!$H$39:$I$10486,2,FALSE),"")</f>
        <v/>
      </c>
      <c r="I1550" s="514" t="str">
        <f>IFERROR(VLOOKUP('Formulario PPGR3'!$G1550,'Formulario PPGR2'!$H$9:$V$303,15,FALSE),"")</f>
        <v/>
      </c>
      <c r="J1550" s="515"/>
      <c r="K1550" s="505" t="str">
        <f>IFERROR(VLOOKUP($J1550,[12]LSIns!$B$5:$C$45,2,FALSE),"")</f>
        <v/>
      </c>
      <c r="L1550" s="516"/>
      <c r="M1550" s="517" t="str">
        <f>IFERROR(VLOOKUP($L1550,[5]Insumos!$C$2:$F$517,2,FALSE),"")</f>
        <v/>
      </c>
      <c r="N1550" s="521"/>
      <c r="O1550" s="519" t="str">
        <f>IFERROR(VLOOKUP($L1550,[5]Insumos!$C$2:$F$517,3,FALSE),"")</f>
        <v/>
      </c>
      <c r="P1550" s="520" t="e">
        <f>+'Formulario PPGR3'!$O1550*'Formulario PPGR3'!$N1550</f>
        <v>#VALUE!</v>
      </c>
      <c r="Q1550" s="519" t="str">
        <f>IFERROR(VLOOKUP($L1550,[5]Insumos!$C$2:$F$517,4,FALSE),"")</f>
        <v/>
      </c>
      <c r="R1550" s="526"/>
    </row>
    <row r="1551" spans="2:18">
      <c r="B1551" s="505" t="str">
        <f>IF('Formulario PPGR3'!$G1551="","",CONCATENATE('Formulario PPGR3'!$C1551,".",'Formulario PPGR3'!$D1551,".",'Formulario PPGR3'!$E1551,".",'Formulario PPGR3'!$F1551))</f>
        <v/>
      </c>
      <c r="C1551" s="505" t="str">
        <f>IF('Formulario PPGR3'!$G1551="","",'[3]Formulario PPGR1'!#REF!)</f>
        <v/>
      </c>
      <c r="D1551" s="505" t="str">
        <f>IF('Formulario PPGR3'!$G1551="","",'[3]Formulario PPGR1'!#REF!)</f>
        <v/>
      </c>
      <c r="E1551" s="505" t="str">
        <f>IF('Formulario PPGR3'!$G1551="","",'[3]Formulario PPGR1'!#REF!)</f>
        <v/>
      </c>
      <c r="F1551" s="505" t="str">
        <f>IF('Formulario PPGR3'!$G1551="","",'[3]Formulario PPGR1'!#REF!)</f>
        <v/>
      </c>
      <c r="G1551" s="506"/>
      <c r="H1551" s="507" t="str">
        <f>IFERROR(VLOOKUP('Formulario PPGR3'!$G1551,'Formulario PPGR2'!$H$39:$I$10486,2,FALSE),"")</f>
        <v/>
      </c>
      <c r="I1551" s="514" t="str">
        <f>IFERROR(VLOOKUP('Formulario PPGR3'!$G1551,'Formulario PPGR2'!$H$9:$V$303,15,FALSE),"")</f>
        <v/>
      </c>
      <c r="J1551" s="515"/>
      <c r="K1551" s="505" t="str">
        <f>IFERROR(VLOOKUP($J1551,[12]LSIns!$B$5:$C$45,2,FALSE),"")</f>
        <v/>
      </c>
      <c r="L1551" s="516"/>
      <c r="M1551" s="517" t="str">
        <f>IFERROR(VLOOKUP($L1551,[5]Insumos!$C$2:$F$517,2,FALSE),"")</f>
        <v/>
      </c>
      <c r="N1551" s="521"/>
      <c r="O1551" s="519" t="str">
        <f>IFERROR(VLOOKUP($L1551,[5]Insumos!$C$2:$F$517,3,FALSE),"")</f>
        <v/>
      </c>
      <c r="P1551" s="520" t="e">
        <f>+'Formulario PPGR3'!$O1551*'Formulario PPGR3'!$N1551</f>
        <v>#VALUE!</v>
      </c>
      <c r="Q1551" s="519" t="str">
        <f>IFERROR(VLOOKUP($L1551,[5]Insumos!$C$2:$F$517,4,FALSE),"")</f>
        <v/>
      </c>
      <c r="R1551" s="526"/>
    </row>
    <row r="1552" spans="2:18">
      <c r="B1552" s="505" t="str">
        <f>IF('Formulario PPGR3'!$G1552="","",CONCATENATE('Formulario PPGR3'!$C1552,".",'Formulario PPGR3'!$D1552,".",'Formulario PPGR3'!$E1552,".",'Formulario PPGR3'!$F1552))</f>
        <v/>
      </c>
      <c r="C1552" s="505" t="str">
        <f>IF('Formulario PPGR3'!$G1552="","",'[3]Formulario PPGR1'!#REF!)</f>
        <v/>
      </c>
      <c r="D1552" s="505" t="str">
        <f>IF('Formulario PPGR3'!$G1552="","",'[3]Formulario PPGR1'!#REF!)</f>
        <v/>
      </c>
      <c r="E1552" s="505" t="str">
        <f>IF('Formulario PPGR3'!$G1552="","",'[3]Formulario PPGR1'!#REF!)</f>
        <v/>
      </c>
      <c r="F1552" s="505" t="str">
        <f>IF('Formulario PPGR3'!$G1552="","",'[3]Formulario PPGR1'!#REF!)</f>
        <v/>
      </c>
      <c r="G1552" s="506"/>
      <c r="H1552" s="507" t="str">
        <f>IFERROR(VLOOKUP('Formulario PPGR3'!$G1552,'Formulario PPGR2'!$H$39:$I$10486,2,FALSE),"")</f>
        <v/>
      </c>
      <c r="I1552" s="514" t="str">
        <f>IFERROR(VLOOKUP('Formulario PPGR3'!$G1552,'Formulario PPGR2'!$H$9:$V$303,15,FALSE),"")</f>
        <v/>
      </c>
      <c r="J1552" s="515"/>
      <c r="K1552" s="505" t="str">
        <f>IFERROR(VLOOKUP($J1552,[12]LSIns!$B$5:$C$45,2,FALSE),"")</f>
        <v/>
      </c>
      <c r="L1552" s="516"/>
      <c r="M1552" s="517" t="str">
        <f>IFERROR(VLOOKUP($L1552,[5]Insumos!$C$2:$F$517,2,FALSE),"")</f>
        <v/>
      </c>
      <c r="N1552" s="521"/>
      <c r="O1552" s="519" t="str">
        <f>IFERROR(VLOOKUP($L1552,[5]Insumos!$C$2:$F$517,3,FALSE),"")</f>
        <v/>
      </c>
      <c r="P1552" s="520" t="e">
        <f>+'Formulario PPGR3'!$O1552*'Formulario PPGR3'!$N1552</f>
        <v>#VALUE!</v>
      </c>
      <c r="Q1552" s="519" t="str">
        <f>IFERROR(VLOOKUP($L1552,[5]Insumos!$C$2:$F$517,4,FALSE),"")</f>
        <v/>
      </c>
      <c r="R1552" s="526"/>
    </row>
    <row r="1553" spans="2:18">
      <c r="B1553" s="505" t="str">
        <f>IF('Formulario PPGR3'!$G1553="","",CONCATENATE('Formulario PPGR3'!$C1553,".",'Formulario PPGR3'!$D1553,".",'Formulario PPGR3'!$E1553,".",'Formulario PPGR3'!$F1553))</f>
        <v/>
      </c>
      <c r="C1553" s="505" t="str">
        <f>IF('Formulario PPGR3'!$G1553="","",'[3]Formulario PPGR1'!#REF!)</f>
        <v/>
      </c>
      <c r="D1553" s="505" t="str">
        <f>IF('Formulario PPGR3'!$G1553="","",'[3]Formulario PPGR1'!#REF!)</f>
        <v/>
      </c>
      <c r="E1553" s="505" t="str">
        <f>IF('Formulario PPGR3'!$G1553="","",'[3]Formulario PPGR1'!#REF!)</f>
        <v/>
      </c>
      <c r="F1553" s="505" t="str">
        <f>IF('Formulario PPGR3'!$G1553="","",'[3]Formulario PPGR1'!#REF!)</f>
        <v/>
      </c>
      <c r="G1553" s="506"/>
      <c r="H1553" s="507" t="str">
        <f>IFERROR(VLOOKUP('Formulario PPGR3'!$G1553,'Formulario PPGR2'!$H$39:$I$10486,2,FALSE),"")</f>
        <v/>
      </c>
      <c r="I1553" s="514" t="str">
        <f>IFERROR(VLOOKUP('Formulario PPGR3'!$G1553,'Formulario PPGR2'!$H$9:$V$303,15,FALSE),"")</f>
        <v/>
      </c>
      <c r="J1553" s="515"/>
      <c r="K1553" s="505" t="str">
        <f>IFERROR(VLOOKUP($J1553,[12]LSIns!$B$5:$C$45,2,FALSE),"")</f>
        <v/>
      </c>
      <c r="L1553" s="516"/>
      <c r="M1553" s="517" t="str">
        <f>IFERROR(VLOOKUP($L1553,[5]Insumos!$C$2:$F$517,2,FALSE),"")</f>
        <v/>
      </c>
      <c r="N1553" s="521"/>
      <c r="O1553" s="519" t="str">
        <f>IFERROR(VLOOKUP($L1553,[5]Insumos!$C$2:$F$517,3,FALSE),"")</f>
        <v/>
      </c>
      <c r="P1553" s="520" t="e">
        <f>+'Formulario PPGR3'!$O1553*'Formulario PPGR3'!$N1553</f>
        <v>#VALUE!</v>
      </c>
      <c r="Q1553" s="519" t="str">
        <f>IFERROR(VLOOKUP($L1553,[5]Insumos!$C$2:$F$517,4,FALSE),"")</f>
        <v/>
      </c>
      <c r="R1553" s="526"/>
    </row>
    <row r="1554" spans="2:18">
      <c r="B1554" s="505" t="str">
        <f>IF('Formulario PPGR3'!$G1554="","",CONCATENATE('Formulario PPGR3'!$C1554,".",'Formulario PPGR3'!$D1554,".",'Formulario PPGR3'!$E1554,".",'Formulario PPGR3'!$F1554))</f>
        <v/>
      </c>
      <c r="C1554" s="505" t="str">
        <f>IF('Formulario PPGR3'!$G1554="","",'[3]Formulario PPGR1'!#REF!)</f>
        <v/>
      </c>
      <c r="D1554" s="505" t="str">
        <f>IF('Formulario PPGR3'!$G1554="","",'[3]Formulario PPGR1'!#REF!)</f>
        <v/>
      </c>
      <c r="E1554" s="505" t="str">
        <f>IF('Formulario PPGR3'!$G1554="","",'[3]Formulario PPGR1'!#REF!)</f>
        <v/>
      </c>
      <c r="F1554" s="505" t="str">
        <f>IF('Formulario PPGR3'!$G1554="","",'[3]Formulario PPGR1'!#REF!)</f>
        <v/>
      </c>
      <c r="G1554" s="506"/>
      <c r="H1554" s="507" t="str">
        <f>IFERROR(VLOOKUP('Formulario PPGR3'!$G1554,'Formulario PPGR2'!$H$39:$I$10486,2,FALSE),"")</f>
        <v/>
      </c>
      <c r="I1554" s="514" t="str">
        <f>IFERROR(VLOOKUP('Formulario PPGR3'!$G1554,'Formulario PPGR2'!$H$9:$V$303,15,FALSE),"")</f>
        <v/>
      </c>
      <c r="J1554" s="515"/>
      <c r="K1554" s="505" t="str">
        <f>IFERROR(VLOOKUP($J1554,[12]LSIns!$B$5:$C$45,2,FALSE),"")</f>
        <v/>
      </c>
      <c r="L1554" s="516"/>
      <c r="M1554" s="517" t="str">
        <f>IFERROR(VLOOKUP($L1554,[5]Insumos!$C$2:$F$517,2,FALSE),"")</f>
        <v/>
      </c>
      <c r="N1554" s="521"/>
      <c r="O1554" s="519" t="str">
        <f>IFERROR(VLOOKUP($L1554,[5]Insumos!$C$2:$F$517,3,FALSE),"")</f>
        <v/>
      </c>
      <c r="P1554" s="520" t="e">
        <f>+'Formulario PPGR3'!$O1554*'Formulario PPGR3'!$N1554</f>
        <v>#VALUE!</v>
      </c>
      <c r="Q1554" s="519" t="str">
        <f>IFERROR(VLOOKUP($L1554,[5]Insumos!$C$2:$F$517,4,FALSE),"")</f>
        <v/>
      </c>
      <c r="R1554" s="526"/>
    </row>
    <row r="1555" spans="2:18">
      <c r="B1555" s="505" t="str">
        <f>IF('Formulario PPGR3'!$G1555="","",CONCATENATE('Formulario PPGR3'!$C1555,".",'Formulario PPGR3'!$D1555,".",'Formulario PPGR3'!$E1555,".",'Formulario PPGR3'!$F1555))</f>
        <v/>
      </c>
      <c r="C1555" s="505" t="str">
        <f>IF('Formulario PPGR3'!$G1555="","",'[3]Formulario PPGR1'!#REF!)</f>
        <v/>
      </c>
      <c r="D1555" s="505" t="str">
        <f>IF('Formulario PPGR3'!$G1555="","",'[3]Formulario PPGR1'!#REF!)</f>
        <v/>
      </c>
      <c r="E1555" s="505" t="str">
        <f>IF('Formulario PPGR3'!$G1555="","",'[3]Formulario PPGR1'!#REF!)</f>
        <v/>
      </c>
      <c r="F1555" s="505" t="str">
        <f>IF('Formulario PPGR3'!$G1555="","",'[3]Formulario PPGR1'!#REF!)</f>
        <v/>
      </c>
      <c r="G1555" s="506"/>
      <c r="H1555" s="507" t="str">
        <f>IFERROR(VLOOKUP('Formulario PPGR3'!$G1555,'Formulario PPGR2'!$H$39:$I$10486,2,FALSE),"")</f>
        <v/>
      </c>
      <c r="I1555" s="514" t="str">
        <f>IFERROR(VLOOKUP('Formulario PPGR3'!$G1555,'Formulario PPGR2'!$H$9:$V$303,15,FALSE),"")</f>
        <v/>
      </c>
      <c r="J1555" s="515"/>
      <c r="K1555" s="505" t="str">
        <f>IFERROR(VLOOKUP($J1555,[12]LSIns!$B$5:$C$45,2,FALSE),"")</f>
        <v/>
      </c>
      <c r="L1555" s="516"/>
      <c r="M1555" s="517" t="str">
        <f>IFERROR(VLOOKUP($L1555,[5]Insumos!$C$2:$F$517,2,FALSE),"")</f>
        <v/>
      </c>
      <c r="N1555" s="521"/>
      <c r="O1555" s="519" t="str">
        <f>IFERROR(VLOOKUP($L1555,[5]Insumos!$C$2:$F$517,3,FALSE),"")</f>
        <v/>
      </c>
      <c r="P1555" s="520" t="e">
        <f>+'Formulario PPGR3'!$O1555*'Formulario PPGR3'!$N1555</f>
        <v>#VALUE!</v>
      </c>
      <c r="Q1555" s="519" t="str">
        <f>IFERROR(VLOOKUP($L1555,[5]Insumos!$C$2:$F$517,4,FALSE),"")</f>
        <v/>
      </c>
      <c r="R1555" s="526"/>
    </row>
    <row r="1556" spans="2:18">
      <c r="B1556" s="505" t="str">
        <f>IF('Formulario PPGR3'!$G1556="","",CONCATENATE('Formulario PPGR3'!$C1556,".",'Formulario PPGR3'!$D1556,".",'Formulario PPGR3'!$E1556,".",'Formulario PPGR3'!$F1556))</f>
        <v/>
      </c>
      <c r="C1556" s="505" t="str">
        <f>IF('Formulario PPGR3'!$G1556="","",'[3]Formulario PPGR1'!#REF!)</f>
        <v/>
      </c>
      <c r="D1556" s="505" t="str">
        <f>IF('Formulario PPGR3'!$G1556="","",'[3]Formulario PPGR1'!#REF!)</f>
        <v/>
      </c>
      <c r="E1556" s="505" t="str">
        <f>IF('Formulario PPGR3'!$G1556="","",'[3]Formulario PPGR1'!#REF!)</f>
        <v/>
      </c>
      <c r="F1556" s="505" t="str">
        <f>IF('Formulario PPGR3'!$G1556="","",'[3]Formulario PPGR1'!#REF!)</f>
        <v/>
      </c>
      <c r="G1556" s="506"/>
      <c r="H1556" s="507" t="str">
        <f>IFERROR(VLOOKUP('Formulario PPGR3'!$G1556,'Formulario PPGR2'!$H$39:$I$10486,2,FALSE),"")</f>
        <v/>
      </c>
      <c r="I1556" s="514" t="str">
        <f>IFERROR(VLOOKUP('Formulario PPGR3'!$G1556,'Formulario PPGR2'!$H$9:$V$303,15,FALSE),"")</f>
        <v/>
      </c>
      <c r="J1556" s="515"/>
      <c r="K1556" s="505" t="str">
        <f>IFERROR(VLOOKUP($J1556,[12]LSIns!$B$5:$C$45,2,FALSE),"")</f>
        <v/>
      </c>
      <c r="L1556" s="516"/>
      <c r="M1556" s="517" t="str">
        <f>IFERROR(VLOOKUP($L1556,[5]Insumos!$C$2:$F$517,2,FALSE),"")</f>
        <v/>
      </c>
      <c r="N1556" s="521"/>
      <c r="O1556" s="519" t="str">
        <f>IFERROR(VLOOKUP($L1556,[5]Insumos!$C$2:$F$517,3,FALSE),"")</f>
        <v/>
      </c>
      <c r="P1556" s="520" t="e">
        <f>+'Formulario PPGR3'!$O1556*'Formulario PPGR3'!$N1556</f>
        <v>#VALUE!</v>
      </c>
      <c r="Q1556" s="519" t="str">
        <f>IFERROR(VLOOKUP($L1556,[5]Insumos!$C$2:$F$517,4,FALSE),"")</f>
        <v/>
      </c>
      <c r="R1556" s="526"/>
    </row>
    <row r="1557" spans="2:18">
      <c r="B1557" s="505" t="str">
        <f>IF('Formulario PPGR3'!$G1557="","",CONCATENATE('Formulario PPGR3'!$C1557,".",'Formulario PPGR3'!$D1557,".",'Formulario PPGR3'!$E1557,".",'Formulario PPGR3'!$F1557))</f>
        <v/>
      </c>
      <c r="C1557" s="505" t="str">
        <f>IF('Formulario PPGR3'!$G1557="","",'[3]Formulario PPGR1'!#REF!)</f>
        <v/>
      </c>
      <c r="D1557" s="505" t="str">
        <f>IF('Formulario PPGR3'!$G1557="","",'[3]Formulario PPGR1'!#REF!)</f>
        <v/>
      </c>
      <c r="E1557" s="505" t="str">
        <f>IF('Formulario PPGR3'!$G1557="","",'[3]Formulario PPGR1'!#REF!)</f>
        <v/>
      </c>
      <c r="F1557" s="505" t="str">
        <f>IF('Formulario PPGR3'!$G1557="","",'[3]Formulario PPGR1'!#REF!)</f>
        <v/>
      </c>
      <c r="G1557" s="506"/>
      <c r="H1557" s="507" t="str">
        <f>IFERROR(VLOOKUP('Formulario PPGR3'!$G1557,'Formulario PPGR2'!$H$39:$I$10486,2,FALSE),"")</f>
        <v/>
      </c>
      <c r="I1557" s="514" t="str">
        <f>IFERROR(VLOOKUP('Formulario PPGR3'!$G1557,'Formulario PPGR2'!$H$9:$V$303,15,FALSE),"")</f>
        <v/>
      </c>
      <c r="J1557" s="515"/>
      <c r="K1557" s="505" t="str">
        <f>IFERROR(VLOOKUP($J1557,[12]LSIns!$B$5:$C$45,2,FALSE),"")</f>
        <v/>
      </c>
      <c r="L1557" s="516"/>
      <c r="M1557" s="517" t="str">
        <f>IFERROR(VLOOKUP($L1557,[5]Insumos!$C$2:$F$517,2,FALSE),"")</f>
        <v/>
      </c>
      <c r="N1557" s="521"/>
      <c r="O1557" s="519" t="str">
        <f>IFERROR(VLOOKUP($L1557,[5]Insumos!$C$2:$F$517,3,FALSE),"")</f>
        <v/>
      </c>
      <c r="P1557" s="520" t="e">
        <f>+'Formulario PPGR3'!$O1557*'Formulario PPGR3'!$N1557</f>
        <v>#VALUE!</v>
      </c>
      <c r="Q1557" s="519" t="str">
        <f>IFERROR(VLOOKUP($L1557,[5]Insumos!$C$2:$F$517,4,FALSE),"")</f>
        <v/>
      </c>
      <c r="R1557" s="526"/>
    </row>
    <row r="1558" spans="2:18">
      <c r="B1558" s="505" t="str">
        <f>IF('Formulario PPGR3'!$G1558="","",CONCATENATE('Formulario PPGR3'!$C1558,".",'Formulario PPGR3'!$D1558,".",'Formulario PPGR3'!$E1558,".",'Formulario PPGR3'!$F1558))</f>
        <v/>
      </c>
      <c r="C1558" s="505" t="str">
        <f>IF('Formulario PPGR3'!$G1558="","",'[3]Formulario PPGR1'!#REF!)</f>
        <v/>
      </c>
      <c r="D1558" s="505" t="str">
        <f>IF('Formulario PPGR3'!$G1558="","",'[3]Formulario PPGR1'!#REF!)</f>
        <v/>
      </c>
      <c r="E1558" s="505" t="str">
        <f>IF('Formulario PPGR3'!$G1558="","",'[3]Formulario PPGR1'!#REF!)</f>
        <v/>
      </c>
      <c r="F1558" s="505" t="str">
        <f>IF('Formulario PPGR3'!$G1558="","",'[3]Formulario PPGR1'!#REF!)</f>
        <v/>
      </c>
      <c r="G1558" s="506"/>
      <c r="H1558" s="507" t="str">
        <f>IFERROR(VLOOKUP('Formulario PPGR3'!$G1558,'Formulario PPGR2'!$H$39:$I$10486,2,FALSE),"")</f>
        <v/>
      </c>
      <c r="I1558" s="514" t="str">
        <f>IFERROR(VLOOKUP('Formulario PPGR3'!$G1558,'Formulario PPGR2'!$H$9:$V$303,15,FALSE),"")</f>
        <v/>
      </c>
      <c r="J1558" s="515"/>
      <c r="K1558" s="505" t="str">
        <f>IFERROR(VLOOKUP($J1558,[12]LSIns!$B$5:$C$45,2,FALSE),"")</f>
        <v/>
      </c>
      <c r="L1558" s="516"/>
      <c r="M1558" s="517" t="str">
        <f>IFERROR(VLOOKUP($L1558,[5]Insumos!$C$2:$F$517,2,FALSE),"")</f>
        <v/>
      </c>
      <c r="N1558" s="521"/>
      <c r="O1558" s="519" t="str">
        <f>IFERROR(VLOOKUP($L1558,[5]Insumos!$C$2:$F$517,3,FALSE),"")</f>
        <v/>
      </c>
      <c r="P1558" s="520" t="e">
        <f>+'Formulario PPGR3'!$O1558*'Formulario PPGR3'!$N1558</f>
        <v>#VALUE!</v>
      </c>
      <c r="Q1558" s="519" t="str">
        <f>IFERROR(VLOOKUP($L1558,[5]Insumos!$C$2:$F$517,4,FALSE),"")</f>
        <v/>
      </c>
      <c r="R1558" s="526"/>
    </row>
    <row r="1559" spans="2:18">
      <c r="B1559" s="505" t="str">
        <f>IF('Formulario PPGR3'!$G1559="","",CONCATENATE('Formulario PPGR3'!$C1559,".",'Formulario PPGR3'!$D1559,".",'Formulario PPGR3'!$E1559,".",'Formulario PPGR3'!$F1559))</f>
        <v/>
      </c>
      <c r="C1559" s="505" t="str">
        <f>IF('Formulario PPGR3'!$G1559="","",'[3]Formulario PPGR1'!#REF!)</f>
        <v/>
      </c>
      <c r="D1559" s="505" t="str">
        <f>IF('Formulario PPGR3'!$G1559="","",'[3]Formulario PPGR1'!#REF!)</f>
        <v/>
      </c>
      <c r="E1559" s="505" t="str">
        <f>IF('Formulario PPGR3'!$G1559="","",'[3]Formulario PPGR1'!#REF!)</f>
        <v/>
      </c>
      <c r="F1559" s="505" t="str">
        <f>IF('Formulario PPGR3'!$G1559="","",'[3]Formulario PPGR1'!#REF!)</f>
        <v/>
      </c>
      <c r="G1559" s="506"/>
      <c r="H1559" s="507" t="str">
        <f>IFERROR(VLOOKUP('Formulario PPGR3'!$G1559,'Formulario PPGR2'!$H$39:$I$10486,2,FALSE),"")</f>
        <v/>
      </c>
      <c r="I1559" s="514" t="str">
        <f>IFERROR(VLOOKUP('Formulario PPGR3'!$G1559,'Formulario PPGR2'!$H$9:$V$303,15,FALSE),"")</f>
        <v/>
      </c>
      <c r="J1559" s="515"/>
      <c r="K1559" s="505" t="str">
        <f>IFERROR(VLOOKUP($J1559,[12]LSIns!$B$5:$C$45,2,FALSE),"")</f>
        <v/>
      </c>
      <c r="L1559" s="516"/>
      <c r="M1559" s="517" t="str">
        <f>IFERROR(VLOOKUP($L1559,[5]Insumos!$C$2:$F$517,2,FALSE),"")</f>
        <v/>
      </c>
      <c r="N1559" s="521"/>
      <c r="O1559" s="519" t="str">
        <f>IFERROR(VLOOKUP($L1559,[5]Insumos!$C$2:$F$517,3,FALSE),"")</f>
        <v/>
      </c>
      <c r="P1559" s="520" t="e">
        <f>+'Formulario PPGR3'!$O1559*'Formulario PPGR3'!$N1559</f>
        <v>#VALUE!</v>
      </c>
      <c r="Q1559" s="519" t="str">
        <f>IFERROR(VLOOKUP($L1559,[5]Insumos!$C$2:$F$517,4,FALSE),"")</f>
        <v/>
      </c>
      <c r="R1559" s="526"/>
    </row>
    <row r="1560" spans="2:18">
      <c r="B1560" s="505" t="str">
        <f>IF('Formulario PPGR3'!$G1560="","",CONCATENATE('Formulario PPGR3'!$C1560,".",'Formulario PPGR3'!$D1560,".",'Formulario PPGR3'!$E1560,".",'Formulario PPGR3'!$F1560))</f>
        <v/>
      </c>
      <c r="C1560" s="505" t="str">
        <f>IF('Formulario PPGR3'!$G1560="","",'[3]Formulario PPGR1'!#REF!)</f>
        <v/>
      </c>
      <c r="D1560" s="505" t="str">
        <f>IF('Formulario PPGR3'!$G1560="","",'[3]Formulario PPGR1'!#REF!)</f>
        <v/>
      </c>
      <c r="E1560" s="505" t="str">
        <f>IF('Formulario PPGR3'!$G1560="","",'[3]Formulario PPGR1'!#REF!)</f>
        <v/>
      </c>
      <c r="F1560" s="505" t="str">
        <f>IF('Formulario PPGR3'!$G1560="","",'[3]Formulario PPGR1'!#REF!)</f>
        <v/>
      </c>
      <c r="G1560" s="506"/>
      <c r="H1560" s="507" t="str">
        <f>IFERROR(VLOOKUP('Formulario PPGR3'!$G1560,'Formulario PPGR2'!$H$39:$I$10486,2,FALSE),"")</f>
        <v/>
      </c>
      <c r="I1560" s="514" t="str">
        <f>IFERROR(VLOOKUP('Formulario PPGR3'!$G1560,'Formulario PPGR2'!$H$9:$V$303,15,FALSE),"")</f>
        <v/>
      </c>
      <c r="J1560" s="515"/>
      <c r="K1560" s="505" t="str">
        <f>IFERROR(VLOOKUP($J1560,[12]LSIns!$B$5:$C$45,2,FALSE),"")</f>
        <v/>
      </c>
      <c r="L1560" s="516"/>
      <c r="M1560" s="517" t="str">
        <f>IFERROR(VLOOKUP($L1560,[5]Insumos!$C$2:$F$517,2,FALSE),"")</f>
        <v/>
      </c>
      <c r="N1560" s="521"/>
      <c r="O1560" s="519" t="str">
        <f>IFERROR(VLOOKUP($L1560,[5]Insumos!$C$2:$F$517,3,FALSE),"")</f>
        <v/>
      </c>
      <c r="P1560" s="520" t="e">
        <f>+'Formulario PPGR3'!$O1560*'Formulario PPGR3'!$N1560</f>
        <v>#VALUE!</v>
      </c>
      <c r="Q1560" s="519" t="str">
        <f>IFERROR(VLOOKUP($L1560,[5]Insumos!$C$2:$F$517,4,FALSE),"")</f>
        <v/>
      </c>
      <c r="R1560" s="526"/>
    </row>
    <row r="1561" spans="2:18">
      <c r="B1561" s="505" t="str">
        <f>IF('Formulario PPGR3'!$G1561="","",CONCATENATE('Formulario PPGR3'!$C1561,".",'Formulario PPGR3'!$D1561,".",'Formulario PPGR3'!$E1561,".",'Formulario PPGR3'!$F1561))</f>
        <v/>
      </c>
      <c r="C1561" s="505" t="str">
        <f>IF('Formulario PPGR3'!$G1561="","",'[3]Formulario PPGR1'!#REF!)</f>
        <v/>
      </c>
      <c r="D1561" s="505" t="str">
        <f>IF('Formulario PPGR3'!$G1561="","",'[3]Formulario PPGR1'!#REF!)</f>
        <v/>
      </c>
      <c r="E1561" s="505" t="str">
        <f>IF('Formulario PPGR3'!$G1561="","",'[3]Formulario PPGR1'!#REF!)</f>
        <v/>
      </c>
      <c r="F1561" s="505" t="str">
        <f>IF('Formulario PPGR3'!$G1561="","",'[3]Formulario PPGR1'!#REF!)</f>
        <v/>
      </c>
      <c r="G1561" s="506"/>
      <c r="H1561" s="507" t="str">
        <f>IFERROR(VLOOKUP('Formulario PPGR3'!$G1561,'Formulario PPGR2'!$H$39:$I$10486,2,FALSE),"")</f>
        <v/>
      </c>
      <c r="I1561" s="514" t="str">
        <f>IFERROR(VLOOKUP('Formulario PPGR3'!$G1561,'Formulario PPGR2'!$H$9:$V$303,15,FALSE),"")</f>
        <v/>
      </c>
      <c r="J1561" s="515"/>
      <c r="K1561" s="505" t="str">
        <f>IFERROR(VLOOKUP($J1561,[12]LSIns!$B$5:$C$45,2,FALSE),"")</f>
        <v/>
      </c>
      <c r="L1561" s="516"/>
      <c r="M1561" s="517" t="str">
        <f>IFERROR(VLOOKUP($L1561,[5]Insumos!$C$2:$F$517,2,FALSE),"")</f>
        <v/>
      </c>
      <c r="N1561" s="521"/>
      <c r="O1561" s="519" t="str">
        <f>IFERROR(VLOOKUP($L1561,[5]Insumos!$C$2:$F$517,3,FALSE),"")</f>
        <v/>
      </c>
      <c r="P1561" s="520" t="e">
        <f>+'Formulario PPGR3'!$O1561*'Formulario PPGR3'!$N1561</f>
        <v>#VALUE!</v>
      </c>
      <c r="Q1561" s="519" t="str">
        <f>IFERROR(VLOOKUP($L1561,[5]Insumos!$C$2:$F$517,4,FALSE),"")</f>
        <v/>
      </c>
      <c r="R1561" s="526"/>
    </row>
    <row r="1562" spans="2:18">
      <c r="B1562" s="505" t="str">
        <f>IF('Formulario PPGR3'!$G1562="","",CONCATENATE('Formulario PPGR3'!$C1562,".",'Formulario PPGR3'!$D1562,".",'Formulario PPGR3'!$E1562,".",'Formulario PPGR3'!$F1562))</f>
        <v/>
      </c>
      <c r="C1562" s="505" t="str">
        <f>IF('Formulario PPGR3'!$G1562="","",'[3]Formulario PPGR1'!#REF!)</f>
        <v/>
      </c>
      <c r="D1562" s="505" t="str">
        <f>IF('Formulario PPGR3'!$G1562="","",'[3]Formulario PPGR1'!#REF!)</f>
        <v/>
      </c>
      <c r="E1562" s="505" t="str">
        <f>IF('Formulario PPGR3'!$G1562="","",'[3]Formulario PPGR1'!#REF!)</f>
        <v/>
      </c>
      <c r="F1562" s="505" t="str">
        <f>IF('Formulario PPGR3'!$G1562="","",'[3]Formulario PPGR1'!#REF!)</f>
        <v/>
      </c>
      <c r="G1562" s="506"/>
      <c r="H1562" s="507" t="str">
        <f>IFERROR(VLOOKUP('Formulario PPGR3'!$G1562,'Formulario PPGR2'!$H$39:$I$10486,2,FALSE),"")</f>
        <v/>
      </c>
      <c r="I1562" s="514" t="str">
        <f>IFERROR(VLOOKUP('Formulario PPGR3'!$G1562,'Formulario PPGR2'!$H$9:$V$303,15,FALSE),"")</f>
        <v/>
      </c>
      <c r="J1562" s="515"/>
      <c r="K1562" s="505" t="str">
        <f>IFERROR(VLOOKUP($J1562,[12]LSIns!$B$5:$C$45,2,FALSE),"")</f>
        <v/>
      </c>
      <c r="L1562" s="516"/>
      <c r="M1562" s="517" t="str">
        <f>IFERROR(VLOOKUP($L1562,[5]Insumos!$C$2:$F$517,2,FALSE),"")</f>
        <v/>
      </c>
      <c r="N1562" s="521"/>
      <c r="O1562" s="519" t="str">
        <f>IFERROR(VLOOKUP($L1562,[5]Insumos!$C$2:$F$517,3,FALSE),"")</f>
        <v/>
      </c>
      <c r="P1562" s="520" t="e">
        <f>+'Formulario PPGR3'!$O1562*'Formulario PPGR3'!$N1562</f>
        <v>#VALUE!</v>
      </c>
      <c r="Q1562" s="519" t="str">
        <f>IFERROR(VLOOKUP($L1562,[5]Insumos!$C$2:$F$517,4,FALSE),"")</f>
        <v/>
      </c>
      <c r="R1562" s="526"/>
    </row>
    <row r="1563" spans="2:18">
      <c r="B1563" s="505" t="str">
        <f>IF('Formulario PPGR3'!$G1563="","",CONCATENATE('Formulario PPGR3'!$C1563,".",'Formulario PPGR3'!$D1563,".",'Formulario PPGR3'!$E1563,".",'Formulario PPGR3'!$F1563))</f>
        <v/>
      </c>
      <c r="C1563" s="505" t="str">
        <f>IF('Formulario PPGR3'!$G1563="","",'[3]Formulario PPGR1'!#REF!)</f>
        <v/>
      </c>
      <c r="D1563" s="505" t="str">
        <f>IF('Formulario PPGR3'!$G1563="","",'[3]Formulario PPGR1'!#REF!)</f>
        <v/>
      </c>
      <c r="E1563" s="505" t="str">
        <f>IF('Formulario PPGR3'!$G1563="","",'[3]Formulario PPGR1'!#REF!)</f>
        <v/>
      </c>
      <c r="F1563" s="505" t="str">
        <f>IF('Formulario PPGR3'!$G1563="","",'[3]Formulario PPGR1'!#REF!)</f>
        <v/>
      </c>
      <c r="G1563" s="506"/>
      <c r="H1563" s="507" t="str">
        <f>IFERROR(VLOOKUP('Formulario PPGR3'!$G1563,'Formulario PPGR2'!$H$39:$I$10486,2,FALSE),"")</f>
        <v/>
      </c>
      <c r="I1563" s="514" t="str">
        <f>IFERROR(VLOOKUP('Formulario PPGR3'!$G1563,'Formulario PPGR2'!$H$9:$V$303,15,FALSE),"")</f>
        <v/>
      </c>
      <c r="J1563" s="515"/>
      <c r="K1563" s="505" t="str">
        <f>IFERROR(VLOOKUP($J1563,[12]LSIns!$B$5:$C$45,2,FALSE),"")</f>
        <v/>
      </c>
      <c r="L1563" s="516"/>
      <c r="M1563" s="517" t="str">
        <f>IFERROR(VLOOKUP($L1563,[5]Insumos!$C$2:$F$517,2,FALSE),"")</f>
        <v/>
      </c>
      <c r="N1563" s="521"/>
      <c r="O1563" s="519" t="str">
        <f>IFERROR(VLOOKUP($L1563,[5]Insumos!$C$2:$F$517,3,FALSE),"")</f>
        <v/>
      </c>
      <c r="P1563" s="520" t="e">
        <f>+'Formulario PPGR3'!$O1563*'Formulario PPGR3'!$N1563</f>
        <v>#VALUE!</v>
      </c>
      <c r="Q1563" s="519" t="str">
        <f>IFERROR(VLOOKUP($L1563,[5]Insumos!$C$2:$F$517,4,FALSE),"")</f>
        <v/>
      </c>
      <c r="R1563" s="526"/>
    </row>
    <row r="1564" spans="2:18">
      <c r="B1564" s="505" t="str">
        <f>IF('Formulario PPGR3'!$G1564="","",CONCATENATE('Formulario PPGR3'!$C1564,".",'Formulario PPGR3'!$D1564,".",'Formulario PPGR3'!$E1564,".",'Formulario PPGR3'!$F1564))</f>
        <v/>
      </c>
      <c r="C1564" s="505" t="str">
        <f>IF('Formulario PPGR3'!$G1564="","",'[3]Formulario PPGR1'!#REF!)</f>
        <v/>
      </c>
      <c r="D1564" s="505" t="str">
        <f>IF('Formulario PPGR3'!$G1564="","",'[3]Formulario PPGR1'!#REF!)</f>
        <v/>
      </c>
      <c r="E1564" s="505" t="str">
        <f>IF('Formulario PPGR3'!$G1564="","",'[3]Formulario PPGR1'!#REF!)</f>
        <v/>
      </c>
      <c r="F1564" s="505" t="str">
        <f>IF('Formulario PPGR3'!$G1564="","",'[3]Formulario PPGR1'!#REF!)</f>
        <v/>
      </c>
      <c r="G1564" s="506"/>
      <c r="H1564" s="507" t="str">
        <f>IFERROR(VLOOKUP('Formulario PPGR3'!$G1564,'Formulario PPGR2'!$H$39:$I$10486,2,FALSE),"")</f>
        <v/>
      </c>
      <c r="I1564" s="514" t="str">
        <f>IFERROR(VLOOKUP('Formulario PPGR3'!$G1564,'Formulario PPGR2'!$H$9:$V$303,15,FALSE),"")</f>
        <v/>
      </c>
      <c r="J1564" s="515"/>
      <c r="K1564" s="505" t="str">
        <f>IFERROR(VLOOKUP($J1564,[12]LSIns!$B$5:$C$45,2,FALSE),"")</f>
        <v/>
      </c>
      <c r="L1564" s="516"/>
      <c r="M1564" s="517" t="str">
        <f>IFERROR(VLOOKUP($L1564,[5]Insumos!$C$2:$F$517,2,FALSE),"")</f>
        <v/>
      </c>
      <c r="N1564" s="521"/>
      <c r="O1564" s="519" t="str">
        <f>IFERROR(VLOOKUP($L1564,[5]Insumos!$C$2:$F$517,3,FALSE),"")</f>
        <v/>
      </c>
      <c r="P1564" s="520" t="e">
        <f>+'Formulario PPGR3'!$O1564*'Formulario PPGR3'!$N1564</f>
        <v>#VALUE!</v>
      </c>
      <c r="Q1564" s="519" t="str">
        <f>IFERROR(VLOOKUP($L1564,[5]Insumos!$C$2:$F$517,4,FALSE),"")</f>
        <v/>
      </c>
      <c r="R1564" s="526"/>
    </row>
    <row r="1565" spans="2:18">
      <c r="B1565" s="505" t="str">
        <f>IF('Formulario PPGR3'!$G1565="","",CONCATENATE('Formulario PPGR3'!$C1565,".",'Formulario PPGR3'!$D1565,".",'Formulario PPGR3'!$E1565,".",'Formulario PPGR3'!$F1565))</f>
        <v/>
      </c>
      <c r="C1565" s="505" t="str">
        <f>IF('Formulario PPGR3'!$G1565="","",'[3]Formulario PPGR1'!#REF!)</f>
        <v/>
      </c>
      <c r="D1565" s="505" t="str">
        <f>IF('Formulario PPGR3'!$G1565="","",'[3]Formulario PPGR1'!#REF!)</f>
        <v/>
      </c>
      <c r="E1565" s="505" t="str">
        <f>IF('Formulario PPGR3'!$G1565="","",'[3]Formulario PPGR1'!#REF!)</f>
        <v/>
      </c>
      <c r="F1565" s="505" t="str">
        <f>IF('Formulario PPGR3'!$G1565="","",'[3]Formulario PPGR1'!#REF!)</f>
        <v/>
      </c>
      <c r="G1565" s="506"/>
      <c r="H1565" s="507" t="str">
        <f>IFERROR(VLOOKUP('Formulario PPGR3'!$G1565,'Formulario PPGR2'!$H$39:$I$10486,2,FALSE),"")</f>
        <v/>
      </c>
      <c r="I1565" s="514" t="str">
        <f>IFERROR(VLOOKUP('Formulario PPGR3'!$G1565,'Formulario PPGR2'!$H$9:$V$303,15,FALSE),"")</f>
        <v/>
      </c>
      <c r="J1565" s="515"/>
      <c r="K1565" s="505" t="str">
        <f>IFERROR(VLOOKUP($J1565,[12]LSIns!$B$5:$C$45,2,FALSE),"")</f>
        <v/>
      </c>
      <c r="L1565" s="516"/>
      <c r="M1565" s="517" t="str">
        <f>IFERROR(VLOOKUP($L1565,[5]Insumos!$C$2:$F$517,2,FALSE),"")</f>
        <v/>
      </c>
      <c r="N1565" s="521"/>
      <c r="O1565" s="519" t="str">
        <f>IFERROR(VLOOKUP($L1565,[5]Insumos!$C$2:$F$517,3,FALSE),"")</f>
        <v/>
      </c>
      <c r="P1565" s="520" t="e">
        <f>+'Formulario PPGR3'!$O1565*'Formulario PPGR3'!$N1565</f>
        <v>#VALUE!</v>
      </c>
      <c r="Q1565" s="519" t="str">
        <f>IFERROR(VLOOKUP($L1565,[5]Insumos!$C$2:$F$517,4,FALSE),"")</f>
        <v/>
      </c>
      <c r="R1565" s="526"/>
    </row>
    <row r="1566" spans="2:18">
      <c r="B1566" s="505" t="str">
        <f>IF('Formulario PPGR3'!$G1566="","",CONCATENATE('Formulario PPGR3'!$C1566,".",'Formulario PPGR3'!$D1566,".",'Formulario PPGR3'!$E1566,".",'Formulario PPGR3'!$F1566))</f>
        <v/>
      </c>
      <c r="C1566" s="505" t="str">
        <f>IF('Formulario PPGR3'!$G1566="","",'[3]Formulario PPGR1'!#REF!)</f>
        <v/>
      </c>
      <c r="D1566" s="505" t="str">
        <f>IF('Formulario PPGR3'!$G1566="","",'[3]Formulario PPGR1'!#REF!)</f>
        <v/>
      </c>
      <c r="E1566" s="505" t="str">
        <f>IF('Formulario PPGR3'!$G1566="","",'[3]Formulario PPGR1'!#REF!)</f>
        <v/>
      </c>
      <c r="F1566" s="505" t="str">
        <f>IF('Formulario PPGR3'!$G1566="","",'[3]Formulario PPGR1'!#REF!)</f>
        <v/>
      </c>
      <c r="G1566" s="506"/>
      <c r="H1566" s="507" t="str">
        <f>IFERROR(VLOOKUP('Formulario PPGR3'!$G1566,'Formulario PPGR2'!$H$39:$I$10486,2,FALSE),"")</f>
        <v/>
      </c>
      <c r="I1566" s="514" t="str">
        <f>IFERROR(VLOOKUP('Formulario PPGR3'!$G1566,'Formulario PPGR2'!$H$9:$V$303,15,FALSE),"")</f>
        <v/>
      </c>
      <c r="J1566" s="515"/>
      <c r="K1566" s="505" t="str">
        <f>IFERROR(VLOOKUP($J1566,[12]LSIns!$B$5:$C$45,2,FALSE),"")</f>
        <v/>
      </c>
      <c r="L1566" s="516"/>
      <c r="M1566" s="517" t="str">
        <f>IFERROR(VLOOKUP($L1566,[5]Insumos!$C$2:$F$517,2,FALSE),"")</f>
        <v/>
      </c>
      <c r="N1566" s="521"/>
      <c r="O1566" s="519" t="str">
        <f>IFERROR(VLOOKUP($L1566,[5]Insumos!$C$2:$F$517,3,FALSE),"")</f>
        <v/>
      </c>
      <c r="P1566" s="520" t="e">
        <f>+'Formulario PPGR3'!$O1566*'Formulario PPGR3'!$N1566</f>
        <v>#VALUE!</v>
      </c>
      <c r="Q1566" s="519" t="str">
        <f>IFERROR(VLOOKUP($L1566,[5]Insumos!$C$2:$F$517,4,FALSE),"")</f>
        <v/>
      </c>
      <c r="R1566" s="526"/>
    </row>
    <row r="1567" spans="2:18">
      <c r="B1567" s="505" t="str">
        <f>IF('Formulario PPGR3'!$G1567="","",CONCATENATE('Formulario PPGR3'!$C1567,".",'Formulario PPGR3'!$D1567,".",'Formulario PPGR3'!$E1567,".",'Formulario PPGR3'!$F1567))</f>
        <v/>
      </c>
      <c r="C1567" s="505" t="str">
        <f>IF('Formulario PPGR3'!$G1567="","",'[3]Formulario PPGR1'!#REF!)</f>
        <v/>
      </c>
      <c r="D1567" s="505" t="str">
        <f>IF('Formulario PPGR3'!$G1567="","",'[3]Formulario PPGR1'!#REF!)</f>
        <v/>
      </c>
      <c r="E1567" s="505" t="str">
        <f>IF('Formulario PPGR3'!$G1567="","",'[3]Formulario PPGR1'!#REF!)</f>
        <v/>
      </c>
      <c r="F1567" s="505" t="str">
        <f>IF('Formulario PPGR3'!$G1567="","",'[3]Formulario PPGR1'!#REF!)</f>
        <v/>
      </c>
      <c r="G1567" s="506"/>
      <c r="H1567" s="507" t="str">
        <f>IFERROR(VLOOKUP('Formulario PPGR3'!$G1567,'Formulario PPGR2'!$H$39:$I$10486,2,FALSE),"")</f>
        <v/>
      </c>
      <c r="I1567" s="514" t="str">
        <f>IFERROR(VLOOKUP('Formulario PPGR3'!$G1567,'Formulario PPGR2'!$H$9:$V$303,15,FALSE),"")</f>
        <v/>
      </c>
      <c r="J1567" s="515"/>
      <c r="K1567" s="505" t="str">
        <f>IFERROR(VLOOKUP($J1567,[12]LSIns!$B$5:$C$45,2,FALSE),"")</f>
        <v/>
      </c>
      <c r="L1567" s="516"/>
      <c r="M1567" s="517" t="str">
        <f>IFERROR(VLOOKUP($L1567,[5]Insumos!$C$2:$F$517,2,FALSE),"")</f>
        <v/>
      </c>
      <c r="N1567" s="521"/>
      <c r="O1567" s="519" t="str">
        <f>IFERROR(VLOOKUP($L1567,[5]Insumos!$C$2:$F$517,3,FALSE),"")</f>
        <v/>
      </c>
      <c r="P1567" s="520" t="e">
        <f>+'Formulario PPGR3'!$O1567*'Formulario PPGR3'!$N1567</f>
        <v>#VALUE!</v>
      </c>
      <c r="Q1567" s="519" t="str">
        <f>IFERROR(VLOOKUP($L1567,[5]Insumos!$C$2:$F$517,4,FALSE),"")</f>
        <v/>
      </c>
      <c r="R1567" s="526"/>
    </row>
    <row r="1568" spans="2:18">
      <c r="B1568" s="505" t="str">
        <f>IF('Formulario PPGR3'!$G1568="","",CONCATENATE('Formulario PPGR3'!$C1568,".",'Formulario PPGR3'!$D1568,".",'Formulario PPGR3'!$E1568,".",'Formulario PPGR3'!$F1568))</f>
        <v/>
      </c>
      <c r="C1568" s="505" t="str">
        <f>IF('Formulario PPGR3'!$G1568="","",'[3]Formulario PPGR1'!#REF!)</f>
        <v/>
      </c>
      <c r="D1568" s="505" t="str">
        <f>IF('Formulario PPGR3'!$G1568="","",'[3]Formulario PPGR1'!#REF!)</f>
        <v/>
      </c>
      <c r="E1568" s="505" t="str">
        <f>IF('Formulario PPGR3'!$G1568="","",'[3]Formulario PPGR1'!#REF!)</f>
        <v/>
      </c>
      <c r="F1568" s="505" t="str">
        <f>IF('Formulario PPGR3'!$G1568="","",'[3]Formulario PPGR1'!#REF!)</f>
        <v/>
      </c>
      <c r="G1568" s="506"/>
      <c r="H1568" s="507" t="str">
        <f>IFERROR(VLOOKUP('Formulario PPGR3'!$G1568,'Formulario PPGR2'!$H$39:$I$10486,2,FALSE),"")</f>
        <v/>
      </c>
      <c r="I1568" s="514" t="str">
        <f>IFERROR(VLOOKUP('Formulario PPGR3'!$G1568,'Formulario PPGR2'!$H$9:$V$303,15,FALSE),"")</f>
        <v/>
      </c>
      <c r="J1568" s="515"/>
      <c r="K1568" s="505" t="str">
        <f>IFERROR(VLOOKUP($J1568,[12]LSIns!$B$5:$C$45,2,FALSE),"")</f>
        <v/>
      </c>
      <c r="L1568" s="516"/>
      <c r="M1568" s="517" t="str">
        <f>IFERROR(VLOOKUP($L1568,[5]Insumos!$C$2:$F$517,2,FALSE),"")</f>
        <v/>
      </c>
      <c r="N1568" s="521"/>
      <c r="O1568" s="519" t="str">
        <f>IFERROR(VLOOKUP($L1568,[5]Insumos!$C$2:$F$517,3,FALSE),"")</f>
        <v/>
      </c>
      <c r="P1568" s="520" t="e">
        <f>+'Formulario PPGR3'!$O1568*'Formulario PPGR3'!$N1568</f>
        <v>#VALUE!</v>
      </c>
      <c r="Q1568" s="519" t="str">
        <f>IFERROR(VLOOKUP($L1568,[5]Insumos!$C$2:$F$517,4,FALSE),"")</f>
        <v/>
      </c>
      <c r="R1568" s="526"/>
    </row>
    <row r="1569" spans="2:18">
      <c r="B1569" s="505" t="str">
        <f>IF('Formulario PPGR3'!$G1569="","",CONCATENATE('Formulario PPGR3'!$C1569,".",'Formulario PPGR3'!$D1569,".",'Formulario PPGR3'!$E1569,".",'Formulario PPGR3'!$F1569))</f>
        <v/>
      </c>
      <c r="C1569" s="505" t="str">
        <f>IF('Formulario PPGR3'!$G1569="","",'[3]Formulario PPGR1'!#REF!)</f>
        <v/>
      </c>
      <c r="D1569" s="505" t="str">
        <f>IF('Formulario PPGR3'!$G1569="","",'[3]Formulario PPGR1'!#REF!)</f>
        <v/>
      </c>
      <c r="E1569" s="505" t="str">
        <f>IF('Formulario PPGR3'!$G1569="","",'[3]Formulario PPGR1'!#REF!)</f>
        <v/>
      </c>
      <c r="F1569" s="505" t="str">
        <f>IF('Formulario PPGR3'!$G1569="","",'[3]Formulario PPGR1'!#REF!)</f>
        <v/>
      </c>
      <c r="G1569" s="506"/>
      <c r="H1569" s="507" t="str">
        <f>IFERROR(VLOOKUP('Formulario PPGR3'!$G1569,'Formulario PPGR2'!$H$39:$I$10486,2,FALSE),"")</f>
        <v/>
      </c>
      <c r="I1569" s="514" t="str">
        <f>IFERROR(VLOOKUP('Formulario PPGR3'!$G1569,'Formulario PPGR2'!$H$9:$V$303,15,FALSE),"")</f>
        <v/>
      </c>
      <c r="J1569" s="515"/>
      <c r="K1569" s="505" t="str">
        <f>IFERROR(VLOOKUP($J1569,[12]LSIns!$B$5:$C$45,2,FALSE),"")</f>
        <v/>
      </c>
      <c r="L1569" s="516"/>
      <c r="M1569" s="517" t="str">
        <f>IFERROR(VLOOKUP($L1569,[5]Insumos!$C$2:$F$517,2,FALSE),"")</f>
        <v/>
      </c>
      <c r="N1569" s="521"/>
      <c r="O1569" s="519" t="str">
        <f>IFERROR(VLOOKUP($L1569,[5]Insumos!$C$2:$F$517,3,FALSE),"")</f>
        <v/>
      </c>
      <c r="P1569" s="520" t="e">
        <f>+'Formulario PPGR3'!$O1569*'Formulario PPGR3'!$N1569</f>
        <v>#VALUE!</v>
      </c>
      <c r="Q1569" s="519" t="str">
        <f>IFERROR(VLOOKUP($L1569,[5]Insumos!$C$2:$F$517,4,FALSE),"")</f>
        <v/>
      </c>
      <c r="R1569" s="526"/>
    </row>
    <row r="1570" spans="2:18">
      <c r="B1570" s="505" t="str">
        <f>IF('Formulario PPGR3'!$G1570="","",CONCATENATE('Formulario PPGR3'!$C1570,".",'Formulario PPGR3'!$D1570,".",'Formulario PPGR3'!$E1570,".",'Formulario PPGR3'!$F1570))</f>
        <v/>
      </c>
      <c r="C1570" s="505" t="str">
        <f>IF('Formulario PPGR3'!$G1570="","",'[3]Formulario PPGR1'!#REF!)</f>
        <v/>
      </c>
      <c r="D1570" s="505" t="str">
        <f>IF('Formulario PPGR3'!$G1570="","",'[3]Formulario PPGR1'!#REF!)</f>
        <v/>
      </c>
      <c r="E1570" s="505" t="str">
        <f>IF('Formulario PPGR3'!$G1570="","",'[3]Formulario PPGR1'!#REF!)</f>
        <v/>
      </c>
      <c r="F1570" s="505" t="str">
        <f>IF('Formulario PPGR3'!$G1570="","",'[3]Formulario PPGR1'!#REF!)</f>
        <v/>
      </c>
      <c r="G1570" s="506"/>
      <c r="H1570" s="507" t="str">
        <f>IFERROR(VLOOKUP('Formulario PPGR3'!$G1570,'Formulario PPGR2'!$H$39:$I$10486,2,FALSE),"")</f>
        <v/>
      </c>
      <c r="I1570" s="514" t="str">
        <f>IFERROR(VLOOKUP('Formulario PPGR3'!$G1570,'Formulario PPGR2'!$H$9:$V$303,15,FALSE),"")</f>
        <v/>
      </c>
      <c r="J1570" s="515"/>
      <c r="K1570" s="505" t="str">
        <f>IFERROR(VLOOKUP($J1570,[12]LSIns!$B$5:$C$45,2,FALSE),"")</f>
        <v/>
      </c>
      <c r="L1570" s="516"/>
      <c r="M1570" s="517" t="str">
        <f>IFERROR(VLOOKUP($L1570,[5]Insumos!$C$2:$F$517,2,FALSE),"")</f>
        <v/>
      </c>
      <c r="N1570" s="521"/>
      <c r="O1570" s="519" t="str">
        <f>IFERROR(VLOOKUP($L1570,[5]Insumos!$C$2:$F$517,3,FALSE),"")</f>
        <v/>
      </c>
      <c r="P1570" s="520" t="e">
        <f>+'Formulario PPGR3'!$O1570*'Formulario PPGR3'!$N1570</f>
        <v>#VALUE!</v>
      </c>
      <c r="Q1570" s="519" t="str">
        <f>IFERROR(VLOOKUP($L1570,[5]Insumos!$C$2:$F$517,4,FALSE),"")</f>
        <v/>
      </c>
      <c r="R1570" s="526"/>
    </row>
    <row r="1571" spans="2:18">
      <c r="B1571" s="505" t="str">
        <f>IF('Formulario PPGR3'!$G1571="","",CONCATENATE('Formulario PPGR3'!$C1571,".",'Formulario PPGR3'!$D1571,".",'Formulario PPGR3'!$E1571,".",'Formulario PPGR3'!$F1571))</f>
        <v/>
      </c>
      <c r="C1571" s="505" t="str">
        <f>IF('Formulario PPGR3'!$G1571="","",'[3]Formulario PPGR1'!#REF!)</f>
        <v/>
      </c>
      <c r="D1571" s="505" t="str">
        <f>IF('Formulario PPGR3'!$G1571="","",'[3]Formulario PPGR1'!#REF!)</f>
        <v/>
      </c>
      <c r="E1571" s="505" t="str">
        <f>IF('Formulario PPGR3'!$G1571="","",'[3]Formulario PPGR1'!#REF!)</f>
        <v/>
      </c>
      <c r="F1571" s="505" t="str">
        <f>IF('Formulario PPGR3'!$G1571="","",'[3]Formulario PPGR1'!#REF!)</f>
        <v/>
      </c>
      <c r="G1571" s="506"/>
      <c r="H1571" s="507" t="str">
        <f>IFERROR(VLOOKUP('Formulario PPGR3'!$G1571,'Formulario PPGR2'!$H$39:$I$10486,2,FALSE),"")</f>
        <v/>
      </c>
      <c r="I1571" s="514" t="str">
        <f>IFERROR(VLOOKUP('Formulario PPGR3'!$G1571,'Formulario PPGR2'!$H$9:$V$303,15,FALSE),"")</f>
        <v/>
      </c>
      <c r="J1571" s="515"/>
      <c r="K1571" s="505" t="str">
        <f>IFERROR(VLOOKUP($J1571,[12]LSIns!$B$5:$C$45,2,FALSE),"")</f>
        <v/>
      </c>
      <c r="L1571" s="516"/>
      <c r="M1571" s="517" t="str">
        <f>IFERROR(VLOOKUP($L1571,[5]Insumos!$C$2:$F$517,2,FALSE),"")</f>
        <v/>
      </c>
      <c r="N1571" s="521"/>
      <c r="O1571" s="519" t="str">
        <f>IFERROR(VLOOKUP($L1571,[5]Insumos!$C$2:$F$517,3,FALSE),"")</f>
        <v/>
      </c>
      <c r="P1571" s="520" t="e">
        <f>+'Formulario PPGR3'!$O1571*'Formulario PPGR3'!$N1571</f>
        <v>#VALUE!</v>
      </c>
      <c r="Q1571" s="519" t="str">
        <f>IFERROR(VLOOKUP($L1571,[5]Insumos!$C$2:$F$517,4,FALSE),"")</f>
        <v/>
      </c>
      <c r="R1571" s="526"/>
    </row>
    <row r="1572" spans="2:18">
      <c r="B1572" s="505" t="str">
        <f>IF('Formulario PPGR3'!$G1572="","",CONCATENATE('Formulario PPGR3'!$C1572,".",'Formulario PPGR3'!$D1572,".",'Formulario PPGR3'!$E1572,".",'Formulario PPGR3'!$F1572))</f>
        <v/>
      </c>
      <c r="C1572" s="505" t="str">
        <f>IF('Formulario PPGR3'!$G1572="","",'[3]Formulario PPGR1'!#REF!)</f>
        <v/>
      </c>
      <c r="D1572" s="505" t="str">
        <f>IF('Formulario PPGR3'!$G1572="","",'[3]Formulario PPGR1'!#REF!)</f>
        <v/>
      </c>
      <c r="E1572" s="505" t="str">
        <f>IF('Formulario PPGR3'!$G1572="","",'[3]Formulario PPGR1'!#REF!)</f>
        <v/>
      </c>
      <c r="F1572" s="505" t="str">
        <f>IF('Formulario PPGR3'!$G1572="","",'[3]Formulario PPGR1'!#REF!)</f>
        <v/>
      </c>
      <c r="G1572" s="506"/>
      <c r="H1572" s="507" t="str">
        <f>IFERROR(VLOOKUP('Formulario PPGR3'!$G1572,'Formulario PPGR2'!$H$39:$I$10486,2,FALSE),"")</f>
        <v/>
      </c>
      <c r="I1572" s="514" t="str">
        <f>IFERROR(VLOOKUP('Formulario PPGR3'!$G1572,'Formulario PPGR2'!$H$9:$V$303,15,FALSE),"")</f>
        <v/>
      </c>
      <c r="J1572" s="515"/>
      <c r="K1572" s="505" t="str">
        <f>IFERROR(VLOOKUP($J1572,[12]LSIns!$B$5:$C$45,2,FALSE),"")</f>
        <v/>
      </c>
      <c r="L1572" s="516"/>
      <c r="M1572" s="517" t="str">
        <f>IFERROR(VLOOKUP($L1572,[5]Insumos!$C$2:$F$517,2,FALSE),"")</f>
        <v/>
      </c>
      <c r="N1572" s="521"/>
      <c r="O1572" s="519" t="str">
        <f>IFERROR(VLOOKUP($L1572,[5]Insumos!$C$2:$F$517,3,FALSE),"")</f>
        <v/>
      </c>
      <c r="P1572" s="520" t="e">
        <f>+'Formulario PPGR3'!$O1572*'Formulario PPGR3'!$N1572</f>
        <v>#VALUE!</v>
      </c>
      <c r="Q1572" s="519" t="str">
        <f>IFERROR(VLOOKUP($L1572,[5]Insumos!$C$2:$F$517,4,FALSE),"")</f>
        <v/>
      </c>
      <c r="R1572" s="526"/>
    </row>
    <row r="1573" spans="2:18">
      <c r="B1573" s="505" t="str">
        <f>IF('Formulario PPGR3'!$G1573="","",CONCATENATE('Formulario PPGR3'!$C1573,".",'Formulario PPGR3'!$D1573,".",'Formulario PPGR3'!$E1573,".",'Formulario PPGR3'!$F1573))</f>
        <v/>
      </c>
      <c r="C1573" s="505" t="str">
        <f>IF('Formulario PPGR3'!$G1573="","",'[3]Formulario PPGR1'!#REF!)</f>
        <v/>
      </c>
      <c r="D1573" s="505" t="str">
        <f>IF('Formulario PPGR3'!$G1573="","",'[3]Formulario PPGR1'!#REF!)</f>
        <v/>
      </c>
      <c r="E1573" s="505" t="str">
        <f>IF('Formulario PPGR3'!$G1573="","",'[3]Formulario PPGR1'!#REF!)</f>
        <v/>
      </c>
      <c r="F1573" s="505" t="str">
        <f>IF('Formulario PPGR3'!$G1573="","",'[3]Formulario PPGR1'!#REF!)</f>
        <v/>
      </c>
      <c r="G1573" s="506"/>
      <c r="H1573" s="507" t="str">
        <f>IFERROR(VLOOKUP('Formulario PPGR3'!$G1573,'Formulario PPGR2'!$H$39:$I$10486,2,FALSE),"")</f>
        <v/>
      </c>
      <c r="I1573" s="514" t="str">
        <f>IFERROR(VLOOKUP('Formulario PPGR3'!$G1573,'Formulario PPGR2'!$H$9:$V$303,15,FALSE),"")</f>
        <v/>
      </c>
      <c r="J1573" s="515"/>
      <c r="K1573" s="505" t="str">
        <f>IFERROR(VLOOKUP($J1573,[12]LSIns!$B$5:$C$45,2,FALSE),"")</f>
        <v/>
      </c>
      <c r="L1573" s="516"/>
      <c r="M1573" s="517" t="str">
        <f>IFERROR(VLOOKUP($L1573,[5]Insumos!$C$2:$F$517,2,FALSE),"")</f>
        <v/>
      </c>
      <c r="N1573" s="521"/>
      <c r="O1573" s="519" t="str">
        <f>IFERROR(VLOOKUP($L1573,[5]Insumos!$C$2:$F$517,3,FALSE),"")</f>
        <v/>
      </c>
      <c r="P1573" s="520" t="e">
        <f>+'Formulario PPGR3'!$O1573*'Formulario PPGR3'!$N1573</f>
        <v>#VALUE!</v>
      </c>
      <c r="Q1573" s="519" t="str">
        <f>IFERROR(VLOOKUP($L1573,[5]Insumos!$C$2:$F$517,4,FALSE),"")</f>
        <v/>
      </c>
      <c r="R1573" s="526"/>
    </row>
    <row r="1574" spans="2:18">
      <c r="B1574" s="505" t="str">
        <f>IF('Formulario PPGR3'!$G1574="","",CONCATENATE('Formulario PPGR3'!$C1574,".",'Formulario PPGR3'!$D1574,".",'Formulario PPGR3'!$E1574,".",'Formulario PPGR3'!$F1574))</f>
        <v/>
      </c>
      <c r="C1574" s="505" t="str">
        <f>IF('Formulario PPGR3'!$G1574="","",'[3]Formulario PPGR1'!#REF!)</f>
        <v/>
      </c>
      <c r="D1574" s="505" t="str">
        <f>IF('Formulario PPGR3'!$G1574="","",'[3]Formulario PPGR1'!#REF!)</f>
        <v/>
      </c>
      <c r="E1574" s="505" t="str">
        <f>IF('Formulario PPGR3'!$G1574="","",'[3]Formulario PPGR1'!#REF!)</f>
        <v/>
      </c>
      <c r="F1574" s="505" t="str">
        <f>IF('Formulario PPGR3'!$G1574="","",'[3]Formulario PPGR1'!#REF!)</f>
        <v/>
      </c>
      <c r="G1574" s="506"/>
      <c r="H1574" s="507" t="str">
        <f>IFERROR(VLOOKUP('Formulario PPGR3'!$G1574,'Formulario PPGR2'!$H$39:$I$10486,2,FALSE),"")</f>
        <v/>
      </c>
      <c r="I1574" s="514" t="str">
        <f>IFERROR(VLOOKUP('Formulario PPGR3'!$G1574,'Formulario PPGR2'!$H$9:$V$303,15,FALSE),"")</f>
        <v/>
      </c>
      <c r="J1574" s="515"/>
      <c r="K1574" s="505" t="str">
        <f>IFERROR(VLOOKUP($J1574,[12]LSIns!$B$5:$C$45,2,FALSE),"")</f>
        <v/>
      </c>
      <c r="L1574" s="516"/>
      <c r="M1574" s="517" t="str">
        <f>IFERROR(VLOOKUP($L1574,[5]Insumos!$C$2:$F$517,2,FALSE),"")</f>
        <v/>
      </c>
      <c r="N1574" s="521"/>
      <c r="O1574" s="519" t="str">
        <f>IFERROR(VLOOKUP($L1574,[5]Insumos!$C$2:$F$517,3,FALSE),"")</f>
        <v/>
      </c>
      <c r="P1574" s="520" t="e">
        <f>+'Formulario PPGR3'!$O1574*'Formulario PPGR3'!$N1574</f>
        <v>#VALUE!</v>
      </c>
      <c r="Q1574" s="519" t="str">
        <f>IFERROR(VLOOKUP($L1574,[5]Insumos!$C$2:$F$517,4,FALSE),"")</f>
        <v/>
      </c>
      <c r="R1574" s="526"/>
    </row>
    <row r="1575" spans="2:18">
      <c r="B1575" s="505" t="str">
        <f>IF('Formulario PPGR3'!$G1575="","",CONCATENATE('Formulario PPGR3'!$C1575,".",'Formulario PPGR3'!$D1575,".",'Formulario PPGR3'!$E1575,".",'Formulario PPGR3'!$F1575))</f>
        <v/>
      </c>
      <c r="C1575" s="505" t="str">
        <f>IF('Formulario PPGR3'!$G1575="","",'[3]Formulario PPGR1'!#REF!)</f>
        <v/>
      </c>
      <c r="D1575" s="505" t="str">
        <f>IF('Formulario PPGR3'!$G1575="","",'[3]Formulario PPGR1'!#REF!)</f>
        <v/>
      </c>
      <c r="E1575" s="505" t="str">
        <f>IF('Formulario PPGR3'!$G1575="","",'[3]Formulario PPGR1'!#REF!)</f>
        <v/>
      </c>
      <c r="F1575" s="505" t="str">
        <f>IF('Formulario PPGR3'!$G1575="","",'[3]Formulario PPGR1'!#REF!)</f>
        <v/>
      </c>
      <c r="G1575" s="506"/>
      <c r="H1575" s="507" t="str">
        <f>IFERROR(VLOOKUP('Formulario PPGR3'!$G1575,'Formulario PPGR2'!$H$39:$I$10486,2,FALSE),"")</f>
        <v/>
      </c>
      <c r="I1575" s="514" t="str">
        <f>IFERROR(VLOOKUP('Formulario PPGR3'!$G1575,'Formulario PPGR2'!$H$9:$V$303,15,FALSE),"")</f>
        <v/>
      </c>
      <c r="J1575" s="515"/>
      <c r="K1575" s="505" t="str">
        <f>IFERROR(VLOOKUP($J1575,[12]LSIns!$B$5:$C$45,2,FALSE),"")</f>
        <v/>
      </c>
      <c r="L1575" s="516"/>
      <c r="M1575" s="517" t="str">
        <f>IFERROR(VLOOKUP($L1575,[5]Insumos!$C$2:$F$517,2,FALSE),"")</f>
        <v/>
      </c>
      <c r="N1575" s="521"/>
      <c r="O1575" s="519" t="str">
        <f>IFERROR(VLOOKUP($L1575,[5]Insumos!$C$2:$F$517,3,FALSE),"")</f>
        <v/>
      </c>
      <c r="P1575" s="520" t="e">
        <f>+'Formulario PPGR3'!$O1575*'Formulario PPGR3'!$N1575</f>
        <v>#VALUE!</v>
      </c>
      <c r="Q1575" s="519" t="str">
        <f>IFERROR(VLOOKUP($L1575,[5]Insumos!$C$2:$F$517,4,FALSE),"")</f>
        <v/>
      </c>
      <c r="R1575" s="526"/>
    </row>
    <row r="1576" spans="2:18">
      <c r="B1576" s="505" t="str">
        <f>IF('Formulario PPGR3'!$G1576="","",CONCATENATE('Formulario PPGR3'!$C1576,".",'Formulario PPGR3'!$D1576,".",'Formulario PPGR3'!$E1576,".",'Formulario PPGR3'!$F1576))</f>
        <v/>
      </c>
      <c r="C1576" s="505" t="str">
        <f>IF('Formulario PPGR3'!$G1576="","",'[3]Formulario PPGR1'!#REF!)</f>
        <v/>
      </c>
      <c r="D1576" s="505" t="str">
        <f>IF('Formulario PPGR3'!$G1576="","",'[3]Formulario PPGR1'!#REF!)</f>
        <v/>
      </c>
      <c r="E1576" s="505" t="str">
        <f>IF('Formulario PPGR3'!$G1576="","",'[3]Formulario PPGR1'!#REF!)</f>
        <v/>
      </c>
      <c r="F1576" s="505" t="str">
        <f>IF('Formulario PPGR3'!$G1576="","",'[3]Formulario PPGR1'!#REF!)</f>
        <v/>
      </c>
      <c r="G1576" s="506"/>
      <c r="H1576" s="507" t="str">
        <f>IFERROR(VLOOKUP('Formulario PPGR3'!$G1576,'Formulario PPGR2'!$H$39:$I$10486,2,FALSE),"")</f>
        <v/>
      </c>
      <c r="I1576" s="514" t="str">
        <f>IFERROR(VLOOKUP('Formulario PPGR3'!$G1576,'Formulario PPGR2'!$H$9:$V$303,15,FALSE),"")</f>
        <v/>
      </c>
      <c r="J1576" s="515"/>
      <c r="K1576" s="505" t="str">
        <f>IFERROR(VLOOKUP($J1576,[12]LSIns!$B$5:$C$45,2,FALSE),"")</f>
        <v/>
      </c>
      <c r="L1576" s="516"/>
      <c r="M1576" s="517" t="str">
        <f>IFERROR(VLOOKUP($L1576,[5]Insumos!$C$2:$F$517,2,FALSE),"")</f>
        <v/>
      </c>
      <c r="N1576" s="521"/>
      <c r="O1576" s="519" t="str">
        <f>IFERROR(VLOOKUP($L1576,[5]Insumos!$C$2:$F$517,3,FALSE),"")</f>
        <v/>
      </c>
      <c r="P1576" s="520" t="e">
        <f>+'Formulario PPGR3'!$O1576*'Formulario PPGR3'!$N1576</f>
        <v>#VALUE!</v>
      </c>
      <c r="Q1576" s="519" t="str">
        <f>IFERROR(VLOOKUP($L1576,[5]Insumos!$C$2:$F$517,4,FALSE),"")</f>
        <v/>
      </c>
      <c r="R1576" s="526"/>
    </row>
    <row r="1577" spans="2:18">
      <c r="B1577" s="505" t="str">
        <f>IF('Formulario PPGR3'!$G1577="","",CONCATENATE('Formulario PPGR3'!$C1577,".",'Formulario PPGR3'!$D1577,".",'Formulario PPGR3'!$E1577,".",'Formulario PPGR3'!$F1577))</f>
        <v/>
      </c>
      <c r="C1577" s="505" t="str">
        <f>IF('Formulario PPGR3'!$G1577="","",'[3]Formulario PPGR1'!#REF!)</f>
        <v/>
      </c>
      <c r="D1577" s="505" t="str">
        <f>IF('Formulario PPGR3'!$G1577="","",'[3]Formulario PPGR1'!#REF!)</f>
        <v/>
      </c>
      <c r="E1577" s="505" t="str">
        <f>IF('Formulario PPGR3'!$G1577="","",'[3]Formulario PPGR1'!#REF!)</f>
        <v/>
      </c>
      <c r="F1577" s="505" t="str">
        <f>IF('Formulario PPGR3'!$G1577="","",'[3]Formulario PPGR1'!#REF!)</f>
        <v/>
      </c>
      <c r="G1577" s="506"/>
      <c r="H1577" s="507" t="str">
        <f>IFERROR(VLOOKUP('Formulario PPGR3'!$G1577,'Formulario PPGR2'!$H$39:$I$10486,2,FALSE),"")</f>
        <v/>
      </c>
      <c r="I1577" s="514" t="str">
        <f>IFERROR(VLOOKUP('Formulario PPGR3'!$G1577,'Formulario PPGR2'!$H$9:$V$303,15,FALSE),"")</f>
        <v/>
      </c>
      <c r="J1577" s="515"/>
      <c r="K1577" s="505" t="str">
        <f>IFERROR(VLOOKUP($J1577,[12]LSIns!$B$5:$C$45,2,FALSE),"")</f>
        <v/>
      </c>
      <c r="L1577" s="516"/>
      <c r="M1577" s="517" t="str">
        <f>IFERROR(VLOOKUP($L1577,[5]Insumos!$C$2:$F$517,2,FALSE),"")</f>
        <v/>
      </c>
      <c r="N1577" s="521"/>
      <c r="O1577" s="519" t="str">
        <f>IFERROR(VLOOKUP($L1577,[5]Insumos!$C$2:$F$517,3,FALSE),"")</f>
        <v/>
      </c>
      <c r="P1577" s="520" t="e">
        <f>+'Formulario PPGR3'!$O1577*'Formulario PPGR3'!$N1577</f>
        <v>#VALUE!</v>
      </c>
      <c r="Q1577" s="519" t="str">
        <f>IFERROR(VLOOKUP($L1577,[5]Insumos!$C$2:$F$517,4,FALSE),"")</f>
        <v/>
      </c>
      <c r="R1577" s="526"/>
    </row>
    <row r="1578" spans="2:18">
      <c r="B1578" s="505" t="str">
        <f>IF('Formulario PPGR3'!$G1578="","",CONCATENATE('Formulario PPGR3'!$C1578,".",'Formulario PPGR3'!$D1578,".",'Formulario PPGR3'!$E1578,".",'Formulario PPGR3'!$F1578))</f>
        <v/>
      </c>
      <c r="C1578" s="505" t="str">
        <f>IF('Formulario PPGR3'!$G1578="","",'[3]Formulario PPGR1'!#REF!)</f>
        <v/>
      </c>
      <c r="D1578" s="505" t="str">
        <f>IF('Formulario PPGR3'!$G1578="","",'[3]Formulario PPGR1'!#REF!)</f>
        <v/>
      </c>
      <c r="E1578" s="505" t="str">
        <f>IF('Formulario PPGR3'!$G1578="","",'[3]Formulario PPGR1'!#REF!)</f>
        <v/>
      </c>
      <c r="F1578" s="505" t="str">
        <f>IF('Formulario PPGR3'!$G1578="","",'[3]Formulario PPGR1'!#REF!)</f>
        <v/>
      </c>
      <c r="G1578" s="506"/>
      <c r="H1578" s="507" t="str">
        <f>IFERROR(VLOOKUP('Formulario PPGR3'!$G1578,'Formulario PPGR2'!$H$39:$I$10486,2,FALSE),"")</f>
        <v/>
      </c>
      <c r="I1578" s="514" t="str">
        <f>IFERROR(VLOOKUP('Formulario PPGR3'!$G1578,'Formulario PPGR2'!$H$9:$V$303,15,FALSE),"")</f>
        <v/>
      </c>
      <c r="J1578" s="515"/>
      <c r="K1578" s="505" t="str">
        <f>IFERROR(VLOOKUP($J1578,[12]LSIns!$B$5:$C$45,2,FALSE),"")</f>
        <v/>
      </c>
      <c r="L1578" s="516"/>
      <c r="M1578" s="517" t="str">
        <f>IFERROR(VLOOKUP($L1578,[5]Insumos!$C$2:$F$517,2,FALSE),"")</f>
        <v/>
      </c>
      <c r="N1578" s="521"/>
      <c r="O1578" s="519" t="str">
        <f>IFERROR(VLOOKUP($L1578,[5]Insumos!$C$2:$F$517,3,FALSE),"")</f>
        <v/>
      </c>
      <c r="P1578" s="520" t="e">
        <f>+'Formulario PPGR3'!$O1578*'Formulario PPGR3'!$N1578</f>
        <v>#VALUE!</v>
      </c>
      <c r="Q1578" s="519" t="str">
        <f>IFERROR(VLOOKUP($L1578,[5]Insumos!$C$2:$F$517,4,FALSE),"")</f>
        <v/>
      </c>
      <c r="R1578" s="526"/>
    </row>
    <row r="1579" spans="2:18">
      <c r="B1579" s="505" t="str">
        <f>IF('Formulario PPGR3'!$G1579="","",CONCATENATE('Formulario PPGR3'!$C1579,".",'Formulario PPGR3'!$D1579,".",'Formulario PPGR3'!$E1579,".",'Formulario PPGR3'!$F1579))</f>
        <v/>
      </c>
      <c r="C1579" s="505" t="str">
        <f>IF('Formulario PPGR3'!$G1579="","",'[3]Formulario PPGR1'!#REF!)</f>
        <v/>
      </c>
      <c r="D1579" s="505" t="str">
        <f>IF('Formulario PPGR3'!$G1579="","",'[3]Formulario PPGR1'!#REF!)</f>
        <v/>
      </c>
      <c r="E1579" s="505" t="str">
        <f>IF('Formulario PPGR3'!$G1579="","",'[3]Formulario PPGR1'!#REF!)</f>
        <v/>
      </c>
      <c r="F1579" s="505" t="str">
        <f>IF('Formulario PPGR3'!$G1579="","",'[3]Formulario PPGR1'!#REF!)</f>
        <v/>
      </c>
      <c r="G1579" s="506"/>
      <c r="H1579" s="507" t="str">
        <f>IFERROR(VLOOKUP('Formulario PPGR3'!$G1579,'Formulario PPGR2'!$H$39:$I$10486,2,FALSE),"")</f>
        <v/>
      </c>
      <c r="I1579" s="514" t="str">
        <f>IFERROR(VLOOKUP('Formulario PPGR3'!$G1579,'Formulario PPGR2'!$H$9:$V$303,15,FALSE),"")</f>
        <v/>
      </c>
      <c r="J1579" s="515"/>
      <c r="K1579" s="505" t="str">
        <f>IFERROR(VLOOKUP($J1579,[12]LSIns!$B$5:$C$45,2,FALSE),"")</f>
        <v/>
      </c>
      <c r="L1579" s="516"/>
      <c r="M1579" s="517" t="str">
        <f>IFERROR(VLOOKUP($L1579,[5]Insumos!$C$2:$F$517,2,FALSE),"")</f>
        <v/>
      </c>
      <c r="N1579" s="521"/>
      <c r="O1579" s="519" t="str">
        <f>IFERROR(VLOOKUP($L1579,[5]Insumos!$C$2:$F$517,3,FALSE),"")</f>
        <v/>
      </c>
      <c r="P1579" s="520" t="e">
        <f>+'Formulario PPGR3'!$O1579*'Formulario PPGR3'!$N1579</f>
        <v>#VALUE!</v>
      </c>
      <c r="Q1579" s="519" t="str">
        <f>IFERROR(VLOOKUP($L1579,[5]Insumos!$C$2:$F$517,4,FALSE),"")</f>
        <v/>
      </c>
      <c r="R1579" s="526"/>
    </row>
    <row r="1580" spans="2:18">
      <c r="B1580" s="505" t="str">
        <f>IF('Formulario PPGR3'!$G1580="","",CONCATENATE('Formulario PPGR3'!$C1580,".",'Formulario PPGR3'!$D1580,".",'Formulario PPGR3'!$E1580,".",'Formulario PPGR3'!$F1580))</f>
        <v/>
      </c>
      <c r="C1580" s="505" t="str">
        <f>IF('Formulario PPGR3'!$G1580="","",'[3]Formulario PPGR1'!#REF!)</f>
        <v/>
      </c>
      <c r="D1580" s="505" t="str">
        <f>IF('Formulario PPGR3'!$G1580="","",'[3]Formulario PPGR1'!#REF!)</f>
        <v/>
      </c>
      <c r="E1580" s="505" t="str">
        <f>IF('Formulario PPGR3'!$G1580="","",'[3]Formulario PPGR1'!#REF!)</f>
        <v/>
      </c>
      <c r="F1580" s="505" t="str">
        <f>IF('Formulario PPGR3'!$G1580="","",'[3]Formulario PPGR1'!#REF!)</f>
        <v/>
      </c>
      <c r="G1580" s="506"/>
      <c r="H1580" s="507" t="str">
        <f>IFERROR(VLOOKUP('Formulario PPGR3'!$G1580,'Formulario PPGR2'!$H$39:$I$10486,2,FALSE),"")</f>
        <v/>
      </c>
      <c r="I1580" s="514" t="str">
        <f>IFERROR(VLOOKUP('Formulario PPGR3'!$G1580,'Formulario PPGR2'!$H$9:$V$303,15,FALSE),"")</f>
        <v/>
      </c>
      <c r="J1580" s="515"/>
      <c r="K1580" s="505" t="str">
        <f>IFERROR(VLOOKUP($J1580,[12]LSIns!$B$5:$C$45,2,FALSE),"")</f>
        <v/>
      </c>
      <c r="L1580" s="516"/>
      <c r="M1580" s="517" t="str">
        <f>IFERROR(VLOOKUP($L1580,[5]Insumos!$C$2:$F$517,2,FALSE),"")</f>
        <v/>
      </c>
      <c r="N1580" s="521"/>
      <c r="O1580" s="519" t="str">
        <f>IFERROR(VLOOKUP($L1580,[5]Insumos!$C$2:$F$517,3,FALSE),"")</f>
        <v/>
      </c>
      <c r="P1580" s="520" t="e">
        <f>+'Formulario PPGR3'!$O1580*'Formulario PPGR3'!$N1580</f>
        <v>#VALUE!</v>
      </c>
      <c r="Q1580" s="519" t="str">
        <f>IFERROR(VLOOKUP($L1580,[5]Insumos!$C$2:$F$517,4,FALSE),"")</f>
        <v/>
      </c>
      <c r="R1580" s="526"/>
    </row>
    <row r="1581" spans="2:18">
      <c r="B1581" s="505" t="str">
        <f>IF('Formulario PPGR3'!$G1581="","",CONCATENATE('Formulario PPGR3'!$C1581,".",'Formulario PPGR3'!$D1581,".",'Formulario PPGR3'!$E1581,".",'Formulario PPGR3'!$F1581))</f>
        <v/>
      </c>
      <c r="C1581" s="505" t="str">
        <f>IF('Formulario PPGR3'!$G1581="","",'[3]Formulario PPGR1'!#REF!)</f>
        <v/>
      </c>
      <c r="D1581" s="505" t="str">
        <f>IF('Formulario PPGR3'!$G1581="","",'[3]Formulario PPGR1'!#REF!)</f>
        <v/>
      </c>
      <c r="E1581" s="505" t="str">
        <f>IF('Formulario PPGR3'!$G1581="","",'[3]Formulario PPGR1'!#REF!)</f>
        <v/>
      </c>
      <c r="F1581" s="505" t="str">
        <f>IF('Formulario PPGR3'!$G1581="","",'[3]Formulario PPGR1'!#REF!)</f>
        <v/>
      </c>
      <c r="G1581" s="506"/>
      <c r="H1581" s="507" t="str">
        <f>IFERROR(VLOOKUP('Formulario PPGR3'!$G1581,'Formulario PPGR2'!$H$39:$I$10486,2,FALSE),"")</f>
        <v/>
      </c>
      <c r="I1581" s="514" t="str">
        <f>IFERROR(VLOOKUP('Formulario PPGR3'!$G1581,'Formulario PPGR2'!$H$9:$V$303,15,FALSE),"")</f>
        <v/>
      </c>
      <c r="J1581" s="515"/>
      <c r="K1581" s="505" t="str">
        <f>IFERROR(VLOOKUP($J1581,[12]LSIns!$B$5:$C$45,2,FALSE),"")</f>
        <v/>
      </c>
      <c r="L1581" s="516"/>
      <c r="M1581" s="517" t="str">
        <f>IFERROR(VLOOKUP($L1581,[5]Insumos!$C$2:$F$517,2,FALSE),"")</f>
        <v/>
      </c>
      <c r="N1581" s="521"/>
      <c r="O1581" s="519" t="str">
        <f>IFERROR(VLOOKUP($L1581,[5]Insumos!$C$2:$F$517,3,FALSE),"")</f>
        <v/>
      </c>
      <c r="P1581" s="520" t="e">
        <f>+'Formulario PPGR3'!$O1581*'Formulario PPGR3'!$N1581</f>
        <v>#VALUE!</v>
      </c>
      <c r="Q1581" s="519" t="str">
        <f>IFERROR(VLOOKUP($L1581,[5]Insumos!$C$2:$F$517,4,FALSE),"")</f>
        <v/>
      </c>
      <c r="R1581" s="526"/>
    </row>
    <row r="1582" spans="2:18">
      <c r="B1582" s="505" t="str">
        <f>IF('Formulario PPGR3'!$G1582="","",CONCATENATE('Formulario PPGR3'!$C1582,".",'Formulario PPGR3'!$D1582,".",'Formulario PPGR3'!$E1582,".",'Formulario PPGR3'!$F1582))</f>
        <v/>
      </c>
      <c r="C1582" s="505" t="str">
        <f>IF('Formulario PPGR3'!$G1582="","",'[3]Formulario PPGR1'!#REF!)</f>
        <v/>
      </c>
      <c r="D1582" s="505" t="str">
        <f>IF('Formulario PPGR3'!$G1582="","",'[3]Formulario PPGR1'!#REF!)</f>
        <v/>
      </c>
      <c r="E1582" s="505" t="str">
        <f>IF('Formulario PPGR3'!$G1582="","",'[3]Formulario PPGR1'!#REF!)</f>
        <v/>
      </c>
      <c r="F1582" s="505" t="str">
        <f>IF('Formulario PPGR3'!$G1582="","",'[3]Formulario PPGR1'!#REF!)</f>
        <v/>
      </c>
      <c r="G1582" s="506"/>
      <c r="H1582" s="507" t="str">
        <f>IFERROR(VLOOKUP('Formulario PPGR3'!$G1582,'Formulario PPGR2'!$H$39:$I$10486,2,FALSE),"")</f>
        <v/>
      </c>
      <c r="I1582" s="514" t="str">
        <f>IFERROR(VLOOKUP('Formulario PPGR3'!$G1582,'Formulario PPGR2'!$H$9:$V$303,15,FALSE),"")</f>
        <v/>
      </c>
      <c r="J1582" s="515"/>
      <c r="K1582" s="505" t="str">
        <f>IFERROR(VLOOKUP($J1582,[12]LSIns!$B$5:$C$45,2,FALSE),"")</f>
        <v/>
      </c>
      <c r="L1582" s="516"/>
      <c r="M1582" s="517" t="str">
        <f>IFERROR(VLOOKUP($L1582,[5]Insumos!$C$2:$F$517,2,FALSE),"")</f>
        <v/>
      </c>
      <c r="N1582" s="521"/>
      <c r="O1582" s="519" t="str">
        <f>IFERROR(VLOOKUP($L1582,[5]Insumos!$C$2:$F$517,3,FALSE),"")</f>
        <v/>
      </c>
      <c r="P1582" s="520" t="e">
        <f>+'Formulario PPGR3'!$O1582*'Formulario PPGR3'!$N1582</f>
        <v>#VALUE!</v>
      </c>
      <c r="Q1582" s="519" t="str">
        <f>IFERROR(VLOOKUP($L1582,[5]Insumos!$C$2:$F$517,4,FALSE),"")</f>
        <v/>
      </c>
      <c r="R1582" s="526"/>
    </row>
    <row r="1583" spans="2:18">
      <c r="B1583" s="505" t="str">
        <f>IF('Formulario PPGR3'!$G1583="","",CONCATENATE('Formulario PPGR3'!$C1583,".",'Formulario PPGR3'!$D1583,".",'Formulario PPGR3'!$E1583,".",'Formulario PPGR3'!$F1583))</f>
        <v/>
      </c>
      <c r="C1583" s="505" t="str">
        <f>IF('Formulario PPGR3'!$G1583="","",'[3]Formulario PPGR1'!#REF!)</f>
        <v/>
      </c>
      <c r="D1583" s="505" t="str">
        <f>IF('Formulario PPGR3'!$G1583="","",'[3]Formulario PPGR1'!#REF!)</f>
        <v/>
      </c>
      <c r="E1583" s="505" t="str">
        <f>IF('Formulario PPGR3'!$G1583="","",'[3]Formulario PPGR1'!#REF!)</f>
        <v/>
      </c>
      <c r="F1583" s="505" t="str">
        <f>IF('Formulario PPGR3'!$G1583="","",'[3]Formulario PPGR1'!#REF!)</f>
        <v/>
      </c>
      <c r="G1583" s="506"/>
      <c r="H1583" s="507" t="str">
        <f>IFERROR(VLOOKUP('Formulario PPGR3'!$G1583,'Formulario PPGR2'!$H$39:$I$10486,2,FALSE),"")</f>
        <v/>
      </c>
      <c r="I1583" s="514" t="str">
        <f>IFERROR(VLOOKUP('Formulario PPGR3'!$G1583,'Formulario PPGR2'!$H$9:$V$303,15,FALSE),"")</f>
        <v/>
      </c>
      <c r="J1583" s="515"/>
      <c r="K1583" s="505" t="str">
        <f>IFERROR(VLOOKUP($J1583,[12]LSIns!$B$5:$C$45,2,FALSE),"")</f>
        <v/>
      </c>
      <c r="L1583" s="516"/>
      <c r="M1583" s="517" t="str">
        <f>IFERROR(VLOOKUP($L1583,[5]Insumos!$C$2:$F$517,2,FALSE),"")</f>
        <v/>
      </c>
      <c r="N1583" s="521"/>
      <c r="O1583" s="519" t="str">
        <f>IFERROR(VLOOKUP($L1583,[5]Insumos!$C$2:$F$517,3,FALSE),"")</f>
        <v/>
      </c>
      <c r="P1583" s="520" t="e">
        <f>+'Formulario PPGR3'!$O1583*'Formulario PPGR3'!$N1583</f>
        <v>#VALUE!</v>
      </c>
      <c r="Q1583" s="519" t="str">
        <f>IFERROR(VLOOKUP($L1583,[5]Insumos!$C$2:$F$517,4,FALSE),"")</f>
        <v/>
      </c>
      <c r="R1583" s="526"/>
    </row>
    <row r="1584" spans="2:18">
      <c r="B1584" s="505" t="str">
        <f>IF('Formulario PPGR3'!$G1584="","",CONCATENATE('Formulario PPGR3'!$C1584,".",'Formulario PPGR3'!$D1584,".",'Formulario PPGR3'!$E1584,".",'Formulario PPGR3'!$F1584))</f>
        <v/>
      </c>
      <c r="C1584" s="505" t="str">
        <f>IF('Formulario PPGR3'!$G1584="","",'[3]Formulario PPGR1'!#REF!)</f>
        <v/>
      </c>
      <c r="D1584" s="505" t="str">
        <f>IF('Formulario PPGR3'!$G1584="","",'[3]Formulario PPGR1'!#REF!)</f>
        <v/>
      </c>
      <c r="E1584" s="505" t="str">
        <f>IF('Formulario PPGR3'!$G1584="","",'[3]Formulario PPGR1'!#REF!)</f>
        <v/>
      </c>
      <c r="F1584" s="505" t="str">
        <f>IF('Formulario PPGR3'!$G1584="","",'[3]Formulario PPGR1'!#REF!)</f>
        <v/>
      </c>
      <c r="G1584" s="506"/>
      <c r="H1584" s="507" t="str">
        <f>IFERROR(VLOOKUP('Formulario PPGR3'!$G1584,'Formulario PPGR2'!$H$39:$I$10486,2,FALSE),"")</f>
        <v/>
      </c>
      <c r="I1584" s="514" t="str">
        <f>IFERROR(VLOOKUP('Formulario PPGR3'!$G1584,'Formulario PPGR2'!$H$9:$V$303,15,FALSE),"")</f>
        <v/>
      </c>
      <c r="J1584" s="515"/>
      <c r="K1584" s="505" t="str">
        <f>IFERROR(VLOOKUP($J1584,[12]LSIns!$B$5:$C$45,2,FALSE),"")</f>
        <v/>
      </c>
      <c r="L1584" s="516"/>
      <c r="M1584" s="517" t="str">
        <f>IFERROR(VLOOKUP($L1584,[5]Insumos!$C$2:$F$517,2,FALSE),"")</f>
        <v/>
      </c>
      <c r="N1584" s="521"/>
      <c r="O1584" s="519" t="str">
        <f>IFERROR(VLOOKUP($L1584,[5]Insumos!$C$2:$F$517,3,FALSE),"")</f>
        <v/>
      </c>
      <c r="P1584" s="520" t="e">
        <f>+'Formulario PPGR3'!$O1584*'Formulario PPGR3'!$N1584</f>
        <v>#VALUE!</v>
      </c>
      <c r="Q1584" s="519" t="str">
        <f>IFERROR(VLOOKUP($L1584,[5]Insumos!$C$2:$F$517,4,FALSE),"")</f>
        <v/>
      </c>
      <c r="R1584" s="526"/>
    </row>
    <row r="1585" spans="2:18">
      <c r="B1585" s="505" t="str">
        <f>IF('Formulario PPGR3'!$G1585="","",CONCATENATE('Formulario PPGR3'!$C1585,".",'Formulario PPGR3'!$D1585,".",'Formulario PPGR3'!$E1585,".",'Formulario PPGR3'!$F1585))</f>
        <v/>
      </c>
      <c r="C1585" s="505" t="str">
        <f>IF('Formulario PPGR3'!$G1585="","",'[3]Formulario PPGR1'!#REF!)</f>
        <v/>
      </c>
      <c r="D1585" s="505" t="str">
        <f>IF('Formulario PPGR3'!$G1585="","",'[3]Formulario PPGR1'!#REF!)</f>
        <v/>
      </c>
      <c r="E1585" s="505" t="str">
        <f>IF('Formulario PPGR3'!$G1585="","",'[3]Formulario PPGR1'!#REF!)</f>
        <v/>
      </c>
      <c r="F1585" s="505" t="str">
        <f>IF('Formulario PPGR3'!$G1585="","",'[3]Formulario PPGR1'!#REF!)</f>
        <v/>
      </c>
      <c r="G1585" s="506"/>
      <c r="H1585" s="507" t="str">
        <f>IFERROR(VLOOKUP('Formulario PPGR3'!$G1585,'Formulario PPGR2'!$H$39:$I$10486,2,FALSE),"")</f>
        <v/>
      </c>
      <c r="I1585" s="514" t="str">
        <f>IFERROR(VLOOKUP('Formulario PPGR3'!$G1585,'Formulario PPGR2'!$H$9:$V$303,15,FALSE),"")</f>
        <v/>
      </c>
      <c r="J1585" s="515"/>
      <c r="K1585" s="505" t="str">
        <f>IFERROR(VLOOKUP($J1585,[12]LSIns!$B$5:$C$45,2,FALSE),"")</f>
        <v/>
      </c>
      <c r="L1585" s="516"/>
      <c r="M1585" s="517" t="str">
        <f>IFERROR(VLOOKUP($L1585,[5]Insumos!$C$2:$F$517,2,FALSE),"")</f>
        <v/>
      </c>
      <c r="N1585" s="521"/>
      <c r="O1585" s="519" t="str">
        <f>IFERROR(VLOOKUP($L1585,[5]Insumos!$C$2:$F$517,3,FALSE),"")</f>
        <v/>
      </c>
      <c r="P1585" s="520" t="e">
        <f>+'Formulario PPGR3'!$O1585*'Formulario PPGR3'!$N1585</f>
        <v>#VALUE!</v>
      </c>
      <c r="Q1585" s="519" t="str">
        <f>IFERROR(VLOOKUP($L1585,[5]Insumos!$C$2:$F$517,4,FALSE),"")</f>
        <v/>
      </c>
      <c r="R1585" s="526"/>
    </row>
    <row r="1586" spans="2:18">
      <c r="B1586" s="505" t="str">
        <f>IF('Formulario PPGR3'!$G1586="","",CONCATENATE('Formulario PPGR3'!$C1586,".",'Formulario PPGR3'!$D1586,".",'Formulario PPGR3'!$E1586,".",'Formulario PPGR3'!$F1586))</f>
        <v/>
      </c>
      <c r="C1586" s="505" t="str">
        <f>IF('Formulario PPGR3'!$G1586="","",'[3]Formulario PPGR1'!#REF!)</f>
        <v/>
      </c>
      <c r="D1586" s="505" t="str">
        <f>IF('Formulario PPGR3'!$G1586="","",'[3]Formulario PPGR1'!#REF!)</f>
        <v/>
      </c>
      <c r="E1586" s="505" t="str">
        <f>IF('Formulario PPGR3'!$G1586="","",'[3]Formulario PPGR1'!#REF!)</f>
        <v/>
      </c>
      <c r="F1586" s="505" t="str">
        <f>IF('Formulario PPGR3'!$G1586="","",'[3]Formulario PPGR1'!#REF!)</f>
        <v/>
      </c>
      <c r="G1586" s="506"/>
      <c r="H1586" s="507" t="str">
        <f>IFERROR(VLOOKUP('Formulario PPGR3'!$G1586,'Formulario PPGR2'!$H$39:$I$10486,2,FALSE),"")</f>
        <v/>
      </c>
      <c r="I1586" s="514" t="str">
        <f>IFERROR(VLOOKUP('Formulario PPGR3'!$G1586,'Formulario PPGR2'!$H$9:$V$303,15,FALSE),"")</f>
        <v/>
      </c>
      <c r="J1586" s="515"/>
      <c r="K1586" s="505" t="str">
        <f>IFERROR(VLOOKUP($J1586,[12]LSIns!$B$5:$C$45,2,FALSE),"")</f>
        <v/>
      </c>
      <c r="L1586" s="516"/>
      <c r="M1586" s="517" t="str">
        <f>IFERROR(VLOOKUP($L1586,[5]Insumos!$C$2:$F$517,2,FALSE),"")</f>
        <v/>
      </c>
      <c r="N1586" s="521"/>
      <c r="O1586" s="519" t="str">
        <f>IFERROR(VLOOKUP($L1586,[5]Insumos!$C$2:$F$517,3,FALSE),"")</f>
        <v/>
      </c>
      <c r="P1586" s="520" t="e">
        <f>+'Formulario PPGR3'!$O1586*'Formulario PPGR3'!$N1586</f>
        <v>#VALUE!</v>
      </c>
      <c r="Q1586" s="519" t="str">
        <f>IFERROR(VLOOKUP($L1586,[5]Insumos!$C$2:$F$517,4,FALSE),"")</f>
        <v/>
      </c>
      <c r="R1586" s="526"/>
    </row>
    <row r="1587" spans="2:18">
      <c r="B1587" s="505" t="str">
        <f>IF('Formulario PPGR3'!$G1587="","",CONCATENATE('Formulario PPGR3'!$C1587,".",'Formulario PPGR3'!$D1587,".",'Formulario PPGR3'!$E1587,".",'Formulario PPGR3'!$F1587))</f>
        <v/>
      </c>
      <c r="C1587" s="505" t="str">
        <f>IF('Formulario PPGR3'!$G1587="","",'[3]Formulario PPGR1'!#REF!)</f>
        <v/>
      </c>
      <c r="D1587" s="505" t="str">
        <f>IF('Formulario PPGR3'!$G1587="","",'[3]Formulario PPGR1'!#REF!)</f>
        <v/>
      </c>
      <c r="E1587" s="505" t="str">
        <f>IF('Formulario PPGR3'!$G1587="","",'[3]Formulario PPGR1'!#REF!)</f>
        <v/>
      </c>
      <c r="F1587" s="505" t="str">
        <f>IF('Formulario PPGR3'!$G1587="","",'[3]Formulario PPGR1'!#REF!)</f>
        <v/>
      </c>
      <c r="G1587" s="506"/>
      <c r="H1587" s="507" t="str">
        <f>IFERROR(VLOOKUP('Formulario PPGR3'!$G1587,'Formulario PPGR2'!$H$39:$I$10486,2,FALSE),"")</f>
        <v/>
      </c>
      <c r="I1587" s="514" t="str">
        <f>IFERROR(VLOOKUP('Formulario PPGR3'!$G1587,'Formulario PPGR2'!$H$9:$V$303,15,FALSE),"")</f>
        <v/>
      </c>
      <c r="J1587" s="515"/>
      <c r="K1587" s="505" t="str">
        <f>IFERROR(VLOOKUP($J1587,[12]LSIns!$B$5:$C$45,2,FALSE),"")</f>
        <v/>
      </c>
      <c r="L1587" s="516"/>
      <c r="M1587" s="517" t="str">
        <f>IFERROR(VLOOKUP($L1587,[5]Insumos!$C$2:$F$517,2,FALSE),"")</f>
        <v/>
      </c>
      <c r="N1587" s="521"/>
      <c r="O1587" s="519" t="str">
        <f>IFERROR(VLOOKUP($L1587,[5]Insumos!$C$2:$F$517,3,FALSE),"")</f>
        <v/>
      </c>
      <c r="P1587" s="520" t="e">
        <f>+'Formulario PPGR3'!$O1587*'Formulario PPGR3'!$N1587</f>
        <v>#VALUE!</v>
      </c>
      <c r="Q1587" s="519" t="str">
        <f>IFERROR(VLOOKUP($L1587,[5]Insumos!$C$2:$F$517,4,FALSE),"")</f>
        <v/>
      </c>
      <c r="R1587" s="526"/>
    </row>
    <row r="1588" spans="2:18">
      <c r="B1588" s="505" t="str">
        <f>IF('Formulario PPGR3'!$G1588="","",CONCATENATE('Formulario PPGR3'!$C1588,".",'Formulario PPGR3'!$D1588,".",'Formulario PPGR3'!$E1588,".",'Formulario PPGR3'!$F1588))</f>
        <v/>
      </c>
      <c r="C1588" s="505" t="str">
        <f>IF('Formulario PPGR3'!$G1588="","",'[3]Formulario PPGR1'!#REF!)</f>
        <v/>
      </c>
      <c r="D1588" s="505" t="str">
        <f>IF('Formulario PPGR3'!$G1588="","",'[3]Formulario PPGR1'!#REF!)</f>
        <v/>
      </c>
      <c r="E1588" s="505" t="str">
        <f>IF('Formulario PPGR3'!$G1588="","",'[3]Formulario PPGR1'!#REF!)</f>
        <v/>
      </c>
      <c r="F1588" s="505" t="str">
        <f>IF('Formulario PPGR3'!$G1588="","",'[3]Formulario PPGR1'!#REF!)</f>
        <v/>
      </c>
      <c r="G1588" s="506"/>
      <c r="H1588" s="507" t="str">
        <f>IFERROR(VLOOKUP('Formulario PPGR3'!$G1588,'Formulario PPGR2'!$H$39:$I$10486,2,FALSE),"")</f>
        <v/>
      </c>
      <c r="I1588" s="514" t="str">
        <f>IFERROR(VLOOKUP('Formulario PPGR3'!$G1588,'Formulario PPGR2'!$H$9:$V$303,15,FALSE),"")</f>
        <v/>
      </c>
      <c r="J1588" s="515"/>
      <c r="K1588" s="505" t="str">
        <f>IFERROR(VLOOKUP($J1588,[12]LSIns!$B$5:$C$45,2,FALSE),"")</f>
        <v/>
      </c>
      <c r="L1588" s="516"/>
      <c r="M1588" s="517" t="str">
        <f>IFERROR(VLOOKUP($L1588,[5]Insumos!$C$2:$F$517,2,FALSE),"")</f>
        <v/>
      </c>
      <c r="N1588" s="521"/>
      <c r="O1588" s="519" t="str">
        <f>IFERROR(VLOOKUP($L1588,[5]Insumos!$C$2:$F$517,3,FALSE),"")</f>
        <v/>
      </c>
      <c r="P1588" s="520" t="e">
        <f>+'Formulario PPGR3'!$O1588*'Formulario PPGR3'!$N1588</f>
        <v>#VALUE!</v>
      </c>
      <c r="Q1588" s="519" t="str">
        <f>IFERROR(VLOOKUP($L1588,[5]Insumos!$C$2:$F$517,4,FALSE),"")</f>
        <v/>
      </c>
      <c r="R1588" s="526"/>
    </row>
    <row r="1589" spans="2:18">
      <c r="B1589" s="505" t="str">
        <f>IF('Formulario PPGR3'!$G1589="","",CONCATENATE('Formulario PPGR3'!$C1589,".",'Formulario PPGR3'!$D1589,".",'Formulario PPGR3'!$E1589,".",'Formulario PPGR3'!$F1589))</f>
        <v/>
      </c>
      <c r="C1589" s="505" t="str">
        <f>IF('Formulario PPGR3'!$G1589="","",'[3]Formulario PPGR1'!#REF!)</f>
        <v/>
      </c>
      <c r="D1589" s="505" t="str">
        <f>IF('Formulario PPGR3'!$G1589="","",'[3]Formulario PPGR1'!#REF!)</f>
        <v/>
      </c>
      <c r="E1589" s="505" t="str">
        <f>IF('Formulario PPGR3'!$G1589="","",'[3]Formulario PPGR1'!#REF!)</f>
        <v/>
      </c>
      <c r="F1589" s="505" t="str">
        <f>IF('Formulario PPGR3'!$G1589="","",'[3]Formulario PPGR1'!#REF!)</f>
        <v/>
      </c>
      <c r="G1589" s="506"/>
      <c r="H1589" s="507" t="str">
        <f>IFERROR(VLOOKUP('Formulario PPGR3'!$G1589,'Formulario PPGR2'!$H$39:$I$10486,2,FALSE),"")</f>
        <v/>
      </c>
      <c r="I1589" s="514" t="str">
        <f>IFERROR(VLOOKUP('Formulario PPGR3'!$G1589,'Formulario PPGR2'!$H$9:$V$303,15,FALSE),"")</f>
        <v/>
      </c>
      <c r="J1589" s="515"/>
      <c r="K1589" s="505" t="str">
        <f>IFERROR(VLOOKUP($J1589,[12]LSIns!$B$5:$C$45,2,FALSE),"")</f>
        <v/>
      </c>
      <c r="L1589" s="516"/>
      <c r="M1589" s="517" t="str">
        <f>IFERROR(VLOOKUP($L1589,[5]Insumos!$C$2:$F$517,2,FALSE),"")</f>
        <v/>
      </c>
      <c r="N1589" s="521"/>
      <c r="O1589" s="519" t="str">
        <f>IFERROR(VLOOKUP($L1589,[5]Insumos!$C$2:$F$517,3,FALSE),"")</f>
        <v/>
      </c>
      <c r="P1589" s="520" t="e">
        <f>+'Formulario PPGR3'!$O1589*'Formulario PPGR3'!$N1589</f>
        <v>#VALUE!</v>
      </c>
      <c r="Q1589" s="519" t="str">
        <f>IFERROR(VLOOKUP($L1589,[5]Insumos!$C$2:$F$517,4,FALSE),"")</f>
        <v/>
      </c>
      <c r="R1589" s="526"/>
    </row>
    <row r="1590" spans="2:18">
      <c r="B1590" s="505" t="str">
        <f>IF('Formulario PPGR3'!$G1590="","",CONCATENATE('Formulario PPGR3'!$C1590,".",'Formulario PPGR3'!$D1590,".",'Formulario PPGR3'!$E1590,".",'Formulario PPGR3'!$F1590))</f>
        <v/>
      </c>
      <c r="C1590" s="505" t="str">
        <f>IF('Formulario PPGR3'!$G1590="","",'[3]Formulario PPGR1'!#REF!)</f>
        <v/>
      </c>
      <c r="D1590" s="505" t="str">
        <f>IF('Formulario PPGR3'!$G1590="","",'[3]Formulario PPGR1'!#REF!)</f>
        <v/>
      </c>
      <c r="E1590" s="505" t="str">
        <f>IF('Formulario PPGR3'!$G1590="","",'[3]Formulario PPGR1'!#REF!)</f>
        <v/>
      </c>
      <c r="F1590" s="505" t="str">
        <f>IF('Formulario PPGR3'!$G1590="","",'[3]Formulario PPGR1'!#REF!)</f>
        <v/>
      </c>
      <c r="G1590" s="506"/>
      <c r="H1590" s="507" t="str">
        <f>IFERROR(VLOOKUP('Formulario PPGR3'!$G1590,'Formulario PPGR2'!$H$39:$I$10486,2,FALSE),"")</f>
        <v/>
      </c>
      <c r="I1590" s="514" t="str">
        <f>IFERROR(VLOOKUP('Formulario PPGR3'!$G1590,'Formulario PPGR2'!$H$9:$V$303,15,FALSE),"")</f>
        <v/>
      </c>
      <c r="J1590" s="515"/>
      <c r="K1590" s="505" t="str">
        <f>IFERROR(VLOOKUP($J1590,[12]LSIns!$B$5:$C$45,2,FALSE),"")</f>
        <v/>
      </c>
      <c r="L1590" s="516"/>
      <c r="M1590" s="517" t="str">
        <f>IFERROR(VLOOKUP($L1590,[5]Insumos!$C$2:$F$517,2,FALSE),"")</f>
        <v/>
      </c>
      <c r="N1590" s="521"/>
      <c r="O1590" s="519" t="str">
        <f>IFERROR(VLOOKUP($L1590,[5]Insumos!$C$2:$F$517,3,FALSE),"")</f>
        <v/>
      </c>
      <c r="P1590" s="520" t="e">
        <f>+'Formulario PPGR3'!$O1590*'Formulario PPGR3'!$N1590</f>
        <v>#VALUE!</v>
      </c>
      <c r="Q1590" s="519" t="str">
        <f>IFERROR(VLOOKUP($L1590,[5]Insumos!$C$2:$F$517,4,FALSE),"")</f>
        <v/>
      </c>
      <c r="R1590" s="526"/>
    </row>
    <row r="1591" spans="2:18">
      <c r="B1591" s="505" t="str">
        <f>IF('Formulario PPGR3'!$G1591="","",CONCATENATE('Formulario PPGR3'!$C1591,".",'Formulario PPGR3'!$D1591,".",'Formulario PPGR3'!$E1591,".",'Formulario PPGR3'!$F1591))</f>
        <v/>
      </c>
      <c r="C1591" s="505" t="str">
        <f>IF('Formulario PPGR3'!$G1591="","",'[3]Formulario PPGR1'!#REF!)</f>
        <v/>
      </c>
      <c r="D1591" s="505" t="str">
        <f>IF('Formulario PPGR3'!$G1591="","",'[3]Formulario PPGR1'!#REF!)</f>
        <v/>
      </c>
      <c r="E1591" s="505" t="str">
        <f>IF('Formulario PPGR3'!$G1591="","",'[3]Formulario PPGR1'!#REF!)</f>
        <v/>
      </c>
      <c r="F1591" s="505" t="str">
        <f>IF('Formulario PPGR3'!$G1591="","",'[3]Formulario PPGR1'!#REF!)</f>
        <v/>
      </c>
      <c r="G1591" s="506"/>
      <c r="H1591" s="507" t="str">
        <f>IFERROR(VLOOKUP('Formulario PPGR3'!$G1591,'Formulario PPGR2'!$H$39:$I$10486,2,FALSE),"")</f>
        <v/>
      </c>
      <c r="I1591" s="514" t="str">
        <f>IFERROR(VLOOKUP('Formulario PPGR3'!$G1591,'Formulario PPGR2'!$H$9:$V$303,15,FALSE),"")</f>
        <v/>
      </c>
      <c r="J1591" s="515"/>
      <c r="K1591" s="505" t="str">
        <f>IFERROR(VLOOKUP($J1591,[12]LSIns!$B$5:$C$45,2,FALSE),"")</f>
        <v/>
      </c>
      <c r="L1591" s="516"/>
      <c r="M1591" s="517" t="str">
        <f>IFERROR(VLOOKUP($L1591,[5]Insumos!$C$2:$F$517,2,FALSE),"")</f>
        <v/>
      </c>
      <c r="N1591" s="521"/>
      <c r="O1591" s="519" t="str">
        <f>IFERROR(VLOOKUP($L1591,[5]Insumos!$C$2:$F$517,3,FALSE),"")</f>
        <v/>
      </c>
      <c r="P1591" s="520" t="e">
        <f>+'Formulario PPGR3'!$O1591*'Formulario PPGR3'!$N1591</f>
        <v>#VALUE!</v>
      </c>
      <c r="Q1591" s="519" t="str">
        <f>IFERROR(VLOOKUP($L1591,[5]Insumos!$C$2:$F$517,4,FALSE),"")</f>
        <v/>
      </c>
      <c r="R1591" s="526"/>
    </row>
    <row r="1592" spans="2:18">
      <c r="B1592" s="505" t="str">
        <f>IF('Formulario PPGR3'!$G1592="","",CONCATENATE('Formulario PPGR3'!$C1592,".",'Formulario PPGR3'!$D1592,".",'Formulario PPGR3'!$E1592,".",'Formulario PPGR3'!$F1592))</f>
        <v/>
      </c>
      <c r="C1592" s="505" t="str">
        <f>IF('Formulario PPGR3'!$G1592="","",'[3]Formulario PPGR1'!#REF!)</f>
        <v/>
      </c>
      <c r="D1592" s="505" t="str">
        <f>IF('Formulario PPGR3'!$G1592="","",'[3]Formulario PPGR1'!#REF!)</f>
        <v/>
      </c>
      <c r="E1592" s="505" t="str">
        <f>IF('Formulario PPGR3'!$G1592="","",'[3]Formulario PPGR1'!#REF!)</f>
        <v/>
      </c>
      <c r="F1592" s="505" t="str">
        <f>IF('Formulario PPGR3'!$G1592="","",'[3]Formulario PPGR1'!#REF!)</f>
        <v/>
      </c>
      <c r="G1592" s="506"/>
      <c r="H1592" s="507" t="str">
        <f>IFERROR(VLOOKUP('Formulario PPGR3'!$G1592,'Formulario PPGR2'!$H$39:$I$10486,2,FALSE),"")</f>
        <v/>
      </c>
      <c r="I1592" s="514" t="str">
        <f>IFERROR(VLOOKUP('Formulario PPGR3'!$G1592,'Formulario PPGR2'!$H$9:$V$303,15,FALSE),"")</f>
        <v/>
      </c>
      <c r="J1592" s="515"/>
      <c r="K1592" s="505" t="str">
        <f>IFERROR(VLOOKUP($J1592,[12]LSIns!$B$5:$C$45,2,FALSE),"")</f>
        <v/>
      </c>
      <c r="L1592" s="516"/>
      <c r="M1592" s="517" t="str">
        <f>IFERROR(VLOOKUP($L1592,[5]Insumos!$C$2:$F$517,2,FALSE),"")</f>
        <v/>
      </c>
      <c r="N1592" s="521"/>
      <c r="O1592" s="519" t="str">
        <f>IFERROR(VLOOKUP($L1592,[5]Insumos!$C$2:$F$517,3,FALSE),"")</f>
        <v/>
      </c>
      <c r="P1592" s="520" t="e">
        <f>+'Formulario PPGR3'!$O1592*'Formulario PPGR3'!$N1592</f>
        <v>#VALUE!</v>
      </c>
      <c r="Q1592" s="519" t="str">
        <f>IFERROR(VLOOKUP($L1592,[5]Insumos!$C$2:$F$517,4,FALSE),"")</f>
        <v/>
      </c>
      <c r="R1592" s="526"/>
    </row>
    <row r="1593" spans="2:18">
      <c r="B1593" s="505" t="str">
        <f>IF('Formulario PPGR3'!$G1593="","",CONCATENATE('Formulario PPGR3'!$C1593,".",'Formulario PPGR3'!$D1593,".",'Formulario PPGR3'!$E1593,".",'Formulario PPGR3'!$F1593))</f>
        <v/>
      </c>
      <c r="C1593" s="505" t="str">
        <f>IF('Formulario PPGR3'!$G1593="","",'[3]Formulario PPGR1'!#REF!)</f>
        <v/>
      </c>
      <c r="D1593" s="505" t="str">
        <f>IF('Formulario PPGR3'!$G1593="","",'[3]Formulario PPGR1'!#REF!)</f>
        <v/>
      </c>
      <c r="E1593" s="505" t="str">
        <f>IF('Formulario PPGR3'!$G1593="","",'[3]Formulario PPGR1'!#REF!)</f>
        <v/>
      </c>
      <c r="F1593" s="505" t="str">
        <f>IF('Formulario PPGR3'!$G1593="","",'[3]Formulario PPGR1'!#REF!)</f>
        <v/>
      </c>
      <c r="G1593" s="506"/>
      <c r="H1593" s="507" t="str">
        <f>IFERROR(VLOOKUP('Formulario PPGR3'!$G1593,'Formulario PPGR2'!$H$39:$I$10486,2,FALSE),"")</f>
        <v/>
      </c>
      <c r="I1593" s="514" t="str">
        <f>IFERROR(VLOOKUP('Formulario PPGR3'!$G1593,'Formulario PPGR2'!$H$9:$V$303,15,FALSE),"")</f>
        <v/>
      </c>
      <c r="J1593" s="515"/>
      <c r="K1593" s="505" t="str">
        <f>IFERROR(VLOOKUP($J1593,[12]LSIns!$B$5:$C$45,2,FALSE),"")</f>
        <v/>
      </c>
      <c r="L1593" s="516"/>
      <c r="M1593" s="517" t="str">
        <f>IFERROR(VLOOKUP($L1593,[5]Insumos!$C$2:$F$517,2,FALSE),"")</f>
        <v/>
      </c>
      <c r="N1593" s="521"/>
      <c r="O1593" s="519" t="str">
        <f>IFERROR(VLOOKUP($L1593,[5]Insumos!$C$2:$F$517,3,FALSE),"")</f>
        <v/>
      </c>
      <c r="P1593" s="520" t="e">
        <f>+'Formulario PPGR3'!$O1593*'Formulario PPGR3'!$N1593</f>
        <v>#VALUE!</v>
      </c>
      <c r="Q1593" s="519" t="str">
        <f>IFERROR(VLOOKUP($L1593,[5]Insumos!$C$2:$F$517,4,FALSE),"")</f>
        <v/>
      </c>
      <c r="R1593" s="526"/>
    </row>
    <row r="1594" spans="2:18">
      <c r="B1594" s="505" t="str">
        <f>IF('Formulario PPGR3'!$G1594="","",CONCATENATE('Formulario PPGR3'!$C1594,".",'Formulario PPGR3'!$D1594,".",'Formulario PPGR3'!$E1594,".",'Formulario PPGR3'!$F1594))</f>
        <v/>
      </c>
      <c r="C1594" s="505" t="str">
        <f>IF('Formulario PPGR3'!$G1594="","",'[3]Formulario PPGR1'!#REF!)</f>
        <v/>
      </c>
      <c r="D1594" s="505" t="str">
        <f>IF('Formulario PPGR3'!$G1594="","",'[3]Formulario PPGR1'!#REF!)</f>
        <v/>
      </c>
      <c r="E1594" s="505" t="str">
        <f>IF('Formulario PPGR3'!$G1594="","",'[3]Formulario PPGR1'!#REF!)</f>
        <v/>
      </c>
      <c r="F1594" s="505" t="str">
        <f>IF('Formulario PPGR3'!$G1594="","",'[3]Formulario PPGR1'!#REF!)</f>
        <v/>
      </c>
      <c r="G1594" s="506"/>
      <c r="H1594" s="507" t="str">
        <f>IFERROR(VLOOKUP('Formulario PPGR3'!$G1594,'Formulario PPGR2'!$H$39:$I$10486,2,FALSE),"")</f>
        <v/>
      </c>
      <c r="I1594" s="514" t="str">
        <f>IFERROR(VLOOKUP('Formulario PPGR3'!$G1594,'Formulario PPGR2'!$H$9:$V$303,15,FALSE),"")</f>
        <v/>
      </c>
      <c r="J1594" s="515"/>
      <c r="K1594" s="505" t="str">
        <f>IFERROR(VLOOKUP($J1594,[12]LSIns!$B$5:$C$45,2,FALSE),"")</f>
        <v/>
      </c>
      <c r="L1594" s="516"/>
      <c r="M1594" s="517" t="str">
        <f>IFERROR(VLOOKUP($L1594,[5]Insumos!$C$2:$F$517,2,FALSE),"")</f>
        <v/>
      </c>
      <c r="N1594" s="521"/>
      <c r="O1594" s="519" t="str">
        <f>IFERROR(VLOOKUP($L1594,[5]Insumos!$C$2:$F$517,3,FALSE),"")</f>
        <v/>
      </c>
      <c r="P1594" s="520" t="e">
        <f>+'Formulario PPGR3'!$O1594*'Formulario PPGR3'!$N1594</f>
        <v>#VALUE!</v>
      </c>
      <c r="Q1594" s="519" t="str">
        <f>IFERROR(VLOOKUP($L1594,[5]Insumos!$C$2:$F$517,4,FALSE),"")</f>
        <v/>
      </c>
      <c r="R1594" s="526"/>
    </row>
    <row r="1595" spans="2:18">
      <c r="B1595" s="505" t="str">
        <f>IF('Formulario PPGR3'!$G1595="","",CONCATENATE('Formulario PPGR3'!$C1595,".",'Formulario PPGR3'!$D1595,".",'Formulario PPGR3'!$E1595,".",'Formulario PPGR3'!$F1595))</f>
        <v/>
      </c>
      <c r="C1595" s="505" t="str">
        <f>IF('Formulario PPGR3'!$G1595="","",'[3]Formulario PPGR1'!#REF!)</f>
        <v/>
      </c>
      <c r="D1595" s="505" t="str">
        <f>IF('Formulario PPGR3'!$G1595="","",'[3]Formulario PPGR1'!#REF!)</f>
        <v/>
      </c>
      <c r="E1595" s="505" t="str">
        <f>IF('Formulario PPGR3'!$G1595="","",'[3]Formulario PPGR1'!#REF!)</f>
        <v/>
      </c>
      <c r="F1595" s="505" t="str">
        <f>IF('Formulario PPGR3'!$G1595="","",'[3]Formulario PPGR1'!#REF!)</f>
        <v/>
      </c>
      <c r="G1595" s="506"/>
      <c r="H1595" s="507" t="str">
        <f>IFERROR(VLOOKUP('Formulario PPGR3'!$G1595,'Formulario PPGR2'!$H$39:$I$10486,2,FALSE),"")</f>
        <v/>
      </c>
      <c r="I1595" s="514" t="str">
        <f>IFERROR(VLOOKUP('Formulario PPGR3'!$G1595,'Formulario PPGR2'!$H$9:$V$303,15,FALSE),"")</f>
        <v/>
      </c>
      <c r="J1595" s="515"/>
      <c r="K1595" s="505" t="str">
        <f>IFERROR(VLOOKUP($J1595,[12]LSIns!$B$5:$C$45,2,FALSE),"")</f>
        <v/>
      </c>
      <c r="L1595" s="516"/>
      <c r="M1595" s="517" t="str">
        <f>IFERROR(VLOOKUP($L1595,[5]Insumos!$C$2:$F$517,2,FALSE),"")</f>
        <v/>
      </c>
      <c r="N1595" s="521"/>
      <c r="O1595" s="519" t="str">
        <f>IFERROR(VLOOKUP($L1595,[5]Insumos!$C$2:$F$517,3,FALSE),"")</f>
        <v/>
      </c>
      <c r="P1595" s="520" t="e">
        <f>+'Formulario PPGR3'!$O1595*'Formulario PPGR3'!$N1595</f>
        <v>#VALUE!</v>
      </c>
      <c r="Q1595" s="519" t="str">
        <f>IFERROR(VLOOKUP($L1595,[5]Insumos!$C$2:$F$517,4,FALSE),"")</f>
        <v/>
      </c>
      <c r="R1595" s="526"/>
    </row>
    <row r="1596" spans="2:18">
      <c r="B1596" s="505" t="str">
        <f>IF('Formulario PPGR3'!$G1596="","",CONCATENATE('Formulario PPGR3'!$C1596,".",'Formulario PPGR3'!$D1596,".",'Formulario PPGR3'!$E1596,".",'Formulario PPGR3'!$F1596))</f>
        <v/>
      </c>
      <c r="C1596" s="505" t="str">
        <f>IF('Formulario PPGR3'!$G1596="","",'[3]Formulario PPGR1'!#REF!)</f>
        <v/>
      </c>
      <c r="D1596" s="505" t="str">
        <f>IF('Formulario PPGR3'!$G1596="","",'[3]Formulario PPGR1'!#REF!)</f>
        <v/>
      </c>
      <c r="E1596" s="505" t="str">
        <f>IF('Formulario PPGR3'!$G1596="","",'[3]Formulario PPGR1'!#REF!)</f>
        <v/>
      </c>
      <c r="F1596" s="505" t="str">
        <f>IF('Formulario PPGR3'!$G1596="","",'[3]Formulario PPGR1'!#REF!)</f>
        <v/>
      </c>
      <c r="G1596" s="506"/>
      <c r="H1596" s="507" t="str">
        <f>IFERROR(VLOOKUP('Formulario PPGR3'!$G1596,'Formulario PPGR2'!$H$39:$I$10486,2,FALSE),"")</f>
        <v/>
      </c>
      <c r="I1596" s="514" t="str">
        <f>IFERROR(VLOOKUP('Formulario PPGR3'!$G1596,'Formulario PPGR2'!$H$9:$V$303,15,FALSE),"")</f>
        <v/>
      </c>
      <c r="J1596" s="515"/>
      <c r="K1596" s="505" t="str">
        <f>IFERROR(VLOOKUP($J1596,[12]LSIns!$B$5:$C$45,2,FALSE),"")</f>
        <v/>
      </c>
      <c r="L1596" s="516"/>
      <c r="M1596" s="517" t="str">
        <f>IFERROR(VLOOKUP($L1596,[5]Insumos!$C$2:$F$517,2,FALSE),"")</f>
        <v/>
      </c>
      <c r="N1596" s="521"/>
      <c r="O1596" s="519" t="str">
        <f>IFERROR(VLOOKUP($L1596,[5]Insumos!$C$2:$F$517,3,FALSE),"")</f>
        <v/>
      </c>
      <c r="P1596" s="520" t="e">
        <f>+'Formulario PPGR3'!$O1596*'Formulario PPGR3'!$N1596</f>
        <v>#VALUE!</v>
      </c>
      <c r="Q1596" s="519" t="str">
        <f>IFERROR(VLOOKUP($L1596,[5]Insumos!$C$2:$F$517,4,FALSE),"")</f>
        <v/>
      </c>
      <c r="R1596" s="526"/>
    </row>
    <row r="1597" spans="2:18">
      <c r="B1597" s="505" t="str">
        <f>IF('Formulario PPGR3'!$G1597="","",CONCATENATE('Formulario PPGR3'!$C1597,".",'Formulario PPGR3'!$D1597,".",'Formulario PPGR3'!$E1597,".",'Formulario PPGR3'!$F1597))</f>
        <v/>
      </c>
      <c r="C1597" s="505" t="str">
        <f>IF('Formulario PPGR3'!$G1597="","",'[3]Formulario PPGR1'!#REF!)</f>
        <v/>
      </c>
      <c r="D1597" s="505" t="str">
        <f>IF('Formulario PPGR3'!$G1597="","",'[3]Formulario PPGR1'!#REF!)</f>
        <v/>
      </c>
      <c r="E1597" s="505" t="str">
        <f>IF('Formulario PPGR3'!$G1597="","",'[3]Formulario PPGR1'!#REF!)</f>
        <v/>
      </c>
      <c r="F1597" s="505" t="str">
        <f>IF('Formulario PPGR3'!$G1597="","",'[3]Formulario PPGR1'!#REF!)</f>
        <v/>
      </c>
      <c r="G1597" s="506"/>
      <c r="H1597" s="507" t="str">
        <f>IFERROR(VLOOKUP('Formulario PPGR3'!$G1597,'Formulario PPGR2'!$H$39:$I$10486,2,FALSE),"")</f>
        <v/>
      </c>
      <c r="I1597" s="514" t="str">
        <f>IFERROR(VLOOKUP('Formulario PPGR3'!$G1597,'Formulario PPGR2'!$H$9:$V$303,15,FALSE),"")</f>
        <v/>
      </c>
      <c r="J1597" s="515"/>
      <c r="K1597" s="505" t="str">
        <f>IFERROR(VLOOKUP($J1597,[12]LSIns!$B$5:$C$45,2,FALSE),"")</f>
        <v/>
      </c>
      <c r="L1597" s="516"/>
      <c r="M1597" s="517" t="str">
        <f>IFERROR(VLOOKUP($L1597,[5]Insumos!$C$2:$F$517,2,FALSE),"")</f>
        <v/>
      </c>
      <c r="N1597" s="521"/>
      <c r="O1597" s="519" t="str">
        <f>IFERROR(VLOOKUP($L1597,[5]Insumos!$C$2:$F$517,3,FALSE),"")</f>
        <v/>
      </c>
      <c r="P1597" s="520" t="e">
        <f>+'Formulario PPGR3'!$O1597*'Formulario PPGR3'!$N1597</f>
        <v>#VALUE!</v>
      </c>
      <c r="Q1597" s="519" t="str">
        <f>IFERROR(VLOOKUP($L1597,[5]Insumos!$C$2:$F$517,4,FALSE),"")</f>
        <v/>
      </c>
      <c r="R1597" s="526"/>
    </row>
    <row r="1598" spans="2:18">
      <c r="B1598" s="505" t="str">
        <f>IF('Formulario PPGR3'!$G1598="","",CONCATENATE('Formulario PPGR3'!$C1598,".",'Formulario PPGR3'!$D1598,".",'Formulario PPGR3'!$E1598,".",'Formulario PPGR3'!$F1598))</f>
        <v/>
      </c>
      <c r="C1598" s="505" t="str">
        <f>IF('Formulario PPGR3'!$G1598="","",'[3]Formulario PPGR1'!#REF!)</f>
        <v/>
      </c>
      <c r="D1598" s="505" t="str">
        <f>IF('Formulario PPGR3'!$G1598="","",'[3]Formulario PPGR1'!#REF!)</f>
        <v/>
      </c>
      <c r="E1598" s="505" t="str">
        <f>IF('Formulario PPGR3'!$G1598="","",'[3]Formulario PPGR1'!#REF!)</f>
        <v/>
      </c>
      <c r="F1598" s="505" t="str">
        <f>IF('Formulario PPGR3'!$G1598="","",'[3]Formulario PPGR1'!#REF!)</f>
        <v/>
      </c>
      <c r="G1598" s="506"/>
      <c r="H1598" s="507" t="str">
        <f>IFERROR(VLOOKUP('Formulario PPGR3'!$G1598,'Formulario PPGR2'!$H$39:$I$10486,2,FALSE),"")</f>
        <v/>
      </c>
      <c r="I1598" s="514" t="str">
        <f>IFERROR(VLOOKUP('Formulario PPGR3'!$G1598,'Formulario PPGR2'!$H$9:$V$303,15,FALSE),"")</f>
        <v/>
      </c>
      <c r="J1598" s="515"/>
      <c r="K1598" s="505" t="str">
        <f>IFERROR(VLOOKUP($J1598,[12]LSIns!$B$5:$C$45,2,FALSE),"")</f>
        <v/>
      </c>
      <c r="L1598" s="516"/>
      <c r="M1598" s="517" t="str">
        <f>IFERROR(VLOOKUP($L1598,[5]Insumos!$C$2:$F$517,2,FALSE),"")</f>
        <v/>
      </c>
      <c r="N1598" s="521"/>
      <c r="O1598" s="519" t="str">
        <f>IFERROR(VLOOKUP($L1598,[5]Insumos!$C$2:$F$517,3,FALSE),"")</f>
        <v/>
      </c>
      <c r="P1598" s="520" t="e">
        <f>+'Formulario PPGR3'!$O1598*'Formulario PPGR3'!$N1598</f>
        <v>#VALUE!</v>
      </c>
      <c r="Q1598" s="519" t="str">
        <f>IFERROR(VLOOKUP($L1598,[5]Insumos!$C$2:$F$517,4,FALSE),"")</f>
        <v/>
      </c>
      <c r="R1598" s="526"/>
    </row>
    <row r="1599" spans="2:18">
      <c r="B1599" s="505" t="str">
        <f>IF('Formulario PPGR3'!$G1599="","",CONCATENATE('Formulario PPGR3'!$C1599,".",'Formulario PPGR3'!$D1599,".",'Formulario PPGR3'!$E1599,".",'Formulario PPGR3'!$F1599))</f>
        <v/>
      </c>
      <c r="C1599" s="505" t="str">
        <f>IF('Formulario PPGR3'!$G1599="","",'[3]Formulario PPGR1'!#REF!)</f>
        <v/>
      </c>
      <c r="D1599" s="505" t="str">
        <f>IF('Formulario PPGR3'!$G1599="","",'[3]Formulario PPGR1'!#REF!)</f>
        <v/>
      </c>
      <c r="E1599" s="505" t="str">
        <f>IF('Formulario PPGR3'!$G1599="","",'[3]Formulario PPGR1'!#REF!)</f>
        <v/>
      </c>
      <c r="F1599" s="505" t="str">
        <f>IF('Formulario PPGR3'!$G1599="","",'[3]Formulario PPGR1'!#REF!)</f>
        <v/>
      </c>
      <c r="G1599" s="506"/>
      <c r="H1599" s="507" t="str">
        <f>IFERROR(VLOOKUP('Formulario PPGR3'!$G1599,'Formulario PPGR2'!$H$39:$I$10486,2,FALSE),"")</f>
        <v/>
      </c>
      <c r="I1599" s="514" t="str">
        <f>IFERROR(VLOOKUP('Formulario PPGR3'!$G1599,'Formulario PPGR2'!$H$9:$V$303,15,FALSE),"")</f>
        <v/>
      </c>
      <c r="J1599" s="515"/>
      <c r="K1599" s="505" t="str">
        <f>IFERROR(VLOOKUP($J1599,[12]LSIns!$B$5:$C$45,2,FALSE),"")</f>
        <v/>
      </c>
      <c r="L1599" s="516"/>
      <c r="M1599" s="517" t="str">
        <f>IFERROR(VLOOKUP($L1599,[5]Insumos!$C$2:$F$517,2,FALSE),"")</f>
        <v/>
      </c>
      <c r="N1599" s="521"/>
      <c r="O1599" s="519" t="str">
        <f>IFERROR(VLOOKUP($L1599,[5]Insumos!$C$2:$F$517,3,FALSE),"")</f>
        <v/>
      </c>
      <c r="P1599" s="520" t="e">
        <f>+'Formulario PPGR3'!$O1599*'Formulario PPGR3'!$N1599</f>
        <v>#VALUE!</v>
      </c>
      <c r="Q1599" s="519" t="str">
        <f>IFERROR(VLOOKUP($L1599,[5]Insumos!$C$2:$F$517,4,FALSE),"")</f>
        <v/>
      </c>
      <c r="R1599" s="526"/>
    </row>
    <row r="1600" spans="2:18">
      <c r="B1600" s="505" t="str">
        <f>IF('Formulario PPGR3'!$G1600="","",CONCATENATE('Formulario PPGR3'!$C1600,".",'Formulario PPGR3'!$D1600,".",'Formulario PPGR3'!$E1600,".",'Formulario PPGR3'!$F1600))</f>
        <v/>
      </c>
      <c r="C1600" s="505" t="str">
        <f>IF('Formulario PPGR3'!$G1600="","",'[3]Formulario PPGR1'!#REF!)</f>
        <v/>
      </c>
      <c r="D1600" s="505" t="str">
        <f>IF('Formulario PPGR3'!$G1600="","",'[3]Formulario PPGR1'!#REF!)</f>
        <v/>
      </c>
      <c r="E1600" s="505" t="str">
        <f>IF('Formulario PPGR3'!$G1600="","",'[3]Formulario PPGR1'!#REF!)</f>
        <v/>
      </c>
      <c r="F1600" s="505" t="str">
        <f>IF('Formulario PPGR3'!$G1600="","",'[3]Formulario PPGR1'!#REF!)</f>
        <v/>
      </c>
      <c r="G1600" s="506"/>
      <c r="H1600" s="507" t="str">
        <f>IFERROR(VLOOKUP('Formulario PPGR3'!$G1600,'Formulario PPGR2'!$H$39:$I$10486,2,FALSE),"")</f>
        <v/>
      </c>
      <c r="I1600" s="514" t="str">
        <f>IFERROR(VLOOKUP('Formulario PPGR3'!$G1600,'Formulario PPGR2'!$H$9:$V$303,15,FALSE),"")</f>
        <v/>
      </c>
      <c r="J1600" s="515"/>
      <c r="K1600" s="505" t="str">
        <f>IFERROR(VLOOKUP($J1600,[12]LSIns!$B$5:$C$45,2,FALSE),"")</f>
        <v/>
      </c>
      <c r="L1600" s="516"/>
      <c r="M1600" s="517" t="str">
        <f>IFERROR(VLOOKUP($L1600,[5]Insumos!$C$2:$F$517,2,FALSE),"")</f>
        <v/>
      </c>
      <c r="N1600" s="521"/>
      <c r="O1600" s="519" t="str">
        <f>IFERROR(VLOOKUP($L1600,[5]Insumos!$C$2:$F$517,3,FALSE),"")</f>
        <v/>
      </c>
      <c r="P1600" s="520" t="e">
        <f>+'Formulario PPGR3'!$O1600*'Formulario PPGR3'!$N1600</f>
        <v>#VALUE!</v>
      </c>
      <c r="Q1600" s="519" t="str">
        <f>IFERROR(VLOOKUP($L1600,[5]Insumos!$C$2:$F$517,4,FALSE),"")</f>
        <v/>
      </c>
      <c r="R1600" s="526"/>
    </row>
    <row r="1601" spans="2:18">
      <c r="B1601" s="505" t="str">
        <f>IF('Formulario PPGR3'!$G1601="","",CONCATENATE('Formulario PPGR3'!$C1601,".",'Formulario PPGR3'!$D1601,".",'Formulario PPGR3'!$E1601,".",'Formulario PPGR3'!$F1601))</f>
        <v/>
      </c>
      <c r="C1601" s="505" t="str">
        <f>IF('Formulario PPGR3'!$G1601="","",'[3]Formulario PPGR1'!#REF!)</f>
        <v/>
      </c>
      <c r="D1601" s="505" t="str">
        <f>IF('Formulario PPGR3'!$G1601="","",'[3]Formulario PPGR1'!#REF!)</f>
        <v/>
      </c>
      <c r="E1601" s="505" t="str">
        <f>IF('Formulario PPGR3'!$G1601="","",'[3]Formulario PPGR1'!#REF!)</f>
        <v/>
      </c>
      <c r="F1601" s="505" t="str">
        <f>IF('Formulario PPGR3'!$G1601="","",'[3]Formulario PPGR1'!#REF!)</f>
        <v/>
      </c>
      <c r="G1601" s="506"/>
      <c r="H1601" s="507" t="str">
        <f>IFERROR(VLOOKUP('Formulario PPGR3'!$G1601,'Formulario PPGR2'!$H$39:$I$10486,2,FALSE),"")</f>
        <v/>
      </c>
      <c r="I1601" s="514" t="str">
        <f>IFERROR(VLOOKUP('Formulario PPGR3'!$G1601,'Formulario PPGR2'!$H$9:$V$303,15,FALSE),"")</f>
        <v/>
      </c>
      <c r="J1601" s="515"/>
      <c r="K1601" s="505" t="str">
        <f>IFERROR(VLOOKUP($J1601,[12]LSIns!$B$5:$C$45,2,FALSE),"")</f>
        <v/>
      </c>
      <c r="L1601" s="516"/>
      <c r="M1601" s="517" t="str">
        <f>IFERROR(VLOOKUP($L1601,[5]Insumos!$C$2:$F$517,2,FALSE),"")</f>
        <v/>
      </c>
      <c r="N1601" s="521"/>
      <c r="O1601" s="519" t="str">
        <f>IFERROR(VLOOKUP($L1601,[5]Insumos!$C$2:$F$517,3,FALSE),"")</f>
        <v/>
      </c>
      <c r="P1601" s="520" t="e">
        <f>+'Formulario PPGR3'!$O1601*'Formulario PPGR3'!$N1601</f>
        <v>#VALUE!</v>
      </c>
      <c r="Q1601" s="519" t="str">
        <f>IFERROR(VLOOKUP($L1601,[5]Insumos!$C$2:$F$517,4,FALSE),"")</f>
        <v/>
      </c>
      <c r="R1601" s="526"/>
    </row>
    <row r="1602" spans="2:18" hidden="1">
      <c r="B1602" s="505" t="str">
        <f>IF('Formulario PPGR3'!$G1602="","",CONCATENATE('Formulario PPGR3'!$C1602,".",'Formulario PPGR3'!$D1602,".",'Formulario PPGR3'!$E1602,".",'Formulario PPGR3'!$F1602))</f>
        <v/>
      </c>
      <c r="C1602" s="505" t="str">
        <f>IF('Formulario PPGR3'!$G1602="","",'[3]Formulario PPGR1'!#REF!)</f>
        <v/>
      </c>
      <c r="D1602" s="505" t="str">
        <f>IF('Formulario PPGR3'!$G1602="","",'[3]Formulario PPGR1'!#REF!)</f>
        <v/>
      </c>
      <c r="E1602" s="505" t="str">
        <f>IF('Formulario PPGR3'!$G1602="","",'[3]Formulario PPGR1'!#REF!)</f>
        <v/>
      </c>
      <c r="F1602" s="505" t="str">
        <f>IF('Formulario PPGR3'!$G1602="","",'[3]Formulario PPGR1'!#REF!)</f>
        <v/>
      </c>
      <c r="G1602" s="506"/>
      <c r="H1602" s="507" t="str">
        <f>IFERROR(VLOOKUP('Formulario PPGR3'!$G1602,'Formulario PPGR2'!$H$39:$I$10486,2,FALSE),"")</f>
        <v/>
      </c>
      <c r="I1602" s="514" t="str">
        <f>IFERROR(VLOOKUP('Formulario PPGR3'!$G1602,'Formulario PPGR2'!$H$9:$V$303,15,FALSE),"")</f>
        <v/>
      </c>
      <c r="J1602" s="515"/>
      <c r="K1602" s="505" t="str">
        <f>IFERROR(VLOOKUP($J1602,[12]LSIns!$B$5:$C$45,2,FALSE),"")</f>
        <v/>
      </c>
      <c r="L1602" s="516"/>
      <c r="M1602" s="517" t="str">
        <f>IFERROR(VLOOKUP($L1602,[5]Insumos!$C$2:$F$517,2,FALSE),"")</f>
        <v/>
      </c>
      <c r="N1602" s="521"/>
      <c r="O1602" s="519" t="str">
        <f>IFERROR(VLOOKUP($L1602,[5]Insumos!$C$2:$F$517,3,FALSE),"")</f>
        <v/>
      </c>
      <c r="P1602" s="520" t="e">
        <f>+'Formulario PPGR3'!$O1602*'Formulario PPGR3'!$N1602</f>
        <v>#VALUE!</v>
      </c>
      <c r="Q1602" s="519" t="str">
        <f>IFERROR(VLOOKUP($L1602,[5]Insumos!$C$2:$F$517,4,FALSE),"")</f>
        <v/>
      </c>
      <c r="R1602" s="526"/>
    </row>
    <row r="1603" spans="2:18" hidden="1">
      <c r="B1603" s="505" t="str">
        <f>IF('Formulario PPGR3'!$G1603="","",CONCATENATE('Formulario PPGR3'!$C1603,".",'Formulario PPGR3'!$D1603,".",'Formulario PPGR3'!$E1603,".",'Formulario PPGR3'!$F1603))</f>
        <v/>
      </c>
      <c r="C1603" s="505" t="str">
        <f>IF('Formulario PPGR3'!$G1603="","",'[3]Formulario PPGR1'!#REF!)</f>
        <v/>
      </c>
      <c r="D1603" s="505" t="str">
        <f>IF('Formulario PPGR3'!$G1603="","",'[3]Formulario PPGR1'!#REF!)</f>
        <v/>
      </c>
      <c r="E1603" s="505" t="str">
        <f>IF('Formulario PPGR3'!$G1603="","",'[3]Formulario PPGR1'!#REF!)</f>
        <v/>
      </c>
      <c r="F1603" s="505" t="str">
        <f>IF('Formulario PPGR3'!$G1603="","",'[3]Formulario PPGR1'!#REF!)</f>
        <v/>
      </c>
      <c r="G1603" s="506"/>
      <c r="H1603" s="507" t="str">
        <f>IFERROR(VLOOKUP('Formulario PPGR3'!$G1603,'Formulario PPGR2'!$H$39:$I$10486,2,FALSE),"")</f>
        <v/>
      </c>
      <c r="I1603" s="514" t="str">
        <f>IFERROR(VLOOKUP('Formulario PPGR3'!$G1603,'Formulario PPGR2'!$H$9:$V$303,15,FALSE),"")</f>
        <v/>
      </c>
      <c r="J1603" s="515"/>
      <c r="K1603" s="505" t="str">
        <f>IFERROR(VLOOKUP($J1603,[12]LSIns!$B$5:$C$45,2,FALSE),"")</f>
        <v/>
      </c>
      <c r="L1603" s="516"/>
      <c r="M1603" s="517" t="str">
        <f>IFERROR(VLOOKUP($L1603,[5]Insumos!$C$2:$F$517,2,FALSE),"")</f>
        <v/>
      </c>
      <c r="N1603" s="521"/>
      <c r="O1603" s="519" t="str">
        <f>IFERROR(VLOOKUP($L1603,[5]Insumos!$C$2:$F$517,3,FALSE),"")</f>
        <v/>
      </c>
      <c r="P1603" s="520" t="e">
        <f>+'Formulario PPGR3'!$O1603*'Formulario PPGR3'!$N1603</f>
        <v>#VALUE!</v>
      </c>
      <c r="Q1603" s="519" t="str">
        <f>IFERROR(VLOOKUP($L1603,[5]Insumos!$C$2:$F$517,4,FALSE),"")</f>
        <v/>
      </c>
      <c r="R1603" s="526"/>
    </row>
    <row r="1604" spans="2:18" hidden="1">
      <c r="B1604" s="505" t="str">
        <f>IF('Formulario PPGR3'!$G1604="","",CONCATENATE('Formulario PPGR3'!$C1604,".",'Formulario PPGR3'!$D1604,".",'Formulario PPGR3'!$E1604,".",'Formulario PPGR3'!$F1604))</f>
        <v/>
      </c>
      <c r="C1604" s="505" t="str">
        <f>IF('Formulario PPGR3'!$G1604="","",'[3]Formulario PPGR1'!#REF!)</f>
        <v/>
      </c>
      <c r="D1604" s="505" t="str">
        <f>IF('Formulario PPGR3'!$G1604="","",'[3]Formulario PPGR1'!#REF!)</f>
        <v/>
      </c>
      <c r="E1604" s="505" t="str">
        <f>IF('Formulario PPGR3'!$G1604="","",'[3]Formulario PPGR1'!#REF!)</f>
        <v/>
      </c>
      <c r="F1604" s="505" t="str">
        <f>IF('Formulario PPGR3'!$G1604="","",'[3]Formulario PPGR1'!#REF!)</f>
        <v/>
      </c>
      <c r="G1604" s="506"/>
      <c r="H1604" s="507" t="str">
        <f>IFERROR(VLOOKUP('Formulario PPGR3'!$G1604,'Formulario PPGR2'!$H$39:$I$10486,2,FALSE),"")</f>
        <v/>
      </c>
      <c r="I1604" s="514" t="str">
        <f>IFERROR(VLOOKUP('Formulario PPGR3'!$G1604,'Formulario PPGR2'!$H$9:$V$303,15,FALSE),"")</f>
        <v/>
      </c>
      <c r="J1604" s="515"/>
      <c r="K1604" s="505" t="str">
        <f>IFERROR(VLOOKUP($J1604,[12]LSIns!$B$5:$C$45,2,FALSE),"")</f>
        <v/>
      </c>
      <c r="L1604" s="516"/>
      <c r="M1604" s="517" t="str">
        <f>IFERROR(VLOOKUP($L1604,[5]Insumos!$C$2:$F$517,2,FALSE),"")</f>
        <v/>
      </c>
      <c r="N1604" s="521"/>
      <c r="O1604" s="519" t="str">
        <f>IFERROR(VLOOKUP($L1604,[5]Insumos!$C$2:$F$517,3,FALSE),"")</f>
        <v/>
      </c>
      <c r="P1604" s="520" t="e">
        <f>+'Formulario PPGR3'!$O1604*'Formulario PPGR3'!$N1604</f>
        <v>#VALUE!</v>
      </c>
      <c r="Q1604" s="519" t="str">
        <f>IFERROR(VLOOKUP($L1604,[5]Insumos!$C$2:$F$517,4,FALSE),"")</f>
        <v/>
      </c>
      <c r="R1604" s="526"/>
    </row>
    <row r="1605" spans="2:18" hidden="1">
      <c r="B1605" s="505" t="str">
        <f>IF('Formulario PPGR3'!$G1605="","",CONCATENATE('Formulario PPGR3'!$C1605,".",'Formulario PPGR3'!$D1605,".",'Formulario PPGR3'!$E1605,".",'Formulario PPGR3'!$F1605))</f>
        <v/>
      </c>
      <c r="C1605" s="505" t="str">
        <f>IF('Formulario PPGR3'!$G1605="","",'[3]Formulario PPGR1'!#REF!)</f>
        <v/>
      </c>
      <c r="D1605" s="505" t="str">
        <f>IF('Formulario PPGR3'!$G1605="","",'[3]Formulario PPGR1'!#REF!)</f>
        <v/>
      </c>
      <c r="E1605" s="505" t="str">
        <f>IF('Formulario PPGR3'!$G1605="","",'[3]Formulario PPGR1'!#REF!)</f>
        <v/>
      </c>
      <c r="F1605" s="505" t="str">
        <f>IF('Formulario PPGR3'!$G1605="","",'[3]Formulario PPGR1'!#REF!)</f>
        <v/>
      </c>
      <c r="G1605" s="506"/>
      <c r="H1605" s="507" t="str">
        <f>IFERROR(VLOOKUP('Formulario PPGR3'!$G1605,'Formulario PPGR2'!$H$39:$I$10486,2,FALSE),"")</f>
        <v/>
      </c>
      <c r="I1605" s="514" t="str">
        <f>IFERROR(VLOOKUP('Formulario PPGR3'!$G1605,'Formulario PPGR2'!$H$9:$V$303,15,FALSE),"")</f>
        <v/>
      </c>
      <c r="J1605" s="515"/>
      <c r="K1605" s="505" t="str">
        <f>IFERROR(VLOOKUP($J1605,[12]LSIns!$B$5:$C$45,2,FALSE),"")</f>
        <v/>
      </c>
      <c r="L1605" s="516"/>
      <c r="M1605" s="517" t="str">
        <f>IFERROR(VLOOKUP($L1605,[5]Insumos!$C$2:$F$517,2,FALSE),"")</f>
        <v/>
      </c>
      <c r="N1605" s="521"/>
      <c r="O1605" s="519" t="str">
        <f>IFERROR(VLOOKUP($L1605,[5]Insumos!$C$2:$F$517,3,FALSE),"")</f>
        <v/>
      </c>
      <c r="P1605" s="520" t="e">
        <f>+'Formulario PPGR3'!$O1605*'Formulario PPGR3'!$N1605</f>
        <v>#VALUE!</v>
      </c>
      <c r="Q1605" s="519" t="str">
        <f>IFERROR(VLOOKUP($L1605,[5]Insumos!$C$2:$F$517,4,FALSE),"")</f>
        <v/>
      </c>
      <c r="R1605" s="526"/>
    </row>
    <row r="1606" spans="2:18" hidden="1">
      <c r="B1606" s="505" t="str">
        <f>IF('Formulario PPGR3'!$G1606="","",CONCATENATE('Formulario PPGR3'!$C1606,".",'Formulario PPGR3'!$D1606,".",'Formulario PPGR3'!$E1606,".",'Formulario PPGR3'!$F1606))</f>
        <v/>
      </c>
      <c r="C1606" s="505" t="str">
        <f>IF('Formulario PPGR3'!$G1606="","",'[3]Formulario PPGR1'!#REF!)</f>
        <v/>
      </c>
      <c r="D1606" s="505" t="str">
        <f>IF('Formulario PPGR3'!$G1606="","",'[3]Formulario PPGR1'!#REF!)</f>
        <v/>
      </c>
      <c r="E1606" s="505" t="str">
        <f>IF('Formulario PPGR3'!$G1606="","",'[3]Formulario PPGR1'!#REF!)</f>
        <v/>
      </c>
      <c r="F1606" s="505" t="str">
        <f>IF('Formulario PPGR3'!$G1606="","",'[3]Formulario PPGR1'!#REF!)</f>
        <v/>
      </c>
      <c r="G1606" s="506"/>
      <c r="H1606" s="507" t="str">
        <f>IFERROR(VLOOKUP('Formulario PPGR3'!$G1606,'Formulario PPGR2'!$H$39:$I$10486,2,FALSE),"")</f>
        <v/>
      </c>
      <c r="I1606" s="514" t="str">
        <f>IFERROR(VLOOKUP('Formulario PPGR3'!$G1606,'Formulario PPGR2'!$H$9:$V$303,15,FALSE),"")</f>
        <v/>
      </c>
      <c r="J1606" s="515"/>
      <c r="K1606" s="505" t="str">
        <f>IFERROR(VLOOKUP($J1606,[12]LSIns!$B$5:$C$45,2,FALSE),"")</f>
        <v/>
      </c>
      <c r="L1606" s="516"/>
      <c r="M1606" s="517" t="str">
        <f>IFERROR(VLOOKUP($L1606,[5]Insumos!$C$2:$F$517,2,FALSE),"")</f>
        <v/>
      </c>
      <c r="N1606" s="521"/>
      <c r="O1606" s="519" t="str">
        <f>IFERROR(VLOOKUP($L1606,[5]Insumos!$C$2:$F$517,3,FALSE),"")</f>
        <v/>
      </c>
      <c r="P1606" s="520" t="e">
        <f>+'Formulario PPGR3'!$O1606*'Formulario PPGR3'!$N1606</f>
        <v>#VALUE!</v>
      </c>
      <c r="Q1606" s="519" t="str">
        <f>IFERROR(VLOOKUP($L1606,[5]Insumos!$C$2:$F$517,4,FALSE),"")</f>
        <v/>
      </c>
      <c r="R1606" s="526"/>
    </row>
    <row r="1607" spans="2:18" hidden="1">
      <c r="B1607" s="505" t="str">
        <f>IF('Formulario PPGR3'!$G1607="","",CONCATENATE('Formulario PPGR3'!$C1607,".",'Formulario PPGR3'!$D1607,".",'Formulario PPGR3'!$E1607,".",'Formulario PPGR3'!$F1607))</f>
        <v/>
      </c>
      <c r="C1607" s="505" t="str">
        <f>IF('Formulario PPGR3'!$G1607="","",'[3]Formulario PPGR1'!#REF!)</f>
        <v/>
      </c>
      <c r="D1607" s="505" t="str">
        <f>IF('Formulario PPGR3'!$G1607="","",'[3]Formulario PPGR1'!#REF!)</f>
        <v/>
      </c>
      <c r="E1607" s="505" t="str">
        <f>IF('Formulario PPGR3'!$G1607="","",'[3]Formulario PPGR1'!#REF!)</f>
        <v/>
      </c>
      <c r="F1607" s="505" t="str">
        <f>IF('Formulario PPGR3'!$G1607="","",'[3]Formulario PPGR1'!#REF!)</f>
        <v/>
      </c>
      <c r="G1607" s="506"/>
      <c r="H1607" s="507" t="str">
        <f>IFERROR(VLOOKUP('Formulario PPGR3'!$G1607,'Formulario PPGR2'!$H$39:$I$10486,2,FALSE),"")</f>
        <v/>
      </c>
      <c r="I1607" s="514" t="str">
        <f>IFERROR(VLOOKUP('Formulario PPGR3'!$G1607,'Formulario PPGR2'!$H$9:$V$303,15,FALSE),"")</f>
        <v/>
      </c>
      <c r="J1607" s="515"/>
      <c r="K1607" s="505" t="str">
        <f>IFERROR(VLOOKUP($J1607,[12]LSIns!$B$5:$C$45,2,FALSE),"")</f>
        <v/>
      </c>
      <c r="L1607" s="516"/>
      <c r="M1607" s="517" t="str">
        <f>IFERROR(VLOOKUP($L1607,[5]Insumos!$C$2:$F$517,2,FALSE),"")</f>
        <v/>
      </c>
      <c r="N1607" s="521"/>
      <c r="O1607" s="519" t="str">
        <f>IFERROR(VLOOKUP($L1607,[5]Insumos!$C$2:$F$517,3,FALSE),"")</f>
        <v/>
      </c>
      <c r="P1607" s="520" t="e">
        <f>+'Formulario PPGR3'!$O1607*'Formulario PPGR3'!$N1607</f>
        <v>#VALUE!</v>
      </c>
      <c r="Q1607" s="519" t="str">
        <f>IFERROR(VLOOKUP($L1607,[5]Insumos!$C$2:$F$517,4,FALSE),"")</f>
        <v/>
      </c>
      <c r="R1607" s="526"/>
    </row>
    <row r="1608" spans="2:18" hidden="1">
      <c r="B1608" s="505" t="str">
        <f>IF('Formulario PPGR3'!$G1608="","",CONCATENATE('Formulario PPGR3'!$C1608,".",'Formulario PPGR3'!$D1608,".",'Formulario PPGR3'!$E1608,".",'Formulario PPGR3'!$F1608))</f>
        <v/>
      </c>
      <c r="C1608" s="505" t="str">
        <f>IF('Formulario PPGR3'!$G1608="","",'[3]Formulario PPGR1'!#REF!)</f>
        <v/>
      </c>
      <c r="D1608" s="505" t="str">
        <f>IF('Formulario PPGR3'!$G1608="","",'[3]Formulario PPGR1'!#REF!)</f>
        <v/>
      </c>
      <c r="E1608" s="505" t="str">
        <f>IF('Formulario PPGR3'!$G1608="","",'[3]Formulario PPGR1'!#REF!)</f>
        <v/>
      </c>
      <c r="F1608" s="505" t="str">
        <f>IF('Formulario PPGR3'!$G1608="","",'[3]Formulario PPGR1'!#REF!)</f>
        <v/>
      </c>
      <c r="G1608" s="506"/>
      <c r="H1608" s="507" t="str">
        <f>IFERROR(VLOOKUP('Formulario PPGR3'!$G1608,'Formulario PPGR2'!$H$39:$I$10486,2,FALSE),"")</f>
        <v/>
      </c>
      <c r="I1608" s="514" t="str">
        <f>IFERROR(VLOOKUP('Formulario PPGR3'!$G1608,'Formulario PPGR2'!$H$9:$V$303,15,FALSE),"")</f>
        <v/>
      </c>
      <c r="J1608" s="515"/>
      <c r="K1608" s="505" t="str">
        <f>IFERROR(VLOOKUP($J1608,[12]LSIns!$B$5:$C$45,2,FALSE),"")</f>
        <v/>
      </c>
      <c r="L1608" s="516"/>
      <c r="M1608" s="517" t="str">
        <f>IFERROR(VLOOKUP($L1608,[5]Insumos!$C$2:$F$517,2,FALSE),"")</f>
        <v/>
      </c>
      <c r="N1608" s="521"/>
      <c r="O1608" s="519" t="str">
        <f>IFERROR(VLOOKUP($L1608,[5]Insumos!$C$2:$F$517,3,FALSE),"")</f>
        <v/>
      </c>
      <c r="P1608" s="520" t="e">
        <f>+'Formulario PPGR3'!$O1608*'Formulario PPGR3'!$N1608</f>
        <v>#VALUE!</v>
      </c>
      <c r="Q1608" s="519" t="str">
        <f>IFERROR(VLOOKUP($L1608,[5]Insumos!$C$2:$F$517,4,FALSE),"")</f>
        <v/>
      </c>
      <c r="R1608" s="526"/>
    </row>
    <row r="1609" spans="2:18" hidden="1">
      <c r="B1609" s="505" t="str">
        <f>IF('Formulario PPGR3'!$G1609="","",CONCATENATE('Formulario PPGR3'!$C1609,".",'Formulario PPGR3'!$D1609,".",'Formulario PPGR3'!$E1609,".",'Formulario PPGR3'!$F1609))</f>
        <v/>
      </c>
      <c r="C1609" s="505" t="str">
        <f>IF('Formulario PPGR3'!$G1609="","",'[3]Formulario PPGR1'!#REF!)</f>
        <v/>
      </c>
      <c r="D1609" s="505" t="str">
        <f>IF('Formulario PPGR3'!$G1609="","",'[3]Formulario PPGR1'!#REF!)</f>
        <v/>
      </c>
      <c r="E1609" s="505" t="str">
        <f>IF('Formulario PPGR3'!$G1609="","",'[3]Formulario PPGR1'!#REF!)</f>
        <v/>
      </c>
      <c r="F1609" s="505" t="str">
        <f>IF('Formulario PPGR3'!$G1609="","",'[3]Formulario PPGR1'!#REF!)</f>
        <v/>
      </c>
      <c r="G1609" s="506"/>
      <c r="H1609" s="507" t="str">
        <f>IFERROR(VLOOKUP('Formulario PPGR3'!$G1609,'Formulario PPGR2'!$H$39:$I$10486,2,FALSE),"")</f>
        <v/>
      </c>
      <c r="I1609" s="514" t="str">
        <f>IFERROR(VLOOKUP('Formulario PPGR3'!$G1609,'Formulario PPGR2'!$H$9:$V$303,15,FALSE),"")</f>
        <v/>
      </c>
      <c r="J1609" s="515"/>
      <c r="K1609" s="505" t="str">
        <f>IFERROR(VLOOKUP($J1609,[12]LSIns!$B$5:$C$45,2,FALSE),"")</f>
        <v/>
      </c>
      <c r="L1609" s="516"/>
      <c r="M1609" s="517" t="str">
        <f>IFERROR(VLOOKUP($L1609,[5]Insumos!$C$2:$F$517,2,FALSE),"")</f>
        <v/>
      </c>
      <c r="N1609" s="521"/>
      <c r="O1609" s="519" t="str">
        <f>IFERROR(VLOOKUP($L1609,[5]Insumos!$C$2:$F$517,3,FALSE),"")</f>
        <v/>
      </c>
      <c r="P1609" s="520" t="e">
        <f>+'Formulario PPGR3'!$O1609*'Formulario PPGR3'!$N1609</f>
        <v>#VALUE!</v>
      </c>
      <c r="Q1609" s="519" t="str">
        <f>IFERROR(VLOOKUP($L1609,[5]Insumos!$C$2:$F$517,4,FALSE),"")</f>
        <v/>
      </c>
      <c r="R1609" s="526"/>
    </row>
    <row r="1610" spans="2:18" hidden="1">
      <c r="B1610" s="505" t="str">
        <f>IF('Formulario PPGR3'!$G1610="","",CONCATENATE('Formulario PPGR3'!$C1610,".",'Formulario PPGR3'!$D1610,".",'Formulario PPGR3'!$E1610,".",'Formulario PPGR3'!$F1610))</f>
        <v/>
      </c>
      <c r="C1610" s="505" t="str">
        <f>IF('Formulario PPGR3'!$G1610="","",'[3]Formulario PPGR1'!#REF!)</f>
        <v/>
      </c>
      <c r="D1610" s="505" t="str">
        <f>IF('Formulario PPGR3'!$G1610="","",'[3]Formulario PPGR1'!#REF!)</f>
        <v/>
      </c>
      <c r="E1610" s="505" t="str">
        <f>IF('Formulario PPGR3'!$G1610="","",'[3]Formulario PPGR1'!#REF!)</f>
        <v/>
      </c>
      <c r="F1610" s="505" t="str">
        <f>IF('Formulario PPGR3'!$G1610="","",'[3]Formulario PPGR1'!#REF!)</f>
        <v/>
      </c>
      <c r="G1610" s="506"/>
      <c r="H1610" s="507" t="str">
        <f>IFERROR(VLOOKUP('Formulario PPGR3'!$G1610,'Formulario PPGR2'!$H$39:$I$10486,2,FALSE),"")</f>
        <v/>
      </c>
      <c r="I1610" s="514" t="str">
        <f>IFERROR(VLOOKUP('Formulario PPGR3'!$G1610,'Formulario PPGR2'!$H$9:$V$303,15,FALSE),"")</f>
        <v/>
      </c>
      <c r="J1610" s="515"/>
      <c r="K1610" s="505" t="str">
        <f>IFERROR(VLOOKUP($J1610,[12]LSIns!$B$5:$C$45,2,FALSE),"")</f>
        <v/>
      </c>
      <c r="L1610" s="516"/>
      <c r="M1610" s="517" t="str">
        <f>IFERROR(VLOOKUP($L1610,[5]Insumos!$C$2:$F$517,2,FALSE),"")</f>
        <v/>
      </c>
      <c r="N1610" s="521"/>
      <c r="O1610" s="519" t="str">
        <f>IFERROR(VLOOKUP($L1610,[5]Insumos!$C$2:$F$517,3,FALSE),"")</f>
        <v/>
      </c>
      <c r="P1610" s="520" t="e">
        <f>+'Formulario PPGR3'!$O1610*'Formulario PPGR3'!$N1610</f>
        <v>#VALUE!</v>
      </c>
      <c r="Q1610" s="519" t="str">
        <f>IFERROR(VLOOKUP($L1610,[5]Insumos!$C$2:$F$517,4,FALSE),"")</f>
        <v/>
      </c>
      <c r="R1610" s="526"/>
    </row>
    <row r="1611" spans="2:18" hidden="1">
      <c r="B1611" s="505" t="str">
        <f>IF('Formulario PPGR3'!$G1611="","",CONCATENATE('Formulario PPGR3'!$C1611,".",'Formulario PPGR3'!$D1611,".",'Formulario PPGR3'!$E1611,".",'Formulario PPGR3'!$F1611))</f>
        <v/>
      </c>
      <c r="C1611" s="505" t="str">
        <f>IF('Formulario PPGR3'!$G1611="","",'[3]Formulario PPGR1'!#REF!)</f>
        <v/>
      </c>
      <c r="D1611" s="505" t="str">
        <f>IF('Formulario PPGR3'!$G1611="","",'[3]Formulario PPGR1'!#REF!)</f>
        <v/>
      </c>
      <c r="E1611" s="505" t="str">
        <f>IF('Formulario PPGR3'!$G1611="","",'[3]Formulario PPGR1'!#REF!)</f>
        <v/>
      </c>
      <c r="F1611" s="505" t="str">
        <f>IF('Formulario PPGR3'!$G1611="","",'[3]Formulario PPGR1'!#REF!)</f>
        <v/>
      </c>
      <c r="G1611" s="506"/>
      <c r="H1611" s="507" t="str">
        <f>IFERROR(VLOOKUP('Formulario PPGR3'!$G1611,'Formulario PPGR2'!$H$39:$I$10486,2,FALSE),"")</f>
        <v/>
      </c>
      <c r="I1611" s="514" t="str">
        <f>IFERROR(VLOOKUP('Formulario PPGR3'!$G1611,'Formulario PPGR2'!$H$9:$V$303,15,FALSE),"")</f>
        <v/>
      </c>
      <c r="J1611" s="515"/>
      <c r="K1611" s="505" t="str">
        <f>IFERROR(VLOOKUP($J1611,[12]LSIns!$B$5:$C$45,2,FALSE),"")</f>
        <v/>
      </c>
      <c r="L1611" s="516"/>
      <c r="M1611" s="517" t="str">
        <f>IFERROR(VLOOKUP($L1611,[5]Insumos!$C$2:$F$517,2,FALSE),"")</f>
        <v/>
      </c>
      <c r="N1611" s="521"/>
      <c r="O1611" s="519" t="str">
        <f>IFERROR(VLOOKUP($L1611,[5]Insumos!$C$2:$F$517,3,FALSE),"")</f>
        <v/>
      </c>
      <c r="P1611" s="520" t="e">
        <f>+'Formulario PPGR3'!$O1611*'Formulario PPGR3'!$N1611</f>
        <v>#VALUE!</v>
      </c>
      <c r="Q1611" s="519" t="str">
        <f>IFERROR(VLOOKUP($L1611,[5]Insumos!$C$2:$F$517,4,FALSE),"")</f>
        <v/>
      </c>
      <c r="R1611" s="526"/>
    </row>
    <row r="1612" spans="2:18" hidden="1">
      <c r="B1612" s="505" t="str">
        <f>IF('Formulario PPGR3'!$G1612="","",CONCATENATE('Formulario PPGR3'!$C1612,".",'Formulario PPGR3'!$D1612,".",'Formulario PPGR3'!$E1612,".",'Formulario PPGR3'!$F1612))</f>
        <v/>
      </c>
      <c r="C1612" s="505" t="str">
        <f>IF('Formulario PPGR3'!$G1612="","",'[3]Formulario PPGR1'!#REF!)</f>
        <v/>
      </c>
      <c r="D1612" s="505" t="str">
        <f>IF('Formulario PPGR3'!$G1612="","",'[3]Formulario PPGR1'!#REF!)</f>
        <v/>
      </c>
      <c r="E1612" s="505" t="str">
        <f>IF('Formulario PPGR3'!$G1612="","",'[3]Formulario PPGR1'!#REF!)</f>
        <v/>
      </c>
      <c r="F1612" s="505" t="str">
        <f>IF('Formulario PPGR3'!$G1612="","",'[3]Formulario PPGR1'!#REF!)</f>
        <v/>
      </c>
      <c r="G1612" s="506"/>
      <c r="H1612" s="507" t="str">
        <f>IFERROR(VLOOKUP('Formulario PPGR3'!$G1612,'Formulario PPGR2'!$H$39:$I$10486,2,FALSE),"")</f>
        <v/>
      </c>
      <c r="I1612" s="514" t="str">
        <f>IFERROR(VLOOKUP('Formulario PPGR3'!$G1612,'Formulario PPGR2'!$H$9:$V$303,15,FALSE),"")</f>
        <v/>
      </c>
      <c r="J1612" s="515"/>
      <c r="K1612" s="505" t="str">
        <f>IFERROR(VLOOKUP($J1612,[12]LSIns!$B$5:$C$45,2,FALSE),"")</f>
        <v/>
      </c>
      <c r="L1612" s="516"/>
      <c r="M1612" s="517" t="str">
        <f>IFERROR(VLOOKUP($L1612,[5]Insumos!$C$2:$F$517,2,FALSE),"")</f>
        <v/>
      </c>
      <c r="N1612" s="521"/>
      <c r="O1612" s="519" t="str">
        <f>IFERROR(VLOOKUP($L1612,[5]Insumos!$C$2:$F$517,3,FALSE),"")</f>
        <v/>
      </c>
      <c r="P1612" s="520" t="e">
        <f>+'Formulario PPGR3'!$O1612*'Formulario PPGR3'!$N1612</f>
        <v>#VALUE!</v>
      </c>
      <c r="Q1612" s="519" t="str">
        <f>IFERROR(VLOOKUP($L1612,[5]Insumos!$C$2:$F$517,4,FALSE),"")</f>
        <v/>
      </c>
      <c r="R1612" s="526"/>
    </row>
    <row r="1613" spans="2:18" hidden="1">
      <c r="B1613" s="505" t="str">
        <f>IF('Formulario PPGR3'!$G1613="","",CONCATENATE('Formulario PPGR3'!$C1613,".",'Formulario PPGR3'!$D1613,".",'Formulario PPGR3'!$E1613,".",'Formulario PPGR3'!$F1613))</f>
        <v/>
      </c>
      <c r="C1613" s="505" t="str">
        <f>IF('Formulario PPGR3'!$G1613="","",'[3]Formulario PPGR1'!#REF!)</f>
        <v/>
      </c>
      <c r="D1613" s="505" t="str">
        <f>IF('Formulario PPGR3'!$G1613="","",'[3]Formulario PPGR1'!#REF!)</f>
        <v/>
      </c>
      <c r="E1613" s="505" t="str">
        <f>IF('Formulario PPGR3'!$G1613="","",'[3]Formulario PPGR1'!#REF!)</f>
        <v/>
      </c>
      <c r="F1613" s="505" t="str">
        <f>IF('Formulario PPGR3'!$G1613="","",'[3]Formulario PPGR1'!#REF!)</f>
        <v/>
      </c>
      <c r="G1613" s="506"/>
      <c r="H1613" s="507" t="str">
        <f>IFERROR(VLOOKUP('Formulario PPGR3'!$G1613,'Formulario PPGR2'!$H$39:$I$10486,2,FALSE),"")</f>
        <v/>
      </c>
      <c r="I1613" s="514" t="str">
        <f>IFERROR(VLOOKUP('Formulario PPGR3'!$G1613,'Formulario PPGR2'!$H$9:$V$303,15,FALSE),"")</f>
        <v/>
      </c>
      <c r="J1613" s="515"/>
      <c r="K1613" s="505" t="str">
        <f>IFERROR(VLOOKUP($J1613,[12]LSIns!$B$5:$C$45,2,FALSE),"")</f>
        <v/>
      </c>
      <c r="L1613" s="516"/>
      <c r="M1613" s="517" t="str">
        <f>IFERROR(VLOOKUP($L1613,[5]Insumos!$C$2:$F$517,2,FALSE),"")</f>
        <v/>
      </c>
      <c r="N1613" s="521"/>
      <c r="O1613" s="519" t="str">
        <f>IFERROR(VLOOKUP($L1613,[5]Insumos!$C$2:$F$517,3,FALSE),"")</f>
        <v/>
      </c>
      <c r="P1613" s="520" t="e">
        <f>+'Formulario PPGR3'!$O1613*'Formulario PPGR3'!$N1613</f>
        <v>#VALUE!</v>
      </c>
      <c r="Q1613" s="519" t="str">
        <f>IFERROR(VLOOKUP($L1613,[5]Insumos!$C$2:$F$517,4,FALSE),"")</f>
        <v/>
      </c>
      <c r="R1613" s="526"/>
    </row>
    <row r="1614" spans="2:18" hidden="1">
      <c r="B1614" s="505" t="str">
        <f>IF('Formulario PPGR3'!$G1614="","",CONCATENATE('Formulario PPGR3'!$C1614,".",'Formulario PPGR3'!$D1614,".",'Formulario PPGR3'!$E1614,".",'Formulario PPGR3'!$F1614))</f>
        <v/>
      </c>
      <c r="C1614" s="505" t="str">
        <f>IF('Formulario PPGR3'!$G1614="","",'[3]Formulario PPGR1'!#REF!)</f>
        <v/>
      </c>
      <c r="D1614" s="505" t="str">
        <f>IF('Formulario PPGR3'!$G1614="","",'[3]Formulario PPGR1'!#REF!)</f>
        <v/>
      </c>
      <c r="E1614" s="505" t="str">
        <f>IF('Formulario PPGR3'!$G1614="","",'[3]Formulario PPGR1'!#REF!)</f>
        <v/>
      </c>
      <c r="F1614" s="505" t="str">
        <f>IF('Formulario PPGR3'!$G1614="","",'[3]Formulario PPGR1'!#REF!)</f>
        <v/>
      </c>
      <c r="G1614" s="506"/>
      <c r="H1614" s="507" t="str">
        <f>IFERROR(VLOOKUP('Formulario PPGR3'!$G1614,'Formulario PPGR2'!$H$39:$I$10486,2,FALSE),"")</f>
        <v/>
      </c>
      <c r="I1614" s="514" t="str">
        <f>IFERROR(VLOOKUP('Formulario PPGR3'!$G1614,'Formulario PPGR2'!$H$9:$V$303,15,FALSE),"")</f>
        <v/>
      </c>
      <c r="J1614" s="515"/>
      <c r="K1614" s="505" t="str">
        <f>IFERROR(VLOOKUP($J1614,[12]LSIns!$B$5:$C$45,2,FALSE),"")</f>
        <v/>
      </c>
      <c r="L1614" s="516"/>
      <c r="M1614" s="517" t="str">
        <f>IFERROR(VLOOKUP($L1614,[5]Insumos!$C$2:$F$517,2,FALSE),"")</f>
        <v/>
      </c>
      <c r="N1614" s="521"/>
      <c r="O1614" s="519" t="str">
        <f>IFERROR(VLOOKUP($L1614,[5]Insumos!$C$2:$F$517,3,FALSE),"")</f>
        <v/>
      </c>
      <c r="P1614" s="520" t="e">
        <f>+'Formulario PPGR3'!$O1614*'Formulario PPGR3'!$N1614</f>
        <v>#VALUE!</v>
      </c>
      <c r="Q1614" s="519" t="str">
        <f>IFERROR(VLOOKUP($L1614,[5]Insumos!$C$2:$F$517,4,FALSE),"")</f>
        <v/>
      </c>
      <c r="R1614" s="526"/>
    </row>
    <row r="1615" spans="2:18" hidden="1">
      <c r="B1615" s="505" t="str">
        <f>IF('Formulario PPGR3'!$G1615="","",CONCATENATE('Formulario PPGR3'!$C1615,".",'Formulario PPGR3'!$D1615,".",'Formulario PPGR3'!$E1615,".",'Formulario PPGR3'!$F1615))</f>
        <v/>
      </c>
      <c r="C1615" s="505" t="str">
        <f>IF('Formulario PPGR3'!$G1615="","",'[3]Formulario PPGR1'!#REF!)</f>
        <v/>
      </c>
      <c r="D1615" s="505" t="str">
        <f>IF('Formulario PPGR3'!$G1615="","",'[3]Formulario PPGR1'!#REF!)</f>
        <v/>
      </c>
      <c r="E1615" s="505" t="str">
        <f>IF('Formulario PPGR3'!$G1615="","",'[3]Formulario PPGR1'!#REF!)</f>
        <v/>
      </c>
      <c r="F1615" s="505" t="str">
        <f>IF('Formulario PPGR3'!$G1615="","",'[3]Formulario PPGR1'!#REF!)</f>
        <v/>
      </c>
      <c r="G1615" s="506"/>
      <c r="H1615" s="507" t="str">
        <f>IFERROR(VLOOKUP('Formulario PPGR3'!$G1615,'Formulario PPGR2'!$H$39:$I$10486,2,FALSE),"")</f>
        <v/>
      </c>
      <c r="I1615" s="514" t="str">
        <f>IFERROR(VLOOKUP('Formulario PPGR3'!$G1615,'Formulario PPGR2'!$H$9:$V$303,15,FALSE),"")</f>
        <v/>
      </c>
      <c r="J1615" s="515"/>
      <c r="K1615" s="505" t="str">
        <f>IFERROR(VLOOKUP($J1615,[12]LSIns!$B$5:$C$45,2,FALSE),"")</f>
        <v/>
      </c>
      <c r="L1615" s="516"/>
      <c r="M1615" s="517" t="str">
        <f>IFERROR(VLOOKUP($L1615,[5]Insumos!$C$2:$F$517,2,FALSE),"")</f>
        <v/>
      </c>
      <c r="N1615" s="521"/>
      <c r="O1615" s="519" t="str">
        <f>IFERROR(VLOOKUP($L1615,[5]Insumos!$C$2:$F$517,3,FALSE),"")</f>
        <v/>
      </c>
      <c r="P1615" s="520" t="e">
        <f>+'Formulario PPGR3'!$O1615*'Formulario PPGR3'!$N1615</f>
        <v>#VALUE!</v>
      </c>
      <c r="Q1615" s="519" t="str">
        <f>IFERROR(VLOOKUP($L1615,[5]Insumos!$C$2:$F$517,4,FALSE),"")</f>
        <v/>
      </c>
      <c r="R1615" s="526"/>
    </row>
    <row r="1616" spans="2:18" hidden="1">
      <c r="B1616" s="505" t="str">
        <f>IF('Formulario PPGR3'!$G1616="","",CONCATENATE('Formulario PPGR3'!$C1616,".",'Formulario PPGR3'!$D1616,".",'Formulario PPGR3'!$E1616,".",'Formulario PPGR3'!$F1616))</f>
        <v/>
      </c>
      <c r="C1616" s="505" t="str">
        <f>IF('Formulario PPGR3'!$G1616="","",'[3]Formulario PPGR1'!#REF!)</f>
        <v/>
      </c>
      <c r="D1616" s="505" t="str">
        <f>IF('Formulario PPGR3'!$G1616="","",'[3]Formulario PPGR1'!#REF!)</f>
        <v/>
      </c>
      <c r="E1616" s="505" t="str">
        <f>IF('Formulario PPGR3'!$G1616="","",'[3]Formulario PPGR1'!#REF!)</f>
        <v/>
      </c>
      <c r="F1616" s="505" t="str">
        <f>IF('Formulario PPGR3'!$G1616="","",'[3]Formulario PPGR1'!#REF!)</f>
        <v/>
      </c>
      <c r="G1616" s="506"/>
      <c r="H1616" s="507" t="str">
        <f>IFERROR(VLOOKUP('Formulario PPGR3'!$G1616,'Formulario PPGR2'!$H$39:$I$10486,2,FALSE),"")</f>
        <v/>
      </c>
      <c r="I1616" s="514" t="str">
        <f>IFERROR(VLOOKUP('Formulario PPGR3'!$G1616,'Formulario PPGR2'!$H$9:$V$303,15,FALSE),"")</f>
        <v/>
      </c>
      <c r="J1616" s="515"/>
      <c r="K1616" s="505" t="str">
        <f>IFERROR(VLOOKUP($J1616,[12]LSIns!$B$5:$C$45,2,FALSE),"")</f>
        <v/>
      </c>
      <c r="L1616" s="516"/>
      <c r="M1616" s="517" t="str">
        <f>IFERROR(VLOOKUP($L1616,[5]Insumos!$C$2:$F$517,2,FALSE),"")</f>
        <v/>
      </c>
      <c r="N1616" s="521"/>
      <c r="O1616" s="519" t="str">
        <f>IFERROR(VLOOKUP($L1616,[5]Insumos!$C$2:$F$517,3,FALSE),"")</f>
        <v/>
      </c>
      <c r="P1616" s="520" t="e">
        <f>+'Formulario PPGR3'!$O1616*'Formulario PPGR3'!$N1616</f>
        <v>#VALUE!</v>
      </c>
      <c r="Q1616" s="519" t="str">
        <f>IFERROR(VLOOKUP($L1616,[5]Insumos!$C$2:$F$517,4,FALSE),"")</f>
        <v/>
      </c>
      <c r="R1616" s="526"/>
    </row>
    <row r="1617" spans="2:18" hidden="1">
      <c r="B1617" s="505" t="str">
        <f>IF('Formulario PPGR3'!$G1617="","",CONCATENATE('Formulario PPGR3'!$C1617,".",'Formulario PPGR3'!$D1617,".",'Formulario PPGR3'!$E1617,".",'Formulario PPGR3'!$F1617))</f>
        <v/>
      </c>
      <c r="C1617" s="505" t="str">
        <f>IF('Formulario PPGR3'!$G1617="","",'[3]Formulario PPGR1'!#REF!)</f>
        <v/>
      </c>
      <c r="D1617" s="505" t="str">
        <f>IF('Formulario PPGR3'!$G1617="","",'[3]Formulario PPGR1'!#REF!)</f>
        <v/>
      </c>
      <c r="E1617" s="505" t="str">
        <f>IF('Formulario PPGR3'!$G1617="","",'[3]Formulario PPGR1'!#REF!)</f>
        <v/>
      </c>
      <c r="F1617" s="505" t="str">
        <f>IF('Formulario PPGR3'!$G1617="","",'[3]Formulario PPGR1'!#REF!)</f>
        <v/>
      </c>
      <c r="G1617" s="506"/>
      <c r="H1617" s="507" t="str">
        <f>IFERROR(VLOOKUP('Formulario PPGR3'!$G1617,'Formulario PPGR2'!$H$39:$I$10486,2,FALSE),"")</f>
        <v/>
      </c>
      <c r="I1617" s="514" t="str">
        <f>IFERROR(VLOOKUP('Formulario PPGR3'!$G1617,'Formulario PPGR2'!$H$9:$V$303,15,FALSE),"")</f>
        <v/>
      </c>
      <c r="J1617" s="515"/>
      <c r="K1617" s="505" t="str">
        <f>IFERROR(VLOOKUP($J1617,[12]LSIns!$B$5:$C$45,2,FALSE),"")</f>
        <v/>
      </c>
      <c r="L1617" s="516"/>
      <c r="M1617" s="517" t="str">
        <f>IFERROR(VLOOKUP($L1617,[5]Insumos!$C$2:$F$517,2,FALSE),"")</f>
        <v/>
      </c>
      <c r="N1617" s="521"/>
      <c r="O1617" s="519" t="str">
        <f>IFERROR(VLOOKUP($L1617,[5]Insumos!$C$2:$F$517,3,FALSE),"")</f>
        <v/>
      </c>
      <c r="P1617" s="520" t="e">
        <f>+'Formulario PPGR3'!$O1617*'Formulario PPGR3'!$N1617</f>
        <v>#VALUE!</v>
      </c>
      <c r="Q1617" s="519" t="str">
        <f>IFERROR(VLOOKUP($L1617,[5]Insumos!$C$2:$F$517,4,FALSE),"")</f>
        <v/>
      </c>
      <c r="R1617" s="526"/>
    </row>
    <row r="1618" spans="2:18">
      <c r="B1618" s="505" t="str">
        <f>IF('Formulario PPGR3'!$G1618="","",CONCATENATE('Formulario PPGR3'!$C1618,".",'Formulario PPGR3'!$D1618,".",'Formulario PPGR3'!$E1618,".",'Formulario PPGR3'!$F1618))</f>
        <v/>
      </c>
      <c r="C1618" s="505" t="str">
        <f>IF('Formulario PPGR3'!$G1618="","",'[3]Formulario PPGR1'!#REF!)</f>
        <v/>
      </c>
      <c r="D1618" s="505" t="str">
        <f>IF('Formulario PPGR3'!$G1618="","",'[3]Formulario PPGR1'!#REF!)</f>
        <v/>
      </c>
      <c r="E1618" s="505" t="str">
        <f>IF('Formulario PPGR3'!$G1618="","",'[3]Formulario PPGR1'!#REF!)</f>
        <v/>
      </c>
      <c r="F1618" s="505" t="str">
        <f>IF('Formulario PPGR3'!$G1618="","",'[3]Formulario PPGR1'!#REF!)</f>
        <v/>
      </c>
      <c r="G1618" s="506"/>
      <c r="H1618" s="507" t="str">
        <f>IFERROR(VLOOKUP('Formulario PPGR3'!$G1618,'Formulario PPGR2'!$H$39:$I$10486,2,FALSE),"")</f>
        <v/>
      </c>
      <c r="I1618" s="514" t="str">
        <f>IFERROR(VLOOKUP('Formulario PPGR3'!$G1618,'Formulario PPGR2'!$H$9:$V$303,15,FALSE),"")</f>
        <v/>
      </c>
      <c r="J1618" s="515"/>
      <c r="K1618" s="505" t="str">
        <f>IFERROR(VLOOKUP($J1618,[13]LSIns!$B$5:$C$45,2,FALSE),"")</f>
        <v/>
      </c>
      <c r="L1618" s="516"/>
      <c r="M1618" s="517" t="str">
        <f>IFERROR(VLOOKUP($L1618,[5]Insumos!$C$2:$F$517,2,FALSE),"")</f>
        <v/>
      </c>
      <c r="N1618" s="521"/>
      <c r="O1618" s="519" t="str">
        <f>IFERROR(VLOOKUP($L1618,[5]Insumos!$C$2:$F$517,3,FALSE),"")</f>
        <v/>
      </c>
      <c r="P1618" s="520" t="e">
        <f>+'Formulario PPGR3'!$O1618*'Formulario PPGR3'!$N1618</f>
        <v>#VALUE!</v>
      </c>
      <c r="Q1618" s="519" t="str">
        <f>IFERROR(VLOOKUP($L1618,[5]Insumos!$C$2:$F$517,4,FALSE),"")</f>
        <v/>
      </c>
      <c r="R1618" s="526"/>
    </row>
    <row r="1619" spans="2:18">
      <c r="B1619" s="505" t="str">
        <f>IF('Formulario PPGR3'!$G1619="","",CONCATENATE('Formulario PPGR3'!$C1619,".",'Formulario PPGR3'!$D1619,".",'Formulario PPGR3'!$E1619,".",'Formulario PPGR3'!$F1619))</f>
        <v/>
      </c>
      <c r="C1619" s="505" t="str">
        <f>IF('Formulario PPGR3'!$G1619="","",'[3]Formulario PPGR1'!#REF!)</f>
        <v/>
      </c>
      <c r="D1619" s="505" t="str">
        <f>IF('Formulario PPGR3'!$G1619="","",'[3]Formulario PPGR1'!#REF!)</f>
        <v/>
      </c>
      <c r="E1619" s="505" t="str">
        <f>IF('Formulario PPGR3'!$G1619="","",'[3]Formulario PPGR1'!#REF!)</f>
        <v/>
      </c>
      <c r="F1619" s="505" t="str">
        <f>IF('Formulario PPGR3'!$G1619="","",'[3]Formulario PPGR1'!#REF!)</f>
        <v/>
      </c>
      <c r="G1619" s="506"/>
      <c r="H1619" s="507" t="str">
        <f>IFERROR(VLOOKUP('Formulario PPGR3'!$G1619,'Formulario PPGR2'!$H$39:$I$10486,2,FALSE),"")</f>
        <v/>
      </c>
      <c r="I1619" s="514" t="str">
        <f>IFERROR(VLOOKUP('Formulario PPGR3'!$G1619,'Formulario PPGR2'!$H$9:$V$303,15,FALSE),"")</f>
        <v/>
      </c>
      <c r="J1619" s="515"/>
      <c r="K1619" s="505" t="str">
        <f>IFERROR(VLOOKUP($J1619,[13]LSIns!$B$5:$C$45,2,FALSE),"")</f>
        <v/>
      </c>
      <c r="L1619" s="516"/>
      <c r="M1619" s="517" t="str">
        <f>IFERROR(VLOOKUP($L1619,[5]Insumos!$C$2:$F$517,2,FALSE),"")</f>
        <v/>
      </c>
      <c r="N1619" s="521"/>
      <c r="O1619" s="519" t="str">
        <f>IFERROR(VLOOKUP($L1619,[5]Insumos!$C$2:$F$517,3,FALSE),"")</f>
        <v/>
      </c>
      <c r="P1619" s="520" t="e">
        <f>+'Formulario PPGR3'!$O1619*'Formulario PPGR3'!$N1619</f>
        <v>#VALUE!</v>
      </c>
      <c r="Q1619" s="519" t="str">
        <f>IFERROR(VLOOKUP($L1619,[5]Insumos!$C$2:$F$517,4,FALSE),"")</f>
        <v/>
      </c>
      <c r="R1619" s="526"/>
    </row>
    <row r="1620" spans="2:18">
      <c r="B1620" s="505" t="str">
        <f>IF('Formulario PPGR3'!$G1620="","",CONCATENATE('Formulario PPGR3'!$C1620,".",'Formulario PPGR3'!$D1620,".",'Formulario PPGR3'!$E1620,".",'Formulario PPGR3'!$F1620))</f>
        <v/>
      </c>
      <c r="C1620" s="505" t="str">
        <f>IF('Formulario PPGR3'!$G1620="","",'[3]Formulario PPGR1'!#REF!)</f>
        <v/>
      </c>
      <c r="D1620" s="505" t="str">
        <f>IF('Formulario PPGR3'!$G1620="","",'[3]Formulario PPGR1'!#REF!)</f>
        <v/>
      </c>
      <c r="E1620" s="505" t="str">
        <f>IF('Formulario PPGR3'!$G1620="","",'[3]Formulario PPGR1'!#REF!)</f>
        <v/>
      </c>
      <c r="F1620" s="505" t="str">
        <f>IF('Formulario PPGR3'!$G1620="","",'[3]Formulario PPGR1'!#REF!)</f>
        <v/>
      </c>
      <c r="G1620" s="506"/>
      <c r="H1620" s="507" t="str">
        <f>IFERROR(VLOOKUP('Formulario PPGR3'!$G1620,'Formulario PPGR2'!$H$39:$I$10486,2,FALSE),"")</f>
        <v/>
      </c>
      <c r="I1620" s="514" t="str">
        <f>IFERROR(VLOOKUP('Formulario PPGR3'!$G1620,'Formulario PPGR2'!$H$9:$V$303,15,FALSE),"")</f>
        <v/>
      </c>
      <c r="J1620" s="515"/>
      <c r="K1620" s="505" t="str">
        <f>IFERROR(VLOOKUP($J1620,[13]LSIns!$B$5:$C$45,2,FALSE),"")</f>
        <v/>
      </c>
      <c r="L1620" s="516"/>
      <c r="M1620" s="517" t="str">
        <f>IFERROR(VLOOKUP($L1620,[5]Insumos!$C$2:$F$517,2,FALSE),"")</f>
        <v/>
      </c>
      <c r="N1620" s="521"/>
      <c r="O1620" s="519" t="str">
        <f>IFERROR(VLOOKUP($L1620,[5]Insumos!$C$2:$F$517,3,FALSE),"")</f>
        <v/>
      </c>
      <c r="P1620" s="520" t="e">
        <f>+'Formulario PPGR3'!$O1620*'Formulario PPGR3'!$N1620</f>
        <v>#VALUE!</v>
      </c>
      <c r="Q1620" s="519" t="str">
        <f>IFERROR(VLOOKUP($L1620,[5]Insumos!$C$2:$F$517,4,FALSE),"")</f>
        <v/>
      </c>
      <c r="R1620" s="526"/>
    </row>
    <row r="1621" spans="2:18">
      <c r="B1621" s="505" t="str">
        <f>IF('Formulario PPGR3'!$G1621="","",CONCATENATE('Formulario PPGR3'!$C1621,".",'Formulario PPGR3'!$D1621,".",'Formulario PPGR3'!$E1621,".",'Formulario PPGR3'!$F1621))</f>
        <v/>
      </c>
      <c r="C1621" s="505" t="str">
        <f>IF('Formulario PPGR3'!$G1621="","",'[3]Formulario PPGR1'!#REF!)</f>
        <v/>
      </c>
      <c r="D1621" s="505" t="str">
        <f>IF('Formulario PPGR3'!$G1621="","",'[3]Formulario PPGR1'!#REF!)</f>
        <v/>
      </c>
      <c r="E1621" s="505" t="str">
        <f>IF('Formulario PPGR3'!$G1621="","",'[3]Formulario PPGR1'!#REF!)</f>
        <v/>
      </c>
      <c r="F1621" s="505" t="str">
        <f>IF('Formulario PPGR3'!$G1621="","",'[3]Formulario PPGR1'!#REF!)</f>
        <v/>
      </c>
      <c r="G1621" s="506"/>
      <c r="H1621" s="507" t="str">
        <f>IFERROR(VLOOKUP('Formulario PPGR3'!$G1621,'Formulario PPGR2'!$H$39:$I$10486,2,FALSE),"")</f>
        <v/>
      </c>
      <c r="I1621" s="514" t="str">
        <f>IFERROR(VLOOKUP('Formulario PPGR3'!$G1621,'Formulario PPGR2'!$H$9:$V$303,15,FALSE),"")</f>
        <v/>
      </c>
      <c r="J1621" s="515"/>
      <c r="K1621" s="505" t="str">
        <f>IFERROR(VLOOKUP($J1621,[13]LSIns!$B$5:$C$45,2,FALSE),"")</f>
        <v/>
      </c>
      <c r="L1621" s="516"/>
      <c r="M1621" s="517" t="str">
        <f>IFERROR(VLOOKUP($L1621,[5]Insumos!$C$2:$F$517,2,FALSE),"")</f>
        <v/>
      </c>
      <c r="N1621" s="521"/>
      <c r="O1621" s="519" t="str">
        <f>IFERROR(VLOOKUP($L1621,[5]Insumos!$C$2:$F$517,3,FALSE),"")</f>
        <v/>
      </c>
      <c r="P1621" s="520" t="e">
        <f>+'Formulario PPGR3'!$O1621*'Formulario PPGR3'!$N1621</f>
        <v>#VALUE!</v>
      </c>
      <c r="Q1621" s="519" t="str">
        <f>IFERROR(VLOOKUP($L1621,[5]Insumos!$C$2:$F$517,4,FALSE),"")</f>
        <v/>
      </c>
      <c r="R1621" s="526"/>
    </row>
    <row r="1622" spans="2:18">
      <c r="B1622" s="505" t="str">
        <f>IF('Formulario PPGR3'!$G1622="","",CONCATENATE('Formulario PPGR3'!$C1622,".",'Formulario PPGR3'!$D1622,".",'Formulario PPGR3'!$E1622,".",'Formulario PPGR3'!$F1622))</f>
        <v/>
      </c>
      <c r="C1622" s="505" t="str">
        <f>IF('Formulario PPGR3'!$G1622="","",'[3]Formulario PPGR1'!#REF!)</f>
        <v/>
      </c>
      <c r="D1622" s="505" t="str">
        <f>IF('Formulario PPGR3'!$G1622="","",'[3]Formulario PPGR1'!#REF!)</f>
        <v/>
      </c>
      <c r="E1622" s="505" t="str">
        <f>IF('Formulario PPGR3'!$G1622="","",'[3]Formulario PPGR1'!#REF!)</f>
        <v/>
      </c>
      <c r="F1622" s="505" t="str">
        <f>IF('Formulario PPGR3'!$G1622="","",'[3]Formulario PPGR1'!#REF!)</f>
        <v/>
      </c>
      <c r="G1622" s="506"/>
      <c r="H1622" s="507" t="str">
        <f>IFERROR(VLOOKUP('Formulario PPGR3'!$G1622,'Formulario PPGR2'!$H$39:$I$10486,2,FALSE),"")</f>
        <v/>
      </c>
      <c r="I1622" s="514" t="str">
        <f>IFERROR(VLOOKUP('Formulario PPGR3'!$G1622,'Formulario PPGR2'!$H$9:$V$303,15,FALSE),"")</f>
        <v/>
      </c>
      <c r="J1622" s="515"/>
      <c r="K1622" s="505" t="str">
        <f>IFERROR(VLOOKUP($J1622,[13]LSIns!$B$5:$C$45,2,FALSE),"")</f>
        <v/>
      </c>
      <c r="L1622" s="516"/>
      <c r="M1622" s="517" t="str">
        <f>IFERROR(VLOOKUP($L1622,[5]Insumos!$C$2:$F$517,2,FALSE),"")</f>
        <v/>
      </c>
      <c r="N1622" s="521"/>
      <c r="O1622" s="519" t="str">
        <f>IFERROR(VLOOKUP($L1622,[5]Insumos!$C$2:$F$517,3,FALSE),"")</f>
        <v/>
      </c>
      <c r="P1622" s="520" t="e">
        <f>+'Formulario PPGR3'!$O1622*'Formulario PPGR3'!$N1622</f>
        <v>#VALUE!</v>
      </c>
      <c r="Q1622" s="519" t="str">
        <f>IFERROR(VLOOKUP($L1622,[5]Insumos!$C$2:$F$517,4,FALSE),"")</f>
        <v/>
      </c>
      <c r="R1622" s="526"/>
    </row>
    <row r="1623" spans="2:18">
      <c r="B1623" s="505" t="str">
        <f>IF('Formulario PPGR3'!$G1623="","",CONCATENATE('Formulario PPGR3'!$C1623,".",'Formulario PPGR3'!$D1623,".",'Formulario PPGR3'!$E1623,".",'Formulario PPGR3'!$F1623))</f>
        <v/>
      </c>
      <c r="C1623" s="505" t="str">
        <f>IF('Formulario PPGR3'!$G1623="","",'[3]Formulario PPGR1'!#REF!)</f>
        <v/>
      </c>
      <c r="D1623" s="505" t="str">
        <f>IF('Formulario PPGR3'!$G1623="","",'[3]Formulario PPGR1'!#REF!)</f>
        <v/>
      </c>
      <c r="E1623" s="505" t="str">
        <f>IF('Formulario PPGR3'!$G1623="","",'[3]Formulario PPGR1'!#REF!)</f>
        <v/>
      </c>
      <c r="F1623" s="505" t="str">
        <f>IF('Formulario PPGR3'!$G1623="","",'[3]Formulario PPGR1'!#REF!)</f>
        <v/>
      </c>
      <c r="G1623" s="506"/>
      <c r="H1623" s="507" t="str">
        <f>IFERROR(VLOOKUP('Formulario PPGR3'!$G1623,'Formulario PPGR2'!$H$39:$I$10486,2,FALSE),"")</f>
        <v/>
      </c>
      <c r="I1623" s="514" t="str">
        <f>IFERROR(VLOOKUP('Formulario PPGR3'!$G1623,'Formulario PPGR2'!$H$9:$V$303,15,FALSE),"")</f>
        <v/>
      </c>
      <c r="J1623" s="515"/>
      <c r="K1623" s="505" t="str">
        <f>IFERROR(VLOOKUP($J1623,[13]LSIns!$B$5:$C$45,2,FALSE),"")</f>
        <v/>
      </c>
      <c r="L1623" s="516"/>
      <c r="M1623" s="517" t="str">
        <f>IFERROR(VLOOKUP($L1623,[5]Insumos!$C$2:$F$517,2,FALSE),"")</f>
        <v/>
      </c>
      <c r="N1623" s="521"/>
      <c r="O1623" s="519" t="str">
        <f>IFERROR(VLOOKUP($L1623,[5]Insumos!$C$2:$F$517,3,FALSE),"")</f>
        <v/>
      </c>
      <c r="P1623" s="520" t="e">
        <f>+'Formulario PPGR3'!$O1623*'Formulario PPGR3'!$N1623</f>
        <v>#VALUE!</v>
      </c>
      <c r="Q1623" s="519" t="str">
        <f>IFERROR(VLOOKUP($L1623,[5]Insumos!$C$2:$F$517,4,FALSE),"")</f>
        <v/>
      </c>
      <c r="R1623" s="526"/>
    </row>
    <row r="1624" spans="2:18">
      <c r="B1624" s="505" t="str">
        <f>IF('Formulario PPGR3'!$G1624="","",CONCATENATE('Formulario PPGR3'!$C1624,".",'Formulario PPGR3'!$D1624,".",'Formulario PPGR3'!$E1624,".",'Formulario PPGR3'!$F1624))</f>
        <v/>
      </c>
      <c r="C1624" s="505" t="str">
        <f>IF('Formulario PPGR3'!$G1624="","",'[3]Formulario PPGR1'!#REF!)</f>
        <v/>
      </c>
      <c r="D1624" s="505" t="str">
        <f>IF('Formulario PPGR3'!$G1624="","",'[3]Formulario PPGR1'!#REF!)</f>
        <v/>
      </c>
      <c r="E1624" s="505" t="str">
        <f>IF('Formulario PPGR3'!$G1624="","",'[3]Formulario PPGR1'!#REF!)</f>
        <v/>
      </c>
      <c r="F1624" s="505" t="str">
        <f>IF('Formulario PPGR3'!$G1624="","",'[3]Formulario PPGR1'!#REF!)</f>
        <v/>
      </c>
      <c r="G1624" s="506"/>
      <c r="H1624" s="507" t="str">
        <f>IFERROR(VLOOKUP('Formulario PPGR3'!$G1624,'Formulario PPGR2'!$H$39:$I$10486,2,FALSE),"")</f>
        <v/>
      </c>
      <c r="I1624" s="514" t="str">
        <f>IFERROR(VLOOKUP('Formulario PPGR3'!$G1624,'Formulario PPGR2'!$H$9:$V$303,15,FALSE),"")</f>
        <v/>
      </c>
      <c r="J1624" s="515"/>
      <c r="K1624" s="505" t="str">
        <f>IFERROR(VLOOKUP($J1624,[13]LSIns!$B$5:$C$45,2,FALSE),"")</f>
        <v/>
      </c>
      <c r="L1624" s="516"/>
      <c r="M1624" s="517" t="str">
        <f>IFERROR(VLOOKUP($L1624,[5]Insumos!$C$2:$F$517,2,FALSE),"")</f>
        <v/>
      </c>
      <c r="N1624" s="521"/>
      <c r="O1624" s="519" t="str">
        <f>IFERROR(VLOOKUP($L1624,[5]Insumos!$C$2:$F$517,3,FALSE),"")</f>
        <v/>
      </c>
      <c r="P1624" s="520" t="e">
        <f>+'Formulario PPGR3'!$O1624*'Formulario PPGR3'!$N1624</f>
        <v>#VALUE!</v>
      </c>
      <c r="Q1624" s="519" t="str">
        <f>IFERROR(VLOOKUP($L1624,[5]Insumos!$C$2:$F$517,4,FALSE),"")</f>
        <v/>
      </c>
      <c r="R1624" s="526"/>
    </row>
    <row r="1625" spans="2:18">
      <c r="B1625" s="505" t="str">
        <f>IF('Formulario PPGR3'!$G1625="","",CONCATENATE('Formulario PPGR3'!$C1625,".",'Formulario PPGR3'!$D1625,".",'Formulario PPGR3'!$E1625,".",'Formulario PPGR3'!$F1625))</f>
        <v/>
      </c>
      <c r="C1625" s="505" t="str">
        <f>IF('Formulario PPGR3'!$G1625="","",'[3]Formulario PPGR1'!#REF!)</f>
        <v/>
      </c>
      <c r="D1625" s="505" t="str">
        <f>IF('Formulario PPGR3'!$G1625="","",'[3]Formulario PPGR1'!#REF!)</f>
        <v/>
      </c>
      <c r="E1625" s="505" t="str">
        <f>IF('Formulario PPGR3'!$G1625="","",'[3]Formulario PPGR1'!#REF!)</f>
        <v/>
      </c>
      <c r="F1625" s="505" t="str">
        <f>IF('Formulario PPGR3'!$G1625="","",'[3]Formulario PPGR1'!#REF!)</f>
        <v/>
      </c>
      <c r="G1625" s="506"/>
      <c r="H1625" s="507" t="str">
        <f>IFERROR(VLOOKUP('Formulario PPGR3'!$G1625,'Formulario PPGR2'!$H$39:$I$10486,2,FALSE),"")</f>
        <v/>
      </c>
      <c r="I1625" s="514" t="str">
        <f>IFERROR(VLOOKUP('Formulario PPGR3'!$G1625,'Formulario PPGR2'!$H$9:$V$303,15,FALSE),"")</f>
        <v/>
      </c>
      <c r="J1625" s="515"/>
      <c r="K1625" s="505" t="str">
        <f>IFERROR(VLOOKUP($J1625,[13]LSIns!$B$5:$C$45,2,FALSE),"")</f>
        <v/>
      </c>
      <c r="L1625" s="516"/>
      <c r="M1625" s="517" t="str">
        <f>IFERROR(VLOOKUP($L1625,[5]Insumos!$C$2:$F$517,2,FALSE),"")</f>
        <v/>
      </c>
      <c r="N1625" s="521"/>
      <c r="O1625" s="519" t="str">
        <f>IFERROR(VLOOKUP($L1625,[5]Insumos!$C$2:$F$517,3,FALSE),"")</f>
        <v/>
      </c>
      <c r="P1625" s="520" t="e">
        <f>+'Formulario PPGR3'!$O1625*'Formulario PPGR3'!$N1625</f>
        <v>#VALUE!</v>
      </c>
      <c r="Q1625" s="519" t="str">
        <f>IFERROR(VLOOKUP($L1625,[5]Insumos!$C$2:$F$517,4,FALSE),"")</f>
        <v/>
      </c>
      <c r="R1625" s="526"/>
    </row>
    <row r="1626" spans="2:18">
      <c r="B1626" s="505" t="str">
        <f>IF('Formulario PPGR3'!$G1626="","",CONCATENATE('Formulario PPGR3'!$C1626,".",'Formulario PPGR3'!$D1626,".",'Formulario PPGR3'!$E1626,".",'Formulario PPGR3'!$F1626))</f>
        <v/>
      </c>
      <c r="C1626" s="505" t="str">
        <f>IF('Formulario PPGR3'!$G1626="","",'[3]Formulario PPGR1'!#REF!)</f>
        <v/>
      </c>
      <c r="D1626" s="505" t="str">
        <f>IF('Formulario PPGR3'!$G1626="","",'[3]Formulario PPGR1'!#REF!)</f>
        <v/>
      </c>
      <c r="E1626" s="505" t="str">
        <f>IF('Formulario PPGR3'!$G1626="","",'[3]Formulario PPGR1'!#REF!)</f>
        <v/>
      </c>
      <c r="F1626" s="505" t="str">
        <f>IF('Formulario PPGR3'!$G1626="","",'[3]Formulario PPGR1'!#REF!)</f>
        <v/>
      </c>
      <c r="G1626" s="506"/>
      <c r="H1626" s="507" t="str">
        <f>IFERROR(VLOOKUP('Formulario PPGR3'!$G1626,'Formulario PPGR2'!$H$39:$I$10486,2,FALSE),"")</f>
        <v/>
      </c>
      <c r="I1626" s="514" t="str">
        <f>IFERROR(VLOOKUP('Formulario PPGR3'!$G1626,'Formulario PPGR2'!$H$9:$V$303,15,FALSE),"")</f>
        <v/>
      </c>
      <c r="J1626" s="515"/>
      <c r="K1626" s="505" t="str">
        <f>IFERROR(VLOOKUP($J1626,[13]LSIns!$B$5:$C$45,2,FALSE),"")</f>
        <v/>
      </c>
      <c r="L1626" s="516"/>
      <c r="M1626" s="517" t="str">
        <f>IFERROR(VLOOKUP($L1626,[5]Insumos!$C$2:$F$517,2,FALSE),"")</f>
        <v/>
      </c>
      <c r="N1626" s="521"/>
      <c r="O1626" s="519" t="str">
        <f>IFERROR(VLOOKUP($L1626,[5]Insumos!$C$2:$F$517,3,FALSE),"")</f>
        <v/>
      </c>
      <c r="P1626" s="520" t="e">
        <f>+'Formulario PPGR3'!$O1626*'Formulario PPGR3'!$N1626</f>
        <v>#VALUE!</v>
      </c>
      <c r="Q1626" s="519" t="str">
        <f>IFERROR(VLOOKUP($L1626,[5]Insumos!$C$2:$F$517,4,FALSE),"")</f>
        <v/>
      </c>
      <c r="R1626" s="526"/>
    </row>
    <row r="1627" spans="2:18">
      <c r="B1627" s="505" t="str">
        <f>IF('Formulario PPGR3'!$G1627="","",CONCATENATE('Formulario PPGR3'!$C1627,".",'Formulario PPGR3'!$D1627,".",'Formulario PPGR3'!$E1627,".",'Formulario PPGR3'!$F1627))</f>
        <v/>
      </c>
      <c r="C1627" s="505" t="str">
        <f>IF('Formulario PPGR3'!$G1627="","",'[3]Formulario PPGR1'!#REF!)</f>
        <v/>
      </c>
      <c r="D1627" s="505" t="str">
        <f>IF('Formulario PPGR3'!$G1627="","",'[3]Formulario PPGR1'!#REF!)</f>
        <v/>
      </c>
      <c r="E1627" s="505" t="str">
        <f>IF('Formulario PPGR3'!$G1627="","",'[3]Formulario PPGR1'!#REF!)</f>
        <v/>
      </c>
      <c r="F1627" s="505" t="str">
        <f>IF('Formulario PPGR3'!$G1627="","",'[3]Formulario PPGR1'!#REF!)</f>
        <v/>
      </c>
      <c r="G1627" s="506"/>
      <c r="H1627" s="507" t="str">
        <f>IFERROR(VLOOKUP('Formulario PPGR3'!$G1627,'Formulario PPGR2'!$H$39:$I$10486,2,FALSE),"")</f>
        <v/>
      </c>
      <c r="I1627" s="514" t="str">
        <f>IFERROR(VLOOKUP('Formulario PPGR3'!$G1627,'Formulario PPGR2'!$H$9:$V$303,15,FALSE),"")</f>
        <v/>
      </c>
      <c r="J1627" s="515"/>
      <c r="K1627" s="505" t="str">
        <f>IFERROR(VLOOKUP($J1627,[13]LSIns!$B$5:$C$45,2,FALSE),"")</f>
        <v/>
      </c>
      <c r="L1627" s="516"/>
      <c r="M1627" s="517" t="str">
        <f>IFERROR(VLOOKUP($L1627,[5]Insumos!$C$2:$F$517,2,FALSE),"")</f>
        <v/>
      </c>
      <c r="N1627" s="521"/>
      <c r="O1627" s="519" t="str">
        <f>IFERROR(VLOOKUP($L1627,[5]Insumos!$C$2:$F$517,3,FALSE),"")</f>
        <v/>
      </c>
      <c r="P1627" s="520" t="e">
        <f>+'Formulario PPGR3'!$O1627*'Formulario PPGR3'!$N1627</f>
        <v>#VALUE!</v>
      </c>
      <c r="Q1627" s="519" t="str">
        <f>IFERROR(VLOOKUP($L1627,[5]Insumos!$C$2:$F$517,4,FALSE),"")</f>
        <v/>
      </c>
      <c r="R1627" s="526"/>
    </row>
    <row r="1628" spans="2:18">
      <c r="B1628" s="505" t="str">
        <f>IF('Formulario PPGR3'!$G1628="","",CONCATENATE('Formulario PPGR3'!$C1628,".",'Formulario PPGR3'!$D1628,".",'Formulario PPGR3'!$E1628,".",'Formulario PPGR3'!$F1628))</f>
        <v/>
      </c>
      <c r="C1628" s="505" t="str">
        <f>IF('Formulario PPGR3'!$G1628="","",'[3]Formulario PPGR1'!#REF!)</f>
        <v/>
      </c>
      <c r="D1628" s="505" t="str">
        <f>IF('Formulario PPGR3'!$G1628="","",'[3]Formulario PPGR1'!#REF!)</f>
        <v/>
      </c>
      <c r="E1628" s="505" t="str">
        <f>IF('Formulario PPGR3'!$G1628="","",'[3]Formulario PPGR1'!#REF!)</f>
        <v/>
      </c>
      <c r="F1628" s="505" t="str">
        <f>IF('Formulario PPGR3'!$G1628="","",'[3]Formulario PPGR1'!#REF!)</f>
        <v/>
      </c>
      <c r="G1628" s="506"/>
      <c r="H1628" s="507" t="str">
        <f>IFERROR(VLOOKUP('Formulario PPGR3'!$G1628,'Formulario PPGR2'!$H$39:$I$10486,2,FALSE),"")</f>
        <v/>
      </c>
      <c r="I1628" s="514" t="str">
        <f>IFERROR(VLOOKUP('Formulario PPGR3'!$G1628,'Formulario PPGR2'!$H$9:$V$303,15,FALSE),"")</f>
        <v/>
      </c>
      <c r="J1628" s="515"/>
      <c r="K1628" s="505" t="str">
        <f>IFERROR(VLOOKUP($J1628,[13]LSIns!$B$5:$C$45,2,FALSE),"")</f>
        <v/>
      </c>
      <c r="L1628" s="516"/>
      <c r="M1628" s="517" t="str">
        <f>IFERROR(VLOOKUP($L1628,[5]Insumos!$C$2:$F$517,2,FALSE),"")</f>
        <v/>
      </c>
      <c r="N1628" s="521"/>
      <c r="O1628" s="519" t="str">
        <f>IFERROR(VLOOKUP($L1628,[5]Insumos!$C$2:$F$517,3,FALSE),"")</f>
        <v/>
      </c>
      <c r="P1628" s="520" t="e">
        <f>+'Formulario PPGR3'!$O1628*'Formulario PPGR3'!$N1628</f>
        <v>#VALUE!</v>
      </c>
      <c r="Q1628" s="519" t="str">
        <f>IFERROR(VLOOKUP($L1628,[5]Insumos!$C$2:$F$517,4,FALSE),"")</f>
        <v/>
      </c>
      <c r="R1628" s="526"/>
    </row>
    <row r="1629" spans="2:18">
      <c r="B1629" s="505" t="str">
        <f>IF('Formulario PPGR3'!$G1629="","",CONCATENATE('Formulario PPGR3'!$C1629,".",'Formulario PPGR3'!$D1629,".",'Formulario PPGR3'!$E1629,".",'Formulario PPGR3'!$F1629))</f>
        <v/>
      </c>
      <c r="C1629" s="505" t="str">
        <f>IF('Formulario PPGR3'!$G1629="","",'[3]Formulario PPGR1'!#REF!)</f>
        <v/>
      </c>
      <c r="D1629" s="505" t="str">
        <f>IF('Formulario PPGR3'!$G1629="","",'[3]Formulario PPGR1'!#REF!)</f>
        <v/>
      </c>
      <c r="E1629" s="505" t="str">
        <f>IF('Formulario PPGR3'!$G1629="","",'[3]Formulario PPGR1'!#REF!)</f>
        <v/>
      </c>
      <c r="F1629" s="505" t="str">
        <f>IF('Formulario PPGR3'!$G1629="","",'[3]Formulario PPGR1'!#REF!)</f>
        <v/>
      </c>
      <c r="G1629" s="506"/>
      <c r="H1629" s="507" t="str">
        <f>IFERROR(VLOOKUP('Formulario PPGR3'!$G1629,'Formulario PPGR2'!$H$39:$I$10486,2,FALSE),"")</f>
        <v/>
      </c>
      <c r="I1629" s="514" t="str">
        <f>IFERROR(VLOOKUP('Formulario PPGR3'!$G1629,'Formulario PPGR2'!$H$9:$V$303,15,FALSE),"")</f>
        <v/>
      </c>
      <c r="J1629" s="515"/>
      <c r="K1629" s="505" t="str">
        <f>IFERROR(VLOOKUP($J1629,[13]LSIns!$B$5:$C$45,2,FALSE),"")</f>
        <v/>
      </c>
      <c r="L1629" s="516"/>
      <c r="M1629" s="517" t="str">
        <f>IFERROR(VLOOKUP($L1629,[5]Insumos!$C$2:$F$517,2,FALSE),"")</f>
        <v/>
      </c>
      <c r="N1629" s="521"/>
      <c r="O1629" s="519" t="str">
        <f>IFERROR(VLOOKUP($L1629,[5]Insumos!$C$2:$F$517,3,FALSE),"")</f>
        <v/>
      </c>
      <c r="P1629" s="520" t="e">
        <f>+'Formulario PPGR3'!$O1629*'Formulario PPGR3'!$N1629</f>
        <v>#VALUE!</v>
      </c>
      <c r="Q1629" s="519" t="str">
        <f>IFERROR(VLOOKUP($L1629,[5]Insumos!$C$2:$F$517,4,FALSE),"")</f>
        <v/>
      </c>
      <c r="R1629" s="526"/>
    </row>
    <row r="1630" spans="2:18">
      <c r="B1630" s="505" t="str">
        <f>IF('Formulario PPGR3'!$G1630="","",CONCATENATE('Formulario PPGR3'!$C1630,".",'Formulario PPGR3'!$D1630,".",'Formulario PPGR3'!$E1630,".",'Formulario PPGR3'!$F1630))</f>
        <v/>
      </c>
      <c r="C1630" s="505" t="str">
        <f>IF('Formulario PPGR3'!$G1630="","",'[3]Formulario PPGR1'!#REF!)</f>
        <v/>
      </c>
      <c r="D1630" s="505" t="str">
        <f>IF('Formulario PPGR3'!$G1630="","",'[3]Formulario PPGR1'!#REF!)</f>
        <v/>
      </c>
      <c r="E1630" s="505" t="str">
        <f>IF('Formulario PPGR3'!$G1630="","",'[3]Formulario PPGR1'!#REF!)</f>
        <v/>
      </c>
      <c r="F1630" s="505" t="str">
        <f>IF('Formulario PPGR3'!$G1630="","",'[3]Formulario PPGR1'!#REF!)</f>
        <v/>
      </c>
      <c r="G1630" s="506"/>
      <c r="H1630" s="507" t="str">
        <f>IFERROR(VLOOKUP('Formulario PPGR3'!$G1630,'Formulario PPGR2'!$H$39:$I$10486,2,FALSE),"")</f>
        <v/>
      </c>
      <c r="I1630" s="514" t="str">
        <f>IFERROR(VLOOKUP('Formulario PPGR3'!$G1630,'Formulario PPGR2'!$H$9:$V$303,15,FALSE),"")</f>
        <v/>
      </c>
      <c r="J1630" s="515"/>
      <c r="K1630" s="505" t="str">
        <f>IFERROR(VLOOKUP($J1630,[13]LSIns!$B$5:$C$45,2,FALSE),"")</f>
        <v/>
      </c>
      <c r="L1630" s="516"/>
      <c r="M1630" s="517" t="str">
        <f>IFERROR(VLOOKUP($L1630,[5]Insumos!$C$2:$F$517,2,FALSE),"")</f>
        <v/>
      </c>
      <c r="N1630" s="521"/>
      <c r="O1630" s="519" t="str">
        <f>IFERROR(VLOOKUP($L1630,[5]Insumos!$C$2:$F$517,3,FALSE),"")</f>
        <v/>
      </c>
      <c r="P1630" s="520" t="e">
        <f>+'Formulario PPGR3'!$O1630*'Formulario PPGR3'!$N1630</f>
        <v>#VALUE!</v>
      </c>
      <c r="Q1630" s="519" t="str">
        <f>IFERROR(VLOOKUP($L1630,[5]Insumos!$C$2:$F$517,4,FALSE),"")</f>
        <v/>
      </c>
      <c r="R1630" s="526"/>
    </row>
    <row r="1631" spans="2:18">
      <c r="B1631" s="505" t="str">
        <f>IF('Formulario PPGR3'!$G1631="","",CONCATENATE('Formulario PPGR3'!$C1631,".",'Formulario PPGR3'!$D1631,".",'Formulario PPGR3'!$E1631,".",'Formulario PPGR3'!$F1631))</f>
        <v/>
      </c>
      <c r="C1631" s="505" t="str">
        <f>IF('Formulario PPGR3'!$G1631="","",'[3]Formulario PPGR1'!#REF!)</f>
        <v/>
      </c>
      <c r="D1631" s="505" t="str">
        <f>IF('Formulario PPGR3'!$G1631="","",'[3]Formulario PPGR1'!#REF!)</f>
        <v/>
      </c>
      <c r="E1631" s="505" t="str">
        <f>IF('Formulario PPGR3'!$G1631="","",'[3]Formulario PPGR1'!#REF!)</f>
        <v/>
      </c>
      <c r="F1631" s="505" t="str">
        <f>IF('Formulario PPGR3'!$G1631="","",'[3]Formulario PPGR1'!#REF!)</f>
        <v/>
      </c>
      <c r="G1631" s="506"/>
      <c r="H1631" s="507" t="str">
        <f>IFERROR(VLOOKUP('Formulario PPGR3'!$G1631,'Formulario PPGR2'!$H$39:$I$10486,2,FALSE),"")</f>
        <v/>
      </c>
      <c r="I1631" s="514" t="str">
        <f>IFERROR(VLOOKUP('Formulario PPGR3'!$G1631,'Formulario PPGR2'!$H$9:$V$303,15,FALSE),"")</f>
        <v/>
      </c>
      <c r="J1631" s="515"/>
      <c r="K1631" s="505" t="str">
        <f>IFERROR(VLOOKUP($J1631,[13]LSIns!$B$5:$C$45,2,FALSE),"")</f>
        <v/>
      </c>
      <c r="L1631" s="516"/>
      <c r="M1631" s="517" t="str">
        <f>IFERROR(VLOOKUP($L1631,[5]Insumos!$C$2:$F$517,2,FALSE),"")</f>
        <v/>
      </c>
      <c r="N1631" s="521"/>
      <c r="O1631" s="519" t="str">
        <f>IFERROR(VLOOKUP($L1631,[5]Insumos!$C$2:$F$517,3,FALSE),"")</f>
        <v/>
      </c>
      <c r="P1631" s="520" t="e">
        <f>+'Formulario PPGR3'!$O1631*'Formulario PPGR3'!$N1631</f>
        <v>#VALUE!</v>
      </c>
      <c r="Q1631" s="519" t="str">
        <f>IFERROR(VLOOKUP($L1631,[5]Insumos!$C$2:$F$517,4,FALSE),"")</f>
        <v/>
      </c>
      <c r="R1631" s="526"/>
    </row>
    <row r="1632" spans="2:18">
      <c r="B1632" s="505" t="str">
        <f>IF('Formulario PPGR3'!$G1632="","",CONCATENATE('Formulario PPGR3'!$C1632,".",'Formulario PPGR3'!$D1632,".",'Formulario PPGR3'!$E1632,".",'Formulario PPGR3'!$F1632))</f>
        <v/>
      </c>
      <c r="C1632" s="505" t="str">
        <f>IF('Formulario PPGR3'!$G1632="","",'[3]Formulario PPGR1'!#REF!)</f>
        <v/>
      </c>
      <c r="D1632" s="505" t="str">
        <f>IF('Formulario PPGR3'!$G1632="","",'[3]Formulario PPGR1'!#REF!)</f>
        <v/>
      </c>
      <c r="E1632" s="505" t="str">
        <f>IF('Formulario PPGR3'!$G1632="","",'[3]Formulario PPGR1'!#REF!)</f>
        <v/>
      </c>
      <c r="F1632" s="505" t="str">
        <f>IF('Formulario PPGR3'!$G1632="","",'[3]Formulario PPGR1'!#REF!)</f>
        <v/>
      </c>
      <c r="G1632" s="506"/>
      <c r="H1632" s="507" t="str">
        <f>IFERROR(VLOOKUP('Formulario PPGR3'!$G1632,'Formulario PPGR2'!$H$39:$I$10486,2,FALSE),"")</f>
        <v/>
      </c>
      <c r="I1632" s="514" t="str">
        <f>IFERROR(VLOOKUP('Formulario PPGR3'!$G1632,'Formulario PPGR2'!$H$9:$V$303,15,FALSE),"")</f>
        <v/>
      </c>
      <c r="J1632" s="515"/>
      <c r="K1632" s="505" t="str">
        <f>IFERROR(VLOOKUP($J1632,[13]LSIns!$B$5:$C$45,2,FALSE),"")</f>
        <v/>
      </c>
      <c r="L1632" s="516"/>
      <c r="M1632" s="517" t="str">
        <f>IFERROR(VLOOKUP($L1632,[5]Insumos!$C$2:$F$517,2,FALSE),"")</f>
        <v/>
      </c>
      <c r="N1632" s="521"/>
      <c r="O1632" s="519" t="str">
        <f>IFERROR(VLOOKUP($L1632,[5]Insumos!$C$2:$F$517,3,FALSE),"")</f>
        <v/>
      </c>
      <c r="P1632" s="520" t="e">
        <f>+'Formulario PPGR3'!$O1632*'Formulario PPGR3'!$N1632</f>
        <v>#VALUE!</v>
      </c>
      <c r="Q1632" s="519" t="str">
        <f>IFERROR(VLOOKUP($L1632,[5]Insumos!$C$2:$F$517,4,FALSE),"")</f>
        <v/>
      </c>
      <c r="R1632" s="526"/>
    </row>
    <row r="1633" spans="2:18">
      <c r="B1633" s="505" t="str">
        <f>IF('Formulario PPGR3'!$G1633="","",CONCATENATE('Formulario PPGR3'!$C1633,".",'Formulario PPGR3'!$D1633,".",'Formulario PPGR3'!$E1633,".",'Formulario PPGR3'!$F1633))</f>
        <v/>
      </c>
      <c r="C1633" s="505" t="str">
        <f>IF('Formulario PPGR3'!$G1633="","",'[3]Formulario PPGR1'!#REF!)</f>
        <v/>
      </c>
      <c r="D1633" s="505" t="str">
        <f>IF('Formulario PPGR3'!$G1633="","",'[3]Formulario PPGR1'!#REF!)</f>
        <v/>
      </c>
      <c r="E1633" s="505" t="str">
        <f>IF('Formulario PPGR3'!$G1633="","",'[3]Formulario PPGR1'!#REF!)</f>
        <v/>
      </c>
      <c r="F1633" s="505" t="str">
        <f>IF('Formulario PPGR3'!$G1633="","",'[3]Formulario PPGR1'!#REF!)</f>
        <v/>
      </c>
      <c r="G1633" s="506"/>
      <c r="H1633" s="507" t="str">
        <f>IFERROR(VLOOKUP('Formulario PPGR3'!$G1633,'Formulario PPGR2'!$H$39:$I$10486,2,FALSE),"")</f>
        <v/>
      </c>
      <c r="I1633" s="514" t="str">
        <f>IFERROR(VLOOKUP('Formulario PPGR3'!$G1633,'Formulario PPGR2'!$H$9:$V$303,15,FALSE),"")</f>
        <v/>
      </c>
      <c r="J1633" s="515"/>
      <c r="K1633" s="505" t="str">
        <f>IFERROR(VLOOKUP($J1633,[13]LSIns!$B$5:$C$45,2,FALSE),"")</f>
        <v/>
      </c>
      <c r="L1633" s="516"/>
      <c r="M1633" s="517" t="str">
        <f>IFERROR(VLOOKUP($L1633,[5]Insumos!$C$2:$F$517,2,FALSE),"")</f>
        <v/>
      </c>
      <c r="N1633" s="521"/>
      <c r="O1633" s="519" t="str">
        <f>IFERROR(VLOOKUP($L1633,[5]Insumos!$C$2:$F$517,3,FALSE),"")</f>
        <v/>
      </c>
      <c r="P1633" s="520" t="e">
        <f>+'Formulario PPGR3'!$O1633*'Formulario PPGR3'!$N1633</f>
        <v>#VALUE!</v>
      </c>
      <c r="Q1633" s="519" t="str">
        <f>IFERROR(VLOOKUP($L1633,[5]Insumos!$C$2:$F$517,4,FALSE),"")</f>
        <v/>
      </c>
      <c r="R1633" s="526"/>
    </row>
    <row r="1634" spans="2:18">
      <c r="B1634" s="505" t="str">
        <f>IF('Formulario PPGR3'!$G1634="","",CONCATENATE('Formulario PPGR3'!$C1634,".",'Formulario PPGR3'!$D1634,".",'Formulario PPGR3'!$E1634,".",'Formulario PPGR3'!$F1634))</f>
        <v/>
      </c>
      <c r="C1634" s="505" t="str">
        <f>IF('Formulario PPGR3'!$G1634="","",'[3]Formulario PPGR1'!#REF!)</f>
        <v/>
      </c>
      <c r="D1634" s="505" t="str">
        <f>IF('Formulario PPGR3'!$G1634="","",'[3]Formulario PPGR1'!#REF!)</f>
        <v/>
      </c>
      <c r="E1634" s="505" t="str">
        <f>IF('Formulario PPGR3'!$G1634="","",'[3]Formulario PPGR1'!#REF!)</f>
        <v/>
      </c>
      <c r="F1634" s="505" t="str">
        <f>IF('Formulario PPGR3'!$G1634="","",'[3]Formulario PPGR1'!#REF!)</f>
        <v/>
      </c>
      <c r="G1634" s="506"/>
      <c r="H1634" s="507" t="str">
        <f>IFERROR(VLOOKUP('Formulario PPGR3'!$G1634,'Formulario PPGR2'!$H$39:$I$10486,2,FALSE),"")</f>
        <v/>
      </c>
      <c r="I1634" s="514" t="str">
        <f>IFERROR(VLOOKUP('Formulario PPGR3'!$G1634,'Formulario PPGR2'!$H$9:$V$303,15,FALSE),"")</f>
        <v/>
      </c>
      <c r="J1634" s="515"/>
      <c r="K1634" s="505" t="str">
        <f>IFERROR(VLOOKUP($J1634,[13]LSIns!$B$5:$C$45,2,FALSE),"")</f>
        <v/>
      </c>
      <c r="L1634" s="516"/>
      <c r="M1634" s="517" t="str">
        <f>IFERROR(VLOOKUP($L1634,[5]Insumos!$C$2:$F$517,2,FALSE),"")</f>
        <v/>
      </c>
      <c r="N1634" s="521"/>
      <c r="O1634" s="519" t="str">
        <f>IFERROR(VLOOKUP($L1634,[5]Insumos!$C$2:$F$517,3,FALSE),"")</f>
        <v/>
      </c>
      <c r="P1634" s="520" t="e">
        <f>+'Formulario PPGR3'!$O1634*'Formulario PPGR3'!$N1634</f>
        <v>#VALUE!</v>
      </c>
      <c r="Q1634" s="519" t="str">
        <f>IFERROR(VLOOKUP($L1634,[5]Insumos!$C$2:$F$517,4,FALSE),"")</f>
        <v/>
      </c>
      <c r="R1634" s="526"/>
    </row>
    <row r="1635" spans="2:18">
      <c r="B1635" s="505" t="str">
        <f>IF('Formulario PPGR3'!$G1635="","",CONCATENATE('Formulario PPGR3'!$C1635,".",'Formulario PPGR3'!$D1635,".",'Formulario PPGR3'!$E1635,".",'Formulario PPGR3'!$F1635))</f>
        <v/>
      </c>
      <c r="C1635" s="505" t="str">
        <f>IF('Formulario PPGR3'!$G1635="","",'[3]Formulario PPGR1'!#REF!)</f>
        <v/>
      </c>
      <c r="D1635" s="505" t="str">
        <f>IF('Formulario PPGR3'!$G1635="","",'[3]Formulario PPGR1'!#REF!)</f>
        <v/>
      </c>
      <c r="E1635" s="505" t="str">
        <f>IF('Formulario PPGR3'!$G1635="","",'[3]Formulario PPGR1'!#REF!)</f>
        <v/>
      </c>
      <c r="F1635" s="505" t="str">
        <f>IF('Formulario PPGR3'!$G1635="","",'[3]Formulario PPGR1'!#REF!)</f>
        <v/>
      </c>
      <c r="G1635" s="506"/>
      <c r="H1635" s="507" t="str">
        <f>IFERROR(VLOOKUP('Formulario PPGR3'!$G1635,'Formulario PPGR2'!$H$39:$I$10486,2,FALSE),"")</f>
        <v/>
      </c>
      <c r="I1635" s="514" t="str">
        <f>IFERROR(VLOOKUP('Formulario PPGR3'!$G1635,'Formulario PPGR2'!$H$9:$V$303,15,FALSE),"")</f>
        <v/>
      </c>
      <c r="J1635" s="515"/>
      <c r="K1635" s="505" t="str">
        <f>IFERROR(VLOOKUP($J1635,[13]LSIns!$B$5:$C$45,2,FALSE),"")</f>
        <v/>
      </c>
      <c r="L1635" s="516"/>
      <c r="M1635" s="517" t="str">
        <f>IFERROR(VLOOKUP($L1635,[5]Insumos!$C$2:$F$517,2,FALSE),"")</f>
        <v/>
      </c>
      <c r="N1635" s="521"/>
      <c r="O1635" s="519" t="str">
        <f>IFERROR(VLOOKUP($L1635,[5]Insumos!$C$2:$F$517,3,FALSE),"")</f>
        <v/>
      </c>
      <c r="P1635" s="520" t="e">
        <f>+'Formulario PPGR3'!$O1635*'Formulario PPGR3'!$N1635</f>
        <v>#VALUE!</v>
      </c>
      <c r="Q1635" s="519" t="str">
        <f>IFERROR(VLOOKUP($L1635,[5]Insumos!$C$2:$F$517,4,FALSE),"")</f>
        <v/>
      </c>
      <c r="R1635" s="526"/>
    </row>
    <row r="1636" spans="2:18">
      <c r="B1636" s="505" t="str">
        <f>IF('Formulario PPGR3'!$G1636="","",CONCATENATE('Formulario PPGR3'!$C1636,".",'Formulario PPGR3'!$D1636,".",'Formulario PPGR3'!$E1636,".",'Formulario PPGR3'!$F1636))</f>
        <v/>
      </c>
      <c r="C1636" s="505" t="str">
        <f>IF('Formulario PPGR3'!$G1636="","",'[3]Formulario PPGR1'!#REF!)</f>
        <v/>
      </c>
      <c r="D1636" s="505" t="str">
        <f>IF('Formulario PPGR3'!$G1636="","",'[3]Formulario PPGR1'!#REF!)</f>
        <v/>
      </c>
      <c r="E1636" s="505" t="str">
        <f>IF('Formulario PPGR3'!$G1636="","",'[3]Formulario PPGR1'!#REF!)</f>
        <v/>
      </c>
      <c r="F1636" s="505" t="str">
        <f>IF('Formulario PPGR3'!$G1636="","",'[3]Formulario PPGR1'!#REF!)</f>
        <v/>
      </c>
      <c r="G1636" s="506"/>
      <c r="H1636" s="507" t="str">
        <f>IFERROR(VLOOKUP('Formulario PPGR3'!$G1636,'Formulario PPGR2'!$H$39:$I$10486,2,FALSE),"")</f>
        <v/>
      </c>
      <c r="I1636" s="514" t="str">
        <f>IFERROR(VLOOKUP('Formulario PPGR3'!$G1636,'Formulario PPGR2'!$H$9:$V$303,15,FALSE),"")</f>
        <v/>
      </c>
      <c r="J1636" s="515"/>
      <c r="K1636" s="505" t="str">
        <f>IFERROR(VLOOKUP($J1636,[13]LSIns!$B$5:$C$45,2,FALSE),"")</f>
        <v/>
      </c>
      <c r="L1636" s="516"/>
      <c r="M1636" s="517" t="str">
        <f>IFERROR(VLOOKUP($L1636,[5]Insumos!$C$2:$F$517,2,FALSE),"")</f>
        <v/>
      </c>
      <c r="N1636" s="521"/>
      <c r="O1636" s="519" t="str">
        <f>IFERROR(VLOOKUP($L1636,[5]Insumos!$C$2:$F$517,3,FALSE),"")</f>
        <v/>
      </c>
      <c r="P1636" s="520" t="e">
        <f>+'Formulario PPGR3'!$O1636*'Formulario PPGR3'!$N1636</f>
        <v>#VALUE!</v>
      </c>
      <c r="Q1636" s="519" t="str">
        <f>IFERROR(VLOOKUP($L1636,[5]Insumos!$C$2:$F$517,4,FALSE),"")</f>
        <v/>
      </c>
      <c r="R1636" s="526"/>
    </row>
    <row r="1637" spans="2:18">
      <c r="B1637" s="505" t="str">
        <f>IF('Formulario PPGR3'!$G1637="","",CONCATENATE('Formulario PPGR3'!$C1637,".",'Formulario PPGR3'!$D1637,".",'Formulario PPGR3'!$E1637,".",'Formulario PPGR3'!$F1637))</f>
        <v/>
      </c>
      <c r="C1637" s="505" t="str">
        <f>IF('Formulario PPGR3'!$G1637="","",'[3]Formulario PPGR1'!#REF!)</f>
        <v/>
      </c>
      <c r="D1637" s="505" t="str">
        <f>IF('Formulario PPGR3'!$G1637="","",'[3]Formulario PPGR1'!#REF!)</f>
        <v/>
      </c>
      <c r="E1637" s="505" t="str">
        <f>IF('Formulario PPGR3'!$G1637="","",'[3]Formulario PPGR1'!#REF!)</f>
        <v/>
      </c>
      <c r="F1637" s="505" t="str">
        <f>IF('Formulario PPGR3'!$G1637="","",'[3]Formulario PPGR1'!#REF!)</f>
        <v/>
      </c>
      <c r="G1637" s="506"/>
      <c r="H1637" s="507" t="str">
        <f>IFERROR(VLOOKUP('Formulario PPGR3'!$G1637,'Formulario PPGR2'!$H$39:$I$10486,2,FALSE),"")</f>
        <v/>
      </c>
      <c r="I1637" s="514" t="str">
        <f>IFERROR(VLOOKUP('Formulario PPGR3'!$G1637,'Formulario PPGR2'!$H$9:$V$303,15,FALSE),"")</f>
        <v/>
      </c>
      <c r="J1637" s="515"/>
      <c r="K1637" s="505" t="str">
        <f>IFERROR(VLOOKUP($J1637,[13]LSIns!$B$5:$C$45,2,FALSE),"")</f>
        <v/>
      </c>
      <c r="L1637" s="516"/>
      <c r="M1637" s="517" t="str">
        <f>IFERROR(VLOOKUP($L1637,[5]Insumos!$C$2:$F$517,2,FALSE),"")</f>
        <v/>
      </c>
      <c r="N1637" s="521"/>
      <c r="O1637" s="519" t="str">
        <f>IFERROR(VLOOKUP($L1637,[5]Insumos!$C$2:$F$517,3,FALSE),"")</f>
        <v/>
      </c>
      <c r="P1637" s="520" t="e">
        <f>+'Formulario PPGR3'!$O1637*'Formulario PPGR3'!$N1637</f>
        <v>#VALUE!</v>
      </c>
      <c r="Q1637" s="519" t="str">
        <f>IFERROR(VLOOKUP($L1637,[5]Insumos!$C$2:$F$517,4,FALSE),"")</f>
        <v/>
      </c>
      <c r="R1637" s="526"/>
    </row>
    <row r="1638" spans="2:18">
      <c r="B1638" s="505" t="str">
        <f>IF('Formulario PPGR3'!$G1638="","",CONCATENATE('Formulario PPGR3'!$C1638,".",'Formulario PPGR3'!$D1638,".",'Formulario PPGR3'!$E1638,".",'Formulario PPGR3'!$F1638))</f>
        <v/>
      </c>
      <c r="C1638" s="505" t="str">
        <f>IF('Formulario PPGR3'!$G1638="","",'[3]Formulario PPGR1'!#REF!)</f>
        <v/>
      </c>
      <c r="D1638" s="505" t="str">
        <f>IF('Formulario PPGR3'!$G1638="","",'[3]Formulario PPGR1'!#REF!)</f>
        <v/>
      </c>
      <c r="E1638" s="505" t="str">
        <f>IF('Formulario PPGR3'!$G1638="","",'[3]Formulario PPGR1'!#REF!)</f>
        <v/>
      </c>
      <c r="F1638" s="505" t="str">
        <f>IF('Formulario PPGR3'!$G1638="","",'[3]Formulario PPGR1'!#REF!)</f>
        <v/>
      </c>
      <c r="G1638" s="506"/>
      <c r="H1638" s="507" t="str">
        <f>IFERROR(VLOOKUP('Formulario PPGR3'!$G1638,'Formulario PPGR2'!$H$39:$I$10486,2,FALSE),"")</f>
        <v/>
      </c>
      <c r="I1638" s="514" t="str">
        <f>IFERROR(VLOOKUP('Formulario PPGR3'!$G1638,'Formulario PPGR2'!$H$9:$V$303,15,FALSE),"")</f>
        <v/>
      </c>
      <c r="J1638" s="515"/>
      <c r="K1638" s="505" t="str">
        <f>IFERROR(VLOOKUP($J1638,[13]LSIns!$B$5:$C$45,2,FALSE),"")</f>
        <v/>
      </c>
      <c r="L1638" s="516"/>
      <c r="M1638" s="517" t="str">
        <f>IFERROR(VLOOKUP($L1638,[5]Insumos!$C$2:$F$517,2,FALSE),"")</f>
        <v/>
      </c>
      <c r="N1638" s="521"/>
      <c r="O1638" s="519" t="str">
        <f>IFERROR(VLOOKUP($L1638,[5]Insumos!$C$2:$F$517,3,FALSE),"")</f>
        <v/>
      </c>
      <c r="P1638" s="520" t="e">
        <f>+'Formulario PPGR3'!$O1638*'Formulario PPGR3'!$N1638</f>
        <v>#VALUE!</v>
      </c>
      <c r="Q1638" s="519" t="str">
        <f>IFERROR(VLOOKUP($L1638,[5]Insumos!$C$2:$F$517,4,FALSE),"")</f>
        <v/>
      </c>
      <c r="R1638" s="526"/>
    </row>
    <row r="1639" spans="2:18">
      <c r="B1639" s="505" t="str">
        <f>IF('Formulario PPGR3'!$G1639="","",CONCATENATE('Formulario PPGR3'!$C1639,".",'Formulario PPGR3'!$D1639,".",'Formulario PPGR3'!$E1639,".",'Formulario PPGR3'!$F1639))</f>
        <v/>
      </c>
      <c r="C1639" s="505" t="str">
        <f>IF('Formulario PPGR3'!$G1639="","",'[3]Formulario PPGR1'!#REF!)</f>
        <v/>
      </c>
      <c r="D1639" s="505" t="str">
        <f>IF('Formulario PPGR3'!$G1639="","",'[3]Formulario PPGR1'!#REF!)</f>
        <v/>
      </c>
      <c r="E1639" s="505" t="str">
        <f>IF('Formulario PPGR3'!$G1639="","",'[3]Formulario PPGR1'!#REF!)</f>
        <v/>
      </c>
      <c r="F1639" s="505" t="str">
        <f>IF('Formulario PPGR3'!$G1639="","",'[3]Formulario PPGR1'!#REF!)</f>
        <v/>
      </c>
      <c r="G1639" s="506"/>
      <c r="H1639" s="507" t="str">
        <f>IFERROR(VLOOKUP('Formulario PPGR3'!$G1639,'Formulario PPGR2'!$H$39:$I$10486,2,FALSE),"")</f>
        <v/>
      </c>
      <c r="I1639" s="514" t="str">
        <f>IFERROR(VLOOKUP('Formulario PPGR3'!$G1639,'Formulario PPGR2'!$H$9:$V$303,15,FALSE),"")</f>
        <v/>
      </c>
      <c r="J1639" s="515"/>
      <c r="K1639" s="505" t="str">
        <f>IFERROR(VLOOKUP($J1639,[13]LSIns!$B$5:$C$45,2,FALSE),"")</f>
        <v/>
      </c>
      <c r="L1639" s="516"/>
      <c r="M1639" s="517" t="str">
        <f>IFERROR(VLOOKUP($L1639,[5]Insumos!$C$2:$F$517,2,FALSE),"")</f>
        <v/>
      </c>
      <c r="N1639" s="521"/>
      <c r="O1639" s="519" t="str">
        <f>IFERROR(VLOOKUP($L1639,[5]Insumos!$C$2:$F$517,3,FALSE),"")</f>
        <v/>
      </c>
      <c r="P1639" s="520" t="e">
        <f>+'Formulario PPGR3'!$O1639*'Formulario PPGR3'!$N1639</f>
        <v>#VALUE!</v>
      </c>
      <c r="Q1639" s="519" t="str">
        <f>IFERROR(VLOOKUP($L1639,[5]Insumos!$C$2:$F$517,4,FALSE),"")</f>
        <v/>
      </c>
      <c r="R1639" s="526"/>
    </row>
    <row r="1640" spans="2:18">
      <c r="B1640" s="505" t="str">
        <f>IF('Formulario PPGR3'!$G1640="","",CONCATENATE('Formulario PPGR3'!$C1640,".",'Formulario PPGR3'!$D1640,".",'Formulario PPGR3'!$E1640,".",'Formulario PPGR3'!$F1640))</f>
        <v/>
      </c>
      <c r="C1640" s="505" t="str">
        <f>IF('Formulario PPGR3'!$G1640="","",'[3]Formulario PPGR1'!#REF!)</f>
        <v/>
      </c>
      <c r="D1640" s="505" t="str">
        <f>IF('Formulario PPGR3'!$G1640="","",'[3]Formulario PPGR1'!#REF!)</f>
        <v/>
      </c>
      <c r="E1640" s="505" t="str">
        <f>IF('Formulario PPGR3'!$G1640="","",'[3]Formulario PPGR1'!#REF!)</f>
        <v/>
      </c>
      <c r="F1640" s="505" t="str">
        <f>IF('Formulario PPGR3'!$G1640="","",'[3]Formulario PPGR1'!#REF!)</f>
        <v/>
      </c>
      <c r="G1640" s="506"/>
      <c r="H1640" s="507" t="str">
        <f>IFERROR(VLOOKUP('Formulario PPGR3'!$G1640,'Formulario PPGR2'!$H$39:$I$10486,2,FALSE),"")</f>
        <v/>
      </c>
      <c r="I1640" s="514" t="str">
        <f>IFERROR(VLOOKUP('Formulario PPGR3'!$G1640,'Formulario PPGR2'!$H$9:$V$303,15,FALSE),"")</f>
        <v/>
      </c>
      <c r="J1640" s="515"/>
      <c r="K1640" s="505" t="str">
        <f>IFERROR(VLOOKUP($J1640,[13]LSIns!$B$5:$C$45,2,FALSE),"")</f>
        <v/>
      </c>
      <c r="L1640" s="516"/>
      <c r="M1640" s="517" t="str">
        <f>IFERROR(VLOOKUP($L1640,[5]Insumos!$C$2:$F$517,2,FALSE),"")</f>
        <v/>
      </c>
      <c r="N1640" s="521"/>
      <c r="O1640" s="519" t="str">
        <f>IFERROR(VLOOKUP($L1640,[5]Insumos!$C$2:$F$517,3,FALSE),"")</f>
        <v/>
      </c>
      <c r="P1640" s="520" t="e">
        <f>+'Formulario PPGR3'!$O1640*'Formulario PPGR3'!$N1640</f>
        <v>#VALUE!</v>
      </c>
      <c r="Q1640" s="519" t="str">
        <f>IFERROR(VLOOKUP($L1640,[5]Insumos!$C$2:$F$517,4,FALSE),"")</f>
        <v/>
      </c>
      <c r="R1640" s="526"/>
    </row>
    <row r="1641" spans="2:18">
      <c r="B1641" s="505" t="str">
        <f>IF('Formulario PPGR3'!$G1641="","",CONCATENATE('Formulario PPGR3'!$C1641,".",'Formulario PPGR3'!$D1641,".",'Formulario PPGR3'!$E1641,".",'Formulario PPGR3'!$F1641))</f>
        <v/>
      </c>
      <c r="C1641" s="505" t="str">
        <f>IF('Formulario PPGR3'!$G1641="","",'[3]Formulario PPGR1'!#REF!)</f>
        <v/>
      </c>
      <c r="D1641" s="505" t="str">
        <f>IF('Formulario PPGR3'!$G1641="","",'[3]Formulario PPGR1'!#REF!)</f>
        <v/>
      </c>
      <c r="E1641" s="505" t="str">
        <f>IF('Formulario PPGR3'!$G1641="","",'[3]Formulario PPGR1'!#REF!)</f>
        <v/>
      </c>
      <c r="F1641" s="505" t="str">
        <f>IF('Formulario PPGR3'!$G1641="","",'[3]Formulario PPGR1'!#REF!)</f>
        <v/>
      </c>
      <c r="G1641" s="506"/>
      <c r="H1641" s="507" t="str">
        <f>IFERROR(VLOOKUP('Formulario PPGR3'!$G1641,'Formulario PPGR2'!$H$39:$I$10486,2,FALSE),"")</f>
        <v/>
      </c>
      <c r="I1641" s="514" t="str">
        <f>IFERROR(VLOOKUP('Formulario PPGR3'!$G1641,'Formulario PPGR2'!$H$9:$V$303,15,FALSE),"")</f>
        <v/>
      </c>
      <c r="J1641" s="515"/>
      <c r="K1641" s="505" t="str">
        <f>IFERROR(VLOOKUP($J1641,[13]LSIns!$B$5:$C$45,2,FALSE),"")</f>
        <v/>
      </c>
      <c r="L1641" s="516"/>
      <c r="M1641" s="517" t="str">
        <f>IFERROR(VLOOKUP($L1641,[5]Insumos!$C$2:$F$517,2,FALSE),"")</f>
        <v/>
      </c>
      <c r="N1641" s="521"/>
      <c r="O1641" s="519" t="str">
        <f>IFERROR(VLOOKUP($L1641,[5]Insumos!$C$2:$F$517,3,FALSE),"")</f>
        <v/>
      </c>
      <c r="P1641" s="520" t="e">
        <f>+'Formulario PPGR3'!$O1641*'Formulario PPGR3'!$N1641</f>
        <v>#VALUE!</v>
      </c>
      <c r="Q1641" s="519" t="str">
        <f>IFERROR(VLOOKUP($L1641,[5]Insumos!$C$2:$F$517,4,FALSE),"")</f>
        <v/>
      </c>
      <c r="R1641" s="526"/>
    </row>
    <row r="1642" spans="2:18">
      <c r="B1642" s="505" t="str">
        <f>IF('Formulario PPGR3'!$G1642="","",CONCATENATE('Formulario PPGR3'!$C1642,".",'Formulario PPGR3'!$D1642,".",'Formulario PPGR3'!$E1642,".",'Formulario PPGR3'!$F1642))</f>
        <v/>
      </c>
      <c r="C1642" s="505" t="str">
        <f>IF('Formulario PPGR3'!$G1642="","",'[3]Formulario PPGR1'!#REF!)</f>
        <v/>
      </c>
      <c r="D1642" s="505" t="str">
        <f>IF('Formulario PPGR3'!$G1642="","",'[3]Formulario PPGR1'!#REF!)</f>
        <v/>
      </c>
      <c r="E1642" s="505" t="str">
        <f>IF('Formulario PPGR3'!$G1642="","",'[3]Formulario PPGR1'!#REF!)</f>
        <v/>
      </c>
      <c r="F1642" s="505" t="str">
        <f>IF('Formulario PPGR3'!$G1642="","",'[3]Formulario PPGR1'!#REF!)</f>
        <v/>
      </c>
      <c r="G1642" s="506"/>
      <c r="H1642" s="507" t="str">
        <f>IFERROR(VLOOKUP('Formulario PPGR3'!$G1642,'Formulario PPGR2'!$H$39:$I$10486,2,FALSE),"")</f>
        <v/>
      </c>
      <c r="I1642" s="514" t="str">
        <f>IFERROR(VLOOKUP('Formulario PPGR3'!$G1642,'Formulario PPGR2'!$H$9:$V$303,15,FALSE),"")</f>
        <v/>
      </c>
      <c r="J1642" s="515"/>
      <c r="K1642" s="505" t="str">
        <f>IFERROR(VLOOKUP($J1642,[13]LSIns!$B$5:$C$45,2,FALSE),"")</f>
        <v/>
      </c>
      <c r="L1642" s="516"/>
      <c r="M1642" s="517" t="str">
        <f>IFERROR(VLOOKUP($L1642,[5]Insumos!$C$2:$F$517,2,FALSE),"")</f>
        <v/>
      </c>
      <c r="N1642" s="521"/>
      <c r="O1642" s="519" t="str">
        <f>IFERROR(VLOOKUP($L1642,[5]Insumos!$C$2:$F$517,3,FALSE),"")</f>
        <v/>
      </c>
      <c r="P1642" s="520" t="e">
        <f>+'Formulario PPGR3'!$O1642*'Formulario PPGR3'!$N1642</f>
        <v>#VALUE!</v>
      </c>
      <c r="Q1642" s="519" t="str">
        <f>IFERROR(VLOOKUP($L1642,[5]Insumos!$C$2:$F$517,4,FALSE),"")</f>
        <v/>
      </c>
      <c r="R1642" s="526"/>
    </row>
    <row r="1643" spans="2:18">
      <c r="B1643" s="505" t="str">
        <f>IF('Formulario PPGR3'!$G1643="","",CONCATENATE('Formulario PPGR3'!$C1643,".",'Formulario PPGR3'!$D1643,".",'Formulario PPGR3'!$E1643,".",'Formulario PPGR3'!$F1643))</f>
        <v/>
      </c>
      <c r="C1643" s="505" t="str">
        <f>IF('Formulario PPGR3'!$G1643="","",'[3]Formulario PPGR1'!#REF!)</f>
        <v/>
      </c>
      <c r="D1643" s="505" t="str">
        <f>IF('Formulario PPGR3'!$G1643="","",'[3]Formulario PPGR1'!#REF!)</f>
        <v/>
      </c>
      <c r="E1643" s="505" t="str">
        <f>IF('Formulario PPGR3'!$G1643="","",'[3]Formulario PPGR1'!#REF!)</f>
        <v/>
      </c>
      <c r="F1643" s="505" t="str">
        <f>IF('Formulario PPGR3'!$G1643="","",'[3]Formulario PPGR1'!#REF!)</f>
        <v/>
      </c>
      <c r="G1643" s="506"/>
      <c r="H1643" s="507" t="str">
        <f>IFERROR(VLOOKUP('Formulario PPGR3'!$G1643,'Formulario PPGR2'!$H$39:$I$10486,2,FALSE),"")</f>
        <v/>
      </c>
      <c r="I1643" s="514" t="str">
        <f>IFERROR(VLOOKUP('Formulario PPGR3'!$G1643,'Formulario PPGR2'!$H$9:$V$303,15,FALSE),"")</f>
        <v/>
      </c>
      <c r="J1643" s="515"/>
      <c r="K1643" s="505" t="str">
        <f>IFERROR(VLOOKUP($J1643,[13]LSIns!$B$5:$C$45,2,FALSE),"")</f>
        <v/>
      </c>
      <c r="L1643" s="516"/>
      <c r="M1643" s="517" t="str">
        <f>IFERROR(VLOOKUP($L1643,[5]Insumos!$C$2:$F$517,2,FALSE),"")</f>
        <v/>
      </c>
      <c r="N1643" s="521"/>
      <c r="O1643" s="519" t="str">
        <f>IFERROR(VLOOKUP($L1643,[5]Insumos!$C$2:$F$517,3,FALSE),"")</f>
        <v/>
      </c>
      <c r="P1643" s="520" t="e">
        <f>+'Formulario PPGR3'!$O1643*'Formulario PPGR3'!$N1643</f>
        <v>#VALUE!</v>
      </c>
      <c r="Q1643" s="519" t="str">
        <f>IFERROR(VLOOKUP($L1643,[5]Insumos!$C$2:$F$517,4,FALSE),"")</f>
        <v/>
      </c>
      <c r="R1643" s="526"/>
    </row>
    <row r="1644" spans="2:18">
      <c r="B1644" s="505" t="str">
        <f>IF('Formulario PPGR3'!$G1644="","",CONCATENATE('Formulario PPGR3'!$C1644,".",'Formulario PPGR3'!$D1644,".",'Formulario PPGR3'!$E1644,".",'Formulario PPGR3'!$F1644))</f>
        <v/>
      </c>
      <c r="C1644" s="505" t="str">
        <f>IF('Formulario PPGR3'!$G1644="","",'[3]Formulario PPGR1'!#REF!)</f>
        <v/>
      </c>
      <c r="D1644" s="505" t="str">
        <f>IF('Formulario PPGR3'!$G1644="","",'[3]Formulario PPGR1'!#REF!)</f>
        <v/>
      </c>
      <c r="E1644" s="505" t="str">
        <f>IF('Formulario PPGR3'!$G1644="","",'[3]Formulario PPGR1'!#REF!)</f>
        <v/>
      </c>
      <c r="F1644" s="505" t="str">
        <f>IF('Formulario PPGR3'!$G1644="","",'[3]Formulario PPGR1'!#REF!)</f>
        <v/>
      </c>
      <c r="G1644" s="506"/>
      <c r="H1644" s="507" t="str">
        <f>IFERROR(VLOOKUP('Formulario PPGR3'!$G1644,'Formulario PPGR2'!$H$39:$I$10486,2,FALSE),"")</f>
        <v/>
      </c>
      <c r="I1644" s="514" t="str">
        <f>IFERROR(VLOOKUP('Formulario PPGR3'!$G1644,'Formulario PPGR2'!$H$9:$V$303,15,FALSE),"")</f>
        <v/>
      </c>
      <c r="J1644" s="515"/>
      <c r="K1644" s="505" t="str">
        <f>IFERROR(VLOOKUP($J1644,[13]LSIns!$B$5:$C$45,2,FALSE),"")</f>
        <v/>
      </c>
      <c r="L1644" s="516"/>
      <c r="M1644" s="517" t="str">
        <f>IFERROR(VLOOKUP($L1644,[5]Insumos!$C$2:$F$517,2,FALSE),"")</f>
        <v/>
      </c>
      <c r="N1644" s="521"/>
      <c r="O1644" s="519" t="str">
        <f>IFERROR(VLOOKUP($L1644,[5]Insumos!$C$2:$F$517,3,FALSE),"")</f>
        <v/>
      </c>
      <c r="P1644" s="520" t="e">
        <f>+'Formulario PPGR3'!$O1644*'Formulario PPGR3'!$N1644</f>
        <v>#VALUE!</v>
      </c>
      <c r="Q1644" s="519" t="str">
        <f>IFERROR(VLOOKUP($L1644,[5]Insumos!$C$2:$F$517,4,FALSE),"")</f>
        <v/>
      </c>
      <c r="R1644" s="526"/>
    </row>
    <row r="1645" spans="2:18">
      <c r="B1645" s="505" t="str">
        <f>IF('Formulario PPGR3'!$G1645="","",CONCATENATE('Formulario PPGR3'!$C1645,".",'Formulario PPGR3'!$D1645,".",'Formulario PPGR3'!$E1645,".",'Formulario PPGR3'!$F1645))</f>
        <v/>
      </c>
      <c r="C1645" s="505" t="str">
        <f>IF('Formulario PPGR3'!$G1645="","",'[3]Formulario PPGR1'!#REF!)</f>
        <v/>
      </c>
      <c r="D1645" s="505" t="str">
        <f>IF('Formulario PPGR3'!$G1645="","",'[3]Formulario PPGR1'!#REF!)</f>
        <v/>
      </c>
      <c r="E1645" s="505" t="str">
        <f>IF('Formulario PPGR3'!$G1645="","",'[3]Formulario PPGR1'!#REF!)</f>
        <v/>
      </c>
      <c r="F1645" s="505" t="str">
        <f>IF('Formulario PPGR3'!$G1645="","",'[3]Formulario PPGR1'!#REF!)</f>
        <v/>
      </c>
      <c r="G1645" s="506"/>
      <c r="H1645" s="507" t="str">
        <f>IFERROR(VLOOKUP('Formulario PPGR3'!$G1645,'Formulario PPGR2'!$H$39:$I$10486,2,FALSE),"")</f>
        <v/>
      </c>
      <c r="I1645" s="514" t="str">
        <f>IFERROR(VLOOKUP('Formulario PPGR3'!$G1645,'Formulario PPGR2'!$H$9:$V$303,15,FALSE),"")</f>
        <v/>
      </c>
      <c r="J1645" s="515"/>
      <c r="K1645" s="505" t="str">
        <f>IFERROR(VLOOKUP($J1645,[13]LSIns!$B$5:$C$45,2,FALSE),"")</f>
        <v/>
      </c>
      <c r="L1645" s="516"/>
      <c r="M1645" s="517" t="str">
        <f>IFERROR(VLOOKUP($L1645,[5]Insumos!$C$2:$F$517,2,FALSE),"")</f>
        <v/>
      </c>
      <c r="N1645" s="521"/>
      <c r="O1645" s="519" t="str">
        <f>IFERROR(VLOOKUP($L1645,[5]Insumos!$C$2:$F$517,3,FALSE),"")</f>
        <v/>
      </c>
      <c r="P1645" s="520" t="e">
        <f>+'Formulario PPGR3'!$O1645*'Formulario PPGR3'!$N1645</f>
        <v>#VALUE!</v>
      </c>
      <c r="Q1645" s="519" t="str">
        <f>IFERROR(VLOOKUP($L1645,[5]Insumos!$C$2:$F$517,4,FALSE),"")</f>
        <v/>
      </c>
      <c r="R1645" s="526"/>
    </row>
    <row r="1646" spans="2:18">
      <c r="B1646" s="505" t="str">
        <f>IF('Formulario PPGR3'!$G1646="","",CONCATENATE('Formulario PPGR3'!$C1646,".",'Formulario PPGR3'!$D1646,".",'Formulario PPGR3'!$E1646,".",'Formulario PPGR3'!$F1646))</f>
        <v/>
      </c>
      <c r="C1646" s="505" t="str">
        <f>IF('Formulario PPGR3'!$G1646="","",'[3]Formulario PPGR1'!#REF!)</f>
        <v/>
      </c>
      <c r="D1646" s="505" t="str">
        <f>IF('Formulario PPGR3'!$G1646="","",'[3]Formulario PPGR1'!#REF!)</f>
        <v/>
      </c>
      <c r="E1646" s="505" t="str">
        <f>IF('Formulario PPGR3'!$G1646="","",'[3]Formulario PPGR1'!#REF!)</f>
        <v/>
      </c>
      <c r="F1646" s="505" t="str">
        <f>IF('Formulario PPGR3'!$G1646="","",'[3]Formulario PPGR1'!#REF!)</f>
        <v/>
      </c>
      <c r="G1646" s="506"/>
      <c r="H1646" s="507" t="str">
        <f>IFERROR(VLOOKUP('Formulario PPGR3'!$G1646,'Formulario PPGR2'!$H$39:$I$10486,2,FALSE),"")</f>
        <v/>
      </c>
      <c r="I1646" s="514" t="str">
        <f>IFERROR(VLOOKUP('Formulario PPGR3'!$G1646,'Formulario PPGR2'!$H$9:$V$303,15,FALSE),"")</f>
        <v/>
      </c>
      <c r="J1646" s="515"/>
      <c r="K1646" s="505" t="str">
        <f>IFERROR(VLOOKUP($J1646,[13]LSIns!$B$5:$C$45,2,FALSE),"")</f>
        <v/>
      </c>
      <c r="L1646" s="516"/>
      <c r="M1646" s="517" t="str">
        <f>IFERROR(VLOOKUP($L1646,[5]Insumos!$C$2:$F$517,2,FALSE),"")</f>
        <v/>
      </c>
      <c r="N1646" s="521"/>
      <c r="O1646" s="519" t="str">
        <f>IFERROR(VLOOKUP($L1646,[5]Insumos!$C$2:$F$517,3,FALSE),"")</f>
        <v/>
      </c>
      <c r="P1646" s="520" t="e">
        <f>+'Formulario PPGR3'!$O1646*'Formulario PPGR3'!$N1646</f>
        <v>#VALUE!</v>
      </c>
      <c r="Q1646" s="519" t="str">
        <f>IFERROR(VLOOKUP($L1646,[5]Insumos!$C$2:$F$517,4,FALSE),"")</f>
        <v/>
      </c>
      <c r="R1646" s="526"/>
    </row>
    <row r="1647" spans="2:18">
      <c r="B1647" s="505" t="str">
        <f>IF('Formulario PPGR3'!$G1647="","",CONCATENATE('Formulario PPGR3'!$C1647,".",'Formulario PPGR3'!$D1647,".",'Formulario PPGR3'!$E1647,".",'Formulario PPGR3'!$F1647))</f>
        <v/>
      </c>
      <c r="C1647" s="505" t="str">
        <f>IF('Formulario PPGR3'!$G1647="","",'[3]Formulario PPGR1'!#REF!)</f>
        <v/>
      </c>
      <c r="D1647" s="505" t="str">
        <f>IF('Formulario PPGR3'!$G1647="","",'[3]Formulario PPGR1'!#REF!)</f>
        <v/>
      </c>
      <c r="E1647" s="505" t="str">
        <f>IF('Formulario PPGR3'!$G1647="","",'[3]Formulario PPGR1'!#REF!)</f>
        <v/>
      </c>
      <c r="F1647" s="505" t="str">
        <f>IF('Formulario PPGR3'!$G1647="","",'[3]Formulario PPGR1'!#REF!)</f>
        <v/>
      </c>
      <c r="G1647" s="506"/>
      <c r="H1647" s="507" t="str">
        <f>IFERROR(VLOOKUP('Formulario PPGR3'!$G1647,'Formulario PPGR2'!$H$39:$I$10486,2,FALSE),"")</f>
        <v/>
      </c>
      <c r="I1647" s="514" t="str">
        <f>IFERROR(VLOOKUP('Formulario PPGR3'!$G1647,'Formulario PPGR2'!$H$9:$V$303,15,FALSE),"")</f>
        <v/>
      </c>
      <c r="J1647" s="515"/>
      <c r="K1647" s="505" t="str">
        <f>IFERROR(VLOOKUP($J1647,[13]LSIns!$B$5:$C$45,2,FALSE),"")</f>
        <v/>
      </c>
      <c r="L1647" s="516"/>
      <c r="M1647" s="517" t="str">
        <f>IFERROR(VLOOKUP($L1647,[5]Insumos!$C$2:$F$517,2,FALSE),"")</f>
        <v/>
      </c>
      <c r="N1647" s="521"/>
      <c r="O1647" s="519" t="str">
        <f>IFERROR(VLOOKUP($L1647,[5]Insumos!$C$2:$F$517,3,FALSE),"")</f>
        <v/>
      </c>
      <c r="P1647" s="520" t="e">
        <f>+'Formulario PPGR3'!$O1647*'Formulario PPGR3'!$N1647</f>
        <v>#VALUE!</v>
      </c>
      <c r="Q1647" s="519" t="str">
        <f>IFERROR(VLOOKUP($L1647,[5]Insumos!$C$2:$F$517,4,FALSE),"")</f>
        <v/>
      </c>
      <c r="R1647" s="526"/>
    </row>
    <row r="1648" spans="2:18">
      <c r="B1648" s="505" t="str">
        <f>IF('Formulario PPGR3'!$G1648="","",CONCATENATE('Formulario PPGR3'!$C1648,".",'Formulario PPGR3'!$D1648,".",'Formulario PPGR3'!$E1648,".",'Formulario PPGR3'!$F1648))</f>
        <v/>
      </c>
      <c r="C1648" s="505" t="str">
        <f>IF('Formulario PPGR3'!$G1648="","",'[3]Formulario PPGR1'!#REF!)</f>
        <v/>
      </c>
      <c r="D1648" s="505" t="str">
        <f>IF('Formulario PPGR3'!$G1648="","",'[3]Formulario PPGR1'!#REF!)</f>
        <v/>
      </c>
      <c r="E1648" s="505" t="str">
        <f>IF('Formulario PPGR3'!$G1648="","",'[3]Formulario PPGR1'!#REF!)</f>
        <v/>
      </c>
      <c r="F1648" s="505" t="str">
        <f>IF('Formulario PPGR3'!$G1648="","",'[3]Formulario PPGR1'!#REF!)</f>
        <v/>
      </c>
      <c r="G1648" s="506"/>
      <c r="H1648" s="507" t="str">
        <f>IFERROR(VLOOKUP('Formulario PPGR3'!$G1648,'Formulario PPGR2'!$H$39:$I$10486,2,FALSE),"")</f>
        <v/>
      </c>
      <c r="I1648" s="514" t="str">
        <f>IFERROR(VLOOKUP('Formulario PPGR3'!$G1648,'Formulario PPGR2'!$H$9:$V$303,15,FALSE),"")</f>
        <v/>
      </c>
      <c r="J1648" s="515"/>
      <c r="K1648" s="505" t="str">
        <f>IFERROR(VLOOKUP($J1648,[13]LSIns!$B$5:$C$45,2,FALSE),"")</f>
        <v/>
      </c>
      <c r="L1648" s="516"/>
      <c r="M1648" s="517" t="str">
        <f>IFERROR(VLOOKUP($L1648,[5]Insumos!$C$2:$F$517,2,FALSE),"")</f>
        <v/>
      </c>
      <c r="N1648" s="521"/>
      <c r="O1648" s="519" t="str">
        <f>IFERROR(VLOOKUP($L1648,[5]Insumos!$C$2:$F$517,3,FALSE),"")</f>
        <v/>
      </c>
      <c r="P1648" s="520" t="e">
        <f>+'Formulario PPGR3'!$O1648*'Formulario PPGR3'!$N1648</f>
        <v>#VALUE!</v>
      </c>
      <c r="Q1648" s="519" t="str">
        <f>IFERROR(VLOOKUP($L1648,[5]Insumos!$C$2:$F$517,4,FALSE),"")</f>
        <v/>
      </c>
      <c r="R1648" s="526"/>
    </row>
    <row r="1649" spans="2:18">
      <c r="B1649" s="505" t="str">
        <f>IF('Formulario PPGR3'!$G1649="","",CONCATENATE('Formulario PPGR3'!$C1649,".",'Formulario PPGR3'!$D1649,".",'Formulario PPGR3'!$E1649,".",'Formulario PPGR3'!$F1649))</f>
        <v/>
      </c>
      <c r="C1649" s="505" t="str">
        <f>IF('Formulario PPGR3'!$G1649="","",'[3]Formulario PPGR1'!#REF!)</f>
        <v/>
      </c>
      <c r="D1649" s="505" t="str">
        <f>IF('Formulario PPGR3'!$G1649="","",'[3]Formulario PPGR1'!#REF!)</f>
        <v/>
      </c>
      <c r="E1649" s="505" t="str">
        <f>IF('Formulario PPGR3'!$G1649="","",'[3]Formulario PPGR1'!#REF!)</f>
        <v/>
      </c>
      <c r="F1649" s="505" t="str">
        <f>IF('Formulario PPGR3'!$G1649="","",'[3]Formulario PPGR1'!#REF!)</f>
        <v/>
      </c>
      <c r="G1649" s="506"/>
      <c r="H1649" s="507" t="str">
        <f>IFERROR(VLOOKUP('Formulario PPGR3'!$G1649,'Formulario PPGR2'!$H$39:$I$10486,2,FALSE),"")</f>
        <v/>
      </c>
      <c r="I1649" s="514" t="str">
        <f>IFERROR(VLOOKUP('Formulario PPGR3'!$G1649,'Formulario PPGR2'!$H$9:$V$303,15,FALSE),"")</f>
        <v/>
      </c>
      <c r="J1649" s="515"/>
      <c r="K1649" s="505" t="str">
        <f>IFERROR(VLOOKUP($J1649,[13]LSIns!$B$5:$C$45,2,FALSE),"")</f>
        <v/>
      </c>
      <c r="L1649" s="516"/>
      <c r="M1649" s="517" t="str">
        <f>IFERROR(VLOOKUP($L1649,[5]Insumos!$C$2:$F$517,2,FALSE),"")</f>
        <v/>
      </c>
      <c r="N1649" s="521"/>
      <c r="O1649" s="519" t="str">
        <f>IFERROR(VLOOKUP($L1649,[5]Insumos!$C$2:$F$517,3,FALSE),"")</f>
        <v/>
      </c>
      <c r="P1649" s="520" t="e">
        <f>+'Formulario PPGR3'!$O1649*'Formulario PPGR3'!$N1649</f>
        <v>#VALUE!</v>
      </c>
      <c r="Q1649" s="519" t="str">
        <f>IFERROR(VLOOKUP($L1649,[5]Insumos!$C$2:$F$517,4,FALSE),"")</f>
        <v/>
      </c>
      <c r="R1649" s="526"/>
    </row>
    <row r="1650" spans="2:18">
      <c r="B1650" s="505" t="str">
        <f>IF('Formulario PPGR3'!$G1650="","",CONCATENATE('Formulario PPGR3'!$C1650,".",'Formulario PPGR3'!$D1650,".",'Formulario PPGR3'!$E1650,".",'Formulario PPGR3'!$F1650))</f>
        <v/>
      </c>
      <c r="C1650" s="505" t="str">
        <f>IF('Formulario PPGR3'!$G1650="","",'[3]Formulario PPGR1'!#REF!)</f>
        <v/>
      </c>
      <c r="D1650" s="505" t="str">
        <f>IF('Formulario PPGR3'!$G1650="","",'[3]Formulario PPGR1'!#REF!)</f>
        <v/>
      </c>
      <c r="E1650" s="505" t="str">
        <f>IF('Formulario PPGR3'!$G1650="","",'[3]Formulario PPGR1'!#REF!)</f>
        <v/>
      </c>
      <c r="F1650" s="505" t="str">
        <f>IF('Formulario PPGR3'!$G1650="","",'[3]Formulario PPGR1'!#REF!)</f>
        <v/>
      </c>
      <c r="G1650" s="506"/>
      <c r="H1650" s="507" t="str">
        <f>IFERROR(VLOOKUP('Formulario PPGR3'!$G1650,'Formulario PPGR2'!$H$39:$I$10486,2,FALSE),"")</f>
        <v/>
      </c>
      <c r="I1650" s="514" t="str">
        <f>IFERROR(VLOOKUP('Formulario PPGR3'!$G1650,'Formulario PPGR2'!$H$9:$V$303,15,FALSE),"")</f>
        <v/>
      </c>
      <c r="J1650" s="515"/>
      <c r="K1650" s="505" t="str">
        <f>IFERROR(VLOOKUP($J1650,[13]LSIns!$B$5:$C$45,2,FALSE),"")</f>
        <v/>
      </c>
      <c r="L1650" s="516"/>
      <c r="M1650" s="517" t="str">
        <f>IFERROR(VLOOKUP($L1650,[5]Insumos!$C$2:$F$517,2,FALSE),"")</f>
        <v/>
      </c>
      <c r="N1650" s="521"/>
      <c r="O1650" s="519" t="str">
        <f>IFERROR(VLOOKUP($L1650,[5]Insumos!$C$2:$F$517,3,FALSE),"")</f>
        <v/>
      </c>
      <c r="P1650" s="520" t="e">
        <f>+'Formulario PPGR3'!$O1650*'Formulario PPGR3'!$N1650</f>
        <v>#VALUE!</v>
      </c>
      <c r="Q1650" s="519" t="str">
        <f>IFERROR(VLOOKUP($L1650,[5]Insumos!$C$2:$F$517,4,FALSE),"")</f>
        <v/>
      </c>
      <c r="R1650" s="526"/>
    </row>
    <row r="1651" spans="2:18">
      <c r="B1651" s="505" t="str">
        <f>IF('Formulario PPGR3'!$G1651="","",CONCATENATE('Formulario PPGR3'!$C1651,".",'Formulario PPGR3'!$D1651,".",'Formulario PPGR3'!$E1651,".",'Formulario PPGR3'!$F1651))</f>
        <v/>
      </c>
      <c r="C1651" s="505" t="str">
        <f>IF('Formulario PPGR3'!$G1651="","",'[3]Formulario PPGR1'!#REF!)</f>
        <v/>
      </c>
      <c r="D1651" s="505" t="str">
        <f>IF('Formulario PPGR3'!$G1651="","",'[3]Formulario PPGR1'!#REF!)</f>
        <v/>
      </c>
      <c r="E1651" s="505" t="str">
        <f>IF('Formulario PPGR3'!$G1651="","",'[3]Formulario PPGR1'!#REF!)</f>
        <v/>
      </c>
      <c r="F1651" s="505" t="str">
        <f>IF('Formulario PPGR3'!$G1651="","",'[3]Formulario PPGR1'!#REF!)</f>
        <v/>
      </c>
      <c r="G1651" s="506"/>
      <c r="H1651" s="507" t="str">
        <f>IFERROR(VLOOKUP('Formulario PPGR3'!$G1651,'Formulario PPGR2'!$H$39:$I$10486,2,FALSE),"")</f>
        <v/>
      </c>
      <c r="I1651" s="514" t="str">
        <f>IFERROR(VLOOKUP('Formulario PPGR3'!$G1651,'Formulario PPGR2'!$H$9:$V$303,15,FALSE),"")</f>
        <v/>
      </c>
      <c r="J1651" s="515"/>
      <c r="K1651" s="505" t="str">
        <f>IFERROR(VLOOKUP($J1651,[13]LSIns!$B$5:$C$45,2,FALSE),"")</f>
        <v/>
      </c>
      <c r="L1651" s="516"/>
      <c r="M1651" s="517" t="str">
        <f>IFERROR(VLOOKUP($L1651,[5]Insumos!$C$2:$F$517,2,FALSE),"")</f>
        <v/>
      </c>
      <c r="N1651" s="521"/>
      <c r="O1651" s="519" t="str">
        <f>IFERROR(VLOOKUP($L1651,[5]Insumos!$C$2:$F$517,3,FALSE),"")</f>
        <v/>
      </c>
      <c r="P1651" s="520" t="e">
        <f>+'Formulario PPGR3'!$O1651*'Formulario PPGR3'!$N1651</f>
        <v>#VALUE!</v>
      </c>
      <c r="Q1651" s="519" t="str">
        <f>IFERROR(VLOOKUP($L1651,[5]Insumos!$C$2:$F$517,4,FALSE),"")</f>
        <v/>
      </c>
      <c r="R1651" s="526"/>
    </row>
    <row r="1652" spans="2:18">
      <c r="B1652" s="505" t="str">
        <f>IF('Formulario PPGR3'!$G1652="","",CONCATENATE('Formulario PPGR3'!$C1652,".",'Formulario PPGR3'!$D1652,".",'Formulario PPGR3'!$E1652,".",'Formulario PPGR3'!$F1652))</f>
        <v/>
      </c>
      <c r="C1652" s="505" t="str">
        <f>IF('Formulario PPGR3'!$G1652="","",'[3]Formulario PPGR1'!#REF!)</f>
        <v/>
      </c>
      <c r="D1652" s="505" t="str">
        <f>IF('Formulario PPGR3'!$G1652="","",'[3]Formulario PPGR1'!#REF!)</f>
        <v/>
      </c>
      <c r="E1652" s="505" t="str">
        <f>IF('Formulario PPGR3'!$G1652="","",'[3]Formulario PPGR1'!#REF!)</f>
        <v/>
      </c>
      <c r="F1652" s="505" t="str">
        <f>IF('Formulario PPGR3'!$G1652="","",'[3]Formulario PPGR1'!#REF!)</f>
        <v/>
      </c>
      <c r="G1652" s="506"/>
      <c r="H1652" s="507" t="str">
        <f>IFERROR(VLOOKUP('Formulario PPGR3'!$G1652,'Formulario PPGR2'!$H$39:$I$10486,2,FALSE),"")</f>
        <v/>
      </c>
      <c r="I1652" s="514" t="str">
        <f>IFERROR(VLOOKUP('Formulario PPGR3'!$G1652,'Formulario PPGR2'!$H$9:$V$303,15,FALSE),"")</f>
        <v/>
      </c>
      <c r="J1652" s="515"/>
      <c r="K1652" s="505" t="str">
        <f>IFERROR(VLOOKUP($J1652,[13]LSIns!$B$5:$C$45,2,FALSE),"")</f>
        <v/>
      </c>
      <c r="L1652" s="516"/>
      <c r="M1652" s="517" t="str">
        <f>IFERROR(VLOOKUP($L1652,[5]Insumos!$C$2:$F$517,2,FALSE),"")</f>
        <v/>
      </c>
      <c r="N1652" s="521"/>
      <c r="O1652" s="519" t="str">
        <f>IFERROR(VLOOKUP($L1652,[5]Insumos!$C$2:$F$517,3,FALSE),"")</f>
        <v/>
      </c>
      <c r="P1652" s="520" t="e">
        <f>+'Formulario PPGR3'!$O1652*'Formulario PPGR3'!$N1652</f>
        <v>#VALUE!</v>
      </c>
      <c r="Q1652" s="519" t="str">
        <f>IFERROR(VLOOKUP($L1652,[5]Insumos!$C$2:$F$517,4,FALSE),"")</f>
        <v/>
      </c>
      <c r="R1652" s="526"/>
    </row>
    <row r="1653" spans="2:18">
      <c r="B1653" s="505" t="str">
        <f>IF('Formulario PPGR3'!$G1653="","",CONCATENATE('Formulario PPGR3'!$C1653,".",'Formulario PPGR3'!$D1653,".",'Formulario PPGR3'!$E1653,".",'Formulario PPGR3'!$F1653))</f>
        <v/>
      </c>
      <c r="C1653" s="505" t="str">
        <f>IF('Formulario PPGR3'!$G1653="","",'[3]Formulario PPGR1'!#REF!)</f>
        <v/>
      </c>
      <c r="D1653" s="505" t="str">
        <f>IF('Formulario PPGR3'!$G1653="","",'[3]Formulario PPGR1'!#REF!)</f>
        <v/>
      </c>
      <c r="E1653" s="505" t="str">
        <f>IF('Formulario PPGR3'!$G1653="","",'[3]Formulario PPGR1'!#REF!)</f>
        <v/>
      </c>
      <c r="F1653" s="505" t="str">
        <f>IF('Formulario PPGR3'!$G1653="","",'[3]Formulario PPGR1'!#REF!)</f>
        <v/>
      </c>
      <c r="G1653" s="506"/>
      <c r="H1653" s="507" t="str">
        <f>IFERROR(VLOOKUP('Formulario PPGR3'!$G1653,'Formulario PPGR2'!$H$39:$I$10486,2,FALSE),"")</f>
        <v/>
      </c>
      <c r="I1653" s="514" t="str">
        <f>IFERROR(VLOOKUP('Formulario PPGR3'!$G1653,'Formulario PPGR2'!$H$9:$V$303,15,FALSE),"")</f>
        <v/>
      </c>
      <c r="J1653" s="515"/>
      <c r="K1653" s="505" t="str">
        <f>IFERROR(VLOOKUP($J1653,[13]LSIns!$B$5:$C$45,2,FALSE),"")</f>
        <v/>
      </c>
      <c r="L1653" s="516"/>
      <c r="M1653" s="517" t="str">
        <f>IFERROR(VLOOKUP($L1653,[5]Insumos!$C$2:$F$517,2,FALSE),"")</f>
        <v/>
      </c>
      <c r="N1653" s="521"/>
      <c r="O1653" s="519" t="str">
        <f>IFERROR(VLOOKUP($L1653,[5]Insumos!$C$2:$F$517,3,FALSE),"")</f>
        <v/>
      </c>
      <c r="P1653" s="520" t="e">
        <f>+'Formulario PPGR3'!$O1653*'Formulario PPGR3'!$N1653</f>
        <v>#VALUE!</v>
      </c>
      <c r="Q1653" s="519" t="str">
        <f>IFERROR(VLOOKUP($L1653,[5]Insumos!$C$2:$F$517,4,FALSE),"")</f>
        <v/>
      </c>
      <c r="R1653" s="526"/>
    </row>
    <row r="1654" spans="2:18">
      <c r="B1654" s="505" t="str">
        <f>IF('Formulario PPGR3'!$G1654="","",CONCATENATE('Formulario PPGR3'!$C1654,".",'Formulario PPGR3'!$D1654,".",'Formulario PPGR3'!$E1654,".",'Formulario PPGR3'!$F1654))</f>
        <v/>
      </c>
      <c r="C1654" s="505" t="str">
        <f>IF('Formulario PPGR3'!$G1654="","",'[3]Formulario PPGR1'!#REF!)</f>
        <v/>
      </c>
      <c r="D1654" s="505" t="str">
        <f>IF('Formulario PPGR3'!$G1654="","",'[3]Formulario PPGR1'!#REF!)</f>
        <v/>
      </c>
      <c r="E1654" s="505" t="str">
        <f>IF('Formulario PPGR3'!$G1654="","",'[3]Formulario PPGR1'!#REF!)</f>
        <v/>
      </c>
      <c r="F1654" s="505" t="str">
        <f>IF('Formulario PPGR3'!$G1654="","",'[3]Formulario PPGR1'!#REF!)</f>
        <v/>
      </c>
      <c r="G1654" s="506"/>
      <c r="H1654" s="507" t="str">
        <f>IFERROR(VLOOKUP('Formulario PPGR3'!$G1654,'Formulario PPGR2'!$H$39:$I$10486,2,FALSE),"")</f>
        <v/>
      </c>
      <c r="I1654" s="514" t="str">
        <f>IFERROR(VLOOKUP('Formulario PPGR3'!$G1654,'Formulario PPGR2'!$H$9:$V$303,15,FALSE),"")</f>
        <v/>
      </c>
      <c r="J1654" s="515"/>
      <c r="K1654" s="505" t="str">
        <f>IFERROR(VLOOKUP($J1654,[14]LSIns!$B$5:$C$45,2,FALSE),"")</f>
        <v/>
      </c>
      <c r="L1654" s="516"/>
      <c r="M1654" s="517" t="str">
        <f>IFERROR(VLOOKUP($L1654,[5]Insumos!$C$2:$F$517,2,FALSE),"")</f>
        <v/>
      </c>
      <c r="N1654" s="521"/>
      <c r="O1654" s="519" t="str">
        <f>IFERROR(VLOOKUP($L1654,[5]Insumos!$C$2:$F$517,3,FALSE),"")</f>
        <v/>
      </c>
      <c r="P1654" s="520" t="e">
        <f>+'Formulario PPGR3'!$O1654*'Formulario PPGR3'!$N1654</f>
        <v>#VALUE!</v>
      </c>
      <c r="Q1654" s="519" t="str">
        <f>IFERROR(VLOOKUP($L1654,[5]Insumos!$C$2:$F$517,4,FALSE),"")</f>
        <v/>
      </c>
      <c r="R1654" s="526"/>
    </row>
    <row r="1655" spans="2:18">
      <c r="B1655" s="505" t="str">
        <f>IF('Formulario PPGR3'!$G1655="","",CONCATENATE('Formulario PPGR3'!$C1655,".",'Formulario PPGR3'!$D1655,".",'Formulario PPGR3'!$E1655,".",'Formulario PPGR3'!$F1655))</f>
        <v/>
      </c>
      <c r="C1655" s="505" t="str">
        <f>IF('Formulario PPGR3'!$G1655="","",'[3]Formulario PPGR1'!#REF!)</f>
        <v/>
      </c>
      <c r="D1655" s="505" t="str">
        <f>IF('Formulario PPGR3'!$G1655="","",'[3]Formulario PPGR1'!#REF!)</f>
        <v/>
      </c>
      <c r="E1655" s="505" t="str">
        <f>IF('Formulario PPGR3'!$G1655="","",'[3]Formulario PPGR1'!#REF!)</f>
        <v/>
      </c>
      <c r="F1655" s="505" t="str">
        <f>IF('Formulario PPGR3'!$G1655="","",'[3]Formulario PPGR1'!#REF!)</f>
        <v/>
      </c>
      <c r="G1655" s="506"/>
      <c r="H1655" s="507" t="str">
        <f>IFERROR(VLOOKUP('Formulario PPGR3'!$G1655,'Formulario PPGR2'!$H$39:$I$10486,2,FALSE),"")</f>
        <v/>
      </c>
      <c r="I1655" s="514" t="str">
        <f>IFERROR(VLOOKUP('Formulario PPGR3'!$G1655,'Formulario PPGR2'!$H$9:$V$303,15,FALSE),"")</f>
        <v/>
      </c>
      <c r="J1655" s="515"/>
      <c r="K1655" s="505" t="str">
        <f>IFERROR(VLOOKUP($J1655,[14]LSIns!$B$5:$C$45,2,FALSE),"")</f>
        <v/>
      </c>
      <c r="L1655" s="516"/>
      <c r="M1655" s="517" t="str">
        <f>IFERROR(VLOOKUP($L1655,[5]Insumos!$C$2:$F$517,2,FALSE),"")</f>
        <v/>
      </c>
      <c r="N1655" s="521"/>
      <c r="O1655" s="519" t="str">
        <f>IFERROR(VLOOKUP($L1655,[5]Insumos!$C$2:$F$517,3,FALSE),"")</f>
        <v/>
      </c>
      <c r="P1655" s="520" t="e">
        <f>+'Formulario PPGR3'!$O1655*'Formulario PPGR3'!$N1655</f>
        <v>#VALUE!</v>
      </c>
      <c r="Q1655" s="519" t="str">
        <f>IFERROR(VLOOKUP($L1655,[5]Insumos!$C$2:$F$517,4,FALSE),"")</f>
        <v/>
      </c>
      <c r="R1655" s="526"/>
    </row>
    <row r="1656" spans="2:18">
      <c r="B1656" s="505" t="str">
        <f>IF('Formulario PPGR3'!$G1656="","",CONCATENATE('Formulario PPGR3'!$C1656,".",'Formulario PPGR3'!$D1656,".",'Formulario PPGR3'!$E1656,".",'Formulario PPGR3'!$F1656))</f>
        <v/>
      </c>
      <c r="C1656" s="505" t="str">
        <f>IF('Formulario PPGR3'!$G1656="","",'[3]Formulario PPGR1'!#REF!)</f>
        <v/>
      </c>
      <c r="D1656" s="505" t="str">
        <f>IF('Formulario PPGR3'!$G1656="","",'[3]Formulario PPGR1'!#REF!)</f>
        <v/>
      </c>
      <c r="E1656" s="505" t="str">
        <f>IF('Formulario PPGR3'!$G1656="","",'[3]Formulario PPGR1'!#REF!)</f>
        <v/>
      </c>
      <c r="F1656" s="505" t="str">
        <f>IF('Formulario PPGR3'!$G1656="","",'[3]Formulario PPGR1'!#REF!)</f>
        <v/>
      </c>
      <c r="G1656" s="506"/>
      <c r="H1656" s="507" t="str">
        <f>IFERROR(VLOOKUP('Formulario PPGR3'!$G1656,'Formulario PPGR2'!$H$39:$I$10486,2,FALSE),"")</f>
        <v/>
      </c>
      <c r="I1656" s="514" t="str">
        <f>IFERROR(VLOOKUP('Formulario PPGR3'!$G1656,'Formulario PPGR2'!$H$9:$V$303,15,FALSE),"")</f>
        <v/>
      </c>
      <c r="J1656" s="515"/>
      <c r="K1656" s="505" t="str">
        <f>IFERROR(VLOOKUP($J1656,[14]LSIns!$B$5:$C$45,2,FALSE),"")</f>
        <v/>
      </c>
      <c r="L1656" s="516"/>
      <c r="M1656" s="517" t="str">
        <f>IFERROR(VLOOKUP($L1656,[5]Insumos!$C$2:$F$517,2,FALSE),"")</f>
        <v/>
      </c>
      <c r="N1656" s="521"/>
      <c r="O1656" s="519" t="str">
        <f>IFERROR(VLOOKUP($L1656,[5]Insumos!$C$2:$F$517,3,FALSE),"")</f>
        <v/>
      </c>
      <c r="P1656" s="520" t="e">
        <f>+'Formulario PPGR3'!$O1656*'Formulario PPGR3'!$N1656</f>
        <v>#VALUE!</v>
      </c>
      <c r="Q1656" s="519" t="str">
        <f>IFERROR(VLOOKUP($L1656,[5]Insumos!$C$2:$F$517,4,FALSE),"")</f>
        <v/>
      </c>
      <c r="R1656" s="526"/>
    </row>
    <row r="1657" spans="2:18">
      <c r="B1657" s="505" t="str">
        <f>IF('Formulario PPGR3'!$G1657="","",CONCATENATE('Formulario PPGR3'!$C1657,".",'Formulario PPGR3'!$D1657,".",'Formulario PPGR3'!$E1657,".",'Formulario PPGR3'!$F1657))</f>
        <v/>
      </c>
      <c r="C1657" s="505" t="str">
        <f>IF('Formulario PPGR3'!$G1657="","",'[3]Formulario PPGR1'!#REF!)</f>
        <v/>
      </c>
      <c r="D1657" s="505" t="str">
        <f>IF('Formulario PPGR3'!$G1657="","",'[3]Formulario PPGR1'!#REF!)</f>
        <v/>
      </c>
      <c r="E1657" s="505" t="str">
        <f>IF('Formulario PPGR3'!$G1657="","",'[3]Formulario PPGR1'!#REF!)</f>
        <v/>
      </c>
      <c r="F1657" s="505" t="str">
        <f>IF('Formulario PPGR3'!$G1657="","",'[3]Formulario PPGR1'!#REF!)</f>
        <v/>
      </c>
      <c r="G1657" s="506"/>
      <c r="H1657" s="507" t="str">
        <f>IFERROR(VLOOKUP('Formulario PPGR3'!$G1657,'Formulario PPGR2'!$H$39:$I$10486,2,FALSE),"")</f>
        <v/>
      </c>
      <c r="I1657" s="514" t="str">
        <f>IFERROR(VLOOKUP('Formulario PPGR3'!$G1657,'Formulario PPGR2'!$H$9:$V$303,15,FALSE),"")</f>
        <v/>
      </c>
      <c r="J1657" s="515"/>
      <c r="K1657" s="505" t="str">
        <f>IFERROR(VLOOKUP($J1657,[14]LSIns!$B$5:$C$45,2,FALSE),"")</f>
        <v/>
      </c>
      <c r="L1657" s="516"/>
      <c r="M1657" s="517" t="str">
        <f>IFERROR(VLOOKUP($L1657,[5]Insumos!$C$2:$F$517,2,FALSE),"")</f>
        <v/>
      </c>
      <c r="N1657" s="521"/>
      <c r="O1657" s="519" t="str">
        <f>IFERROR(VLOOKUP($L1657,[5]Insumos!$C$2:$F$517,3,FALSE),"")</f>
        <v/>
      </c>
      <c r="P1657" s="520" t="e">
        <f>+'Formulario PPGR3'!$O1657*'Formulario PPGR3'!$N1657</f>
        <v>#VALUE!</v>
      </c>
      <c r="Q1657" s="519" t="str">
        <f>IFERROR(VLOOKUP($L1657,[5]Insumos!$C$2:$F$517,4,FALSE),"")</f>
        <v/>
      </c>
      <c r="R1657" s="526"/>
    </row>
    <row r="1658" spans="2:18">
      <c r="B1658" s="505" t="str">
        <f>IF('Formulario PPGR3'!$G1658="","",CONCATENATE('Formulario PPGR3'!$C1658,".",'Formulario PPGR3'!$D1658,".",'Formulario PPGR3'!$E1658,".",'Formulario PPGR3'!$F1658))</f>
        <v/>
      </c>
      <c r="C1658" s="505" t="str">
        <f>IF('Formulario PPGR3'!$G1658="","",'[3]Formulario PPGR1'!#REF!)</f>
        <v/>
      </c>
      <c r="D1658" s="505" t="str">
        <f>IF('Formulario PPGR3'!$G1658="","",'[3]Formulario PPGR1'!#REF!)</f>
        <v/>
      </c>
      <c r="E1658" s="505" t="str">
        <f>IF('Formulario PPGR3'!$G1658="","",'[3]Formulario PPGR1'!#REF!)</f>
        <v/>
      </c>
      <c r="F1658" s="505" t="str">
        <f>IF('Formulario PPGR3'!$G1658="","",'[3]Formulario PPGR1'!#REF!)</f>
        <v/>
      </c>
      <c r="G1658" s="506"/>
      <c r="H1658" s="507" t="str">
        <f>IFERROR(VLOOKUP('Formulario PPGR3'!$G1658,'Formulario PPGR2'!$H$39:$I$10486,2,FALSE),"")</f>
        <v/>
      </c>
      <c r="I1658" s="514" t="str">
        <f>IFERROR(VLOOKUP('Formulario PPGR3'!$G1658,'Formulario PPGR2'!$H$9:$V$303,15,FALSE),"")</f>
        <v/>
      </c>
      <c r="J1658" s="515"/>
      <c r="K1658" s="505" t="str">
        <f>IFERROR(VLOOKUP($J1658,[14]LSIns!$B$5:$C$45,2,FALSE),"")</f>
        <v/>
      </c>
      <c r="L1658" s="516"/>
      <c r="M1658" s="517" t="str">
        <f>IFERROR(VLOOKUP($L1658,[5]Insumos!$C$2:$F$517,2,FALSE),"")</f>
        <v/>
      </c>
      <c r="N1658" s="521"/>
      <c r="O1658" s="519" t="str">
        <f>IFERROR(VLOOKUP($L1658,[5]Insumos!$C$2:$F$517,3,FALSE),"")</f>
        <v/>
      </c>
      <c r="P1658" s="520" t="e">
        <f>+'Formulario PPGR3'!$O1658*'Formulario PPGR3'!$N1658</f>
        <v>#VALUE!</v>
      </c>
      <c r="Q1658" s="519" t="str">
        <f>IFERROR(VLOOKUP($L1658,[5]Insumos!$C$2:$F$517,4,FALSE),"")</f>
        <v/>
      </c>
      <c r="R1658" s="526"/>
    </row>
    <row r="1659" spans="2:18">
      <c r="B1659" s="505" t="str">
        <f>IF('Formulario PPGR3'!$G1659="","",CONCATENATE('Formulario PPGR3'!$C1659,".",'Formulario PPGR3'!$D1659,".",'Formulario PPGR3'!$E1659,".",'Formulario PPGR3'!$F1659))</f>
        <v/>
      </c>
      <c r="C1659" s="505" t="str">
        <f>IF('Formulario PPGR3'!$G1659="","",'[3]Formulario PPGR1'!#REF!)</f>
        <v/>
      </c>
      <c r="D1659" s="505" t="str">
        <f>IF('Formulario PPGR3'!$G1659="","",'[3]Formulario PPGR1'!#REF!)</f>
        <v/>
      </c>
      <c r="E1659" s="505" t="str">
        <f>IF('Formulario PPGR3'!$G1659="","",'[3]Formulario PPGR1'!#REF!)</f>
        <v/>
      </c>
      <c r="F1659" s="505" t="str">
        <f>IF('Formulario PPGR3'!$G1659="","",'[3]Formulario PPGR1'!#REF!)</f>
        <v/>
      </c>
      <c r="G1659" s="506"/>
      <c r="H1659" s="507" t="str">
        <f>IFERROR(VLOOKUP('Formulario PPGR3'!$G1659,'Formulario PPGR2'!$H$39:$I$10486,2,FALSE),"")</f>
        <v/>
      </c>
      <c r="I1659" s="514" t="str">
        <f>IFERROR(VLOOKUP('Formulario PPGR3'!$G1659,'Formulario PPGR2'!$H$9:$V$303,15,FALSE),"")</f>
        <v/>
      </c>
      <c r="J1659" s="515"/>
      <c r="K1659" s="505" t="str">
        <f>IFERROR(VLOOKUP($J1659,[14]LSIns!$B$5:$C$45,2,FALSE),"")</f>
        <v/>
      </c>
      <c r="L1659" s="516"/>
      <c r="M1659" s="517" t="str">
        <f>IFERROR(VLOOKUP($L1659,[5]Insumos!$C$2:$F$517,2,FALSE),"")</f>
        <v/>
      </c>
      <c r="N1659" s="521"/>
      <c r="O1659" s="519" t="str">
        <f>IFERROR(VLOOKUP($L1659,[5]Insumos!$C$2:$F$517,3,FALSE),"")</f>
        <v/>
      </c>
      <c r="P1659" s="520" t="e">
        <f>+'Formulario PPGR3'!$O1659*'Formulario PPGR3'!$N1659</f>
        <v>#VALUE!</v>
      </c>
      <c r="Q1659" s="519" t="str">
        <f>IFERROR(VLOOKUP($L1659,[5]Insumos!$C$2:$F$517,4,FALSE),"")</f>
        <v/>
      </c>
      <c r="R1659" s="526"/>
    </row>
    <row r="1660" spans="2:18">
      <c r="B1660" s="505" t="str">
        <f>IF('Formulario PPGR3'!$G1660="","",CONCATENATE('Formulario PPGR3'!$C1660,".",'Formulario PPGR3'!$D1660,".",'Formulario PPGR3'!$E1660,".",'Formulario PPGR3'!$F1660))</f>
        <v/>
      </c>
      <c r="C1660" s="505" t="str">
        <f>IF('Formulario PPGR3'!$G1660="","",'[3]Formulario PPGR1'!#REF!)</f>
        <v/>
      </c>
      <c r="D1660" s="505" t="str">
        <f>IF('Formulario PPGR3'!$G1660="","",'[3]Formulario PPGR1'!#REF!)</f>
        <v/>
      </c>
      <c r="E1660" s="505" t="str">
        <f>IF('Formulario PPGR3'!$G1660="","",'[3]Formulario PPGR1'!#REF!)</f>
        <v/>
      </c>
      <c r="F1660" s="505" t="str">
        <f>IF('Formulario PPGR3'!$G1660="","",'[3]Formulario PPGR1'!#REF!)</f>
        <v/>
      </c>
      <c r="G1660" s="506"/>
      <c r="H1660" s="507" t="str">
        <f>IFERROR(VLOOKUP('Formulario PPGR3'!$G1660,'Formulario PPGR2'!$H$39:$I$10486,2,FALSE),"")</f>
        <v/>
      </c>
      <c r="I1660" s="514" t="str">
        <f>IFERROR(VLOOKUP('Formulario PPGR3'!$G1660,'Formulario PPGR2'!$H$9:$V$303,15,FALSE),"")</f>
        <v/>
      </c>
      <c r="J1660" s="515"/>
      <c r="K1660" s="505" t="str">
        <f>IFERROR(VLOOKUP($J1660,[14]LSIns!$B$5:$C$45,2,FALSE),"")</f>
        <v/>
      </c>
      <c r="L1660" s="516"/>
      <c r="M1660" s="517" t="str">
        <f>IFERROR(VLOOKUP($L1660,[5]Insumos!$C$2:$F$517,2,FALSE),"")</f>
        <v/>
      </c>
      <c r="N1660" s="521"/>
      <c r="O1660" s="519" t="str">
        <f>IFERROR(VLOOKUP($L1660,[5]Insumos!$C$2:$F$517,3,FALSE),"")</f>
        <v/>
      </c>
      <c r="P1660" s="520" t="e">
        <f>+'Formulario PPGR3'!$O1660*'Formulario PPGR3'!$N1660</f>
        <v>#VALUE!</v>
      </c>
      <c r="Q1660" s="519" t="str">
        <f>IFERROR(VLOOKUP($L1660,[5]Insumos!$C$2:$F$517,4,FALSE),"")</f>
        <v/>
      </c>
      <c r="R1660" s="526"/>
    </row>
    <row r="1661" spans="2:18">
      <c r="B1661" s="505" t="str">
        <f>IF('Formulario PPGR3'!$G1661="","",CONCATENATE('Formulario PPGR3'!$C1661,".",'Formulario PPGR3'!$D1661,".",'Formulario PPGR3'!$E1661,".",'Formulario PPGR3'!$F1661))</f>
        <v/>
      </c>
      <c r="C1661" s="505" t="str">
        <f>IF('Formulario PPGR3'!$G1661="","",'[3]Formulario PPGR1'!#REF!)</f>
        <v/>
      </c>
      <c r="D1661" s="505" t="str">
        <f>IF('Formulario PPGR3'!$G1661="","",'[3]Formulario PPGR1'!#REF!)</f>
        <v/>
      </c>
      <c r="E1661" s="505" t="str">
        <f>IF('Formulario PPGR3'!$G1661="","",'[3]Formulario PPGR1'!#REF!)</f>
        <v/>
      </c>
      <c r="F1661" s="505" t="str">
        <f>IF('Formulario PPGR3'!$G1661="","",'[3]Formulario PPGR1'!#REF!)</f>
        <v/>
      </c>
      <c r="G1661" s="506"/>
      <c r="H1661" s="507" t="str">
        <f>IFERROR(VLOOKUP('Formulario PPGR3'!$G1661,'Formulario PPGR2'!$H$39:$I$10486,2,FALSE),"")</f>
        <v/>
      </c>
      <c r="I1661" s="514" t="str">
        <f>IFERROR(VLOOKUP('Formulario PPGR3'!$G1661,'Formulario PPGR2'!$H$9:$V$303,15,FALSE),"")</f>
        <v/>
      </c>
      <c r="J1661" s="515"/>
      <c r="K1661" s="505" t="str">
        <f>IFERROR(VLOOKUP($J1661,[14]LSIns!$B$5:$C$45,2,FALSE),"")</f>
        <v/>
      </c>
      <c r="L1661" s="516"/>
      <c r="M1661" s="517" t="str">
        <f>IFERROR(VLOOKUP($L1661,[5]Insumos!$C$2:$F$517,2,FALSE),"")</f>
        <v/>
      </c>
      <c r="N1661" s="521"/>
      <c r="O1661" s="519" t="str">
        <f>IFERROR(VLOOKUP($L1661,[5]Insumos!$C$2:$F$517,3,FALSE),"")</f>
        <v/>
      </c>
      <c r="P1661" s="520" t="e">
        <f>+'Formulario PPGR3'!$O1661*'Formulario PPGR3'!$N1661</f>
        <v>#VALUE!</v>
      </c>
      <c r="Q1661" s="519" t="str">
        <f>IFERROR(VLOOKUP($L1661,[5]Insumos!$C$2:$F$517,4,FALSE),"")</f>
        <v/>
      </c>
      <c r="R1661" s="526"/>
    </row>
    <row r="1662" spans="2:18">
      <c r="B1662" s="505" t="str">
        <f>IF('Formulario PPGR3'!$G1662="","",CONCATENATE('Formulario PPGR3'!$C1662,".",'Formulario PPGR3'!$D1662,".",'Formulario PPGR3'!$E1662,".",'Formulario PPGR3'!$F1662))</f>
        <v/>
      </c>
      <c r="C1662" s="505" t="str">
        <f>IF('Formulario PPGR3'!$G1662="","",'[3]Formulario PPGR1'!#REF!)</f>
        <v/>
      </c>
      <c r="D1662" s="505" t="str">
        <f>IF('Formulario PPGR3'!$G1662="","",'[3]Formulario PPGR1'!#REF!)</f>
        <v/>
      </c>
      <c r="E1662" s="505" t="str">
        <f>IF('Formulario PPGR3'!$G1662="","",'[3]Formulario PPGR1'!#REF!)</f>
        <v/>
      </c>
      <c r="F1662" s="505" t="str">
        <f>IF('Formulario PPGR3'!$G1662="","",'[3]Formulario PPGR1'!#REF!)</f>
        <v/>
      </c>
      <c r="G1662" s="506"/>
      <c r="H1662" s="507" t="str">
        <f>IFERROR(VLOOKUP('Formulario PPGR3'!$G1662,'Formulario PPGR2'!$H$39:$I$10486,2,FALSE),"")</f>
        <v/>
      </c>
      <c r="I1662" s="514" t="str">
        <f>IFERROR(VLOOKUP('Formulario PPGR3'!$G1662,'Formulario PPGR2'!$H$9:$V$303,15,FALSE),"")</f>
        <v/>
      </c>
      <c r="J1662" s="515"/>
      <c r="K1662" s="505" t="str">
        <f>IFERROR(VLOOKUP($J1662,[14]LSIns!$B$5:$C$45,2,FALSE),"")</f>
        <v/>
      </c>
      <c r="L1662" s="516"/>
      <c r="M1662" s="517" t="str">
        <f>IFERROR(VLOOKUP($L1662,[5]Insumos!$C$2:$F$517,2,FALSE),"")</f>
        <v/>
      </c>
      <c r="N1662" s="521"/>
      <c r="O1662" s="519" t="str">
        <f>IFERROR(VLOOKUP($L1662,[5]Insumos!$C$2:$F$517,3,FALSE),"")</f>
        <v/>
      </c>
      <c r="P1662" s="520" t="e">
        <f>+'Formulario PPGR3'!$O1662*'Formulario PPGR3'!$N1662</f>
        <v>#VALUE!</v>
      </c>
      <c r="Q1662" s="519" t="str">
        <f>IFERROR(VLOOKUP($L1662,[5]Insumos!$C$2:$F$517,4,FALSE),"")</f>
        <v/>
      </c>
      <c r="R1662" s="526"/>
    </row>
    <row r="1663" spans="2:18">
      <c r="B1663" s="505" t="str">
        <f>IF('Formulario PPGR3'!$G1663="","",CONCATENATE('Formulario PPGR3'!$C1663,".",'Formulario PPGR3'!$D1663,".",'Formulario PPGR3'!$E1663,".",'Formulario PPGR3'!$F1663))</f>
        <v/>
      </c>
      <c r="C1663" s="505" t="str">
        <f>IF('Formulario PPGR3'!$G1663="","",'[3]Formulario PPGR1'!#REF!)</f>
        <v/>
      </c>
      <c r="D1663" s="505" t="str">
        <f>IF('Formulario PPGR3'!$G1663="","",'[3]Formulario PPGR1'!#REF!)</f>
        <v/>
      </c>
      <c r="E1663" s="505" t="str">
        <f>IF('Formulario PPGR3'!$G1663="","",'[3]Formulario PPGR1'!#REF!)</f>
        <v/>
      </c>
      <c r="F1663" s="505" t="str">
        <f>IF('Formulario PPGR3'!$G1663="","",'[3]Formulario PPGR1'!#REF!)</f>
        <v/>
      </c>
      <c r="G1663" s="506"/>
      <c r="H1663" s="507" t="str">
        <f>IFERROR(VLOOKUP('Formulario PPGR3'!$G1663,'Formulario PPGR2'!$H$39:$I$10486,2,FALSE),"")</f>
        <v/>
      </c>
      <c r="I1663" s="514" t="str">
        <f>IFERROR(VLOOKUP('Formulario PPGR3'!$G1663,'Formulario PPGR2'!$H$9:$V$303,15,FALSE),"")</f>
        <v/>
      </c>
      <c r="J1663" s="515"/>
      <c r="K1663" s="505" t="str">
        <f>IFERROR(VLOOKUP($J1663,[14]LSIns!$B$5:$C$45,2,FALSE),"")</f>
        <v/>
      </c>
      <c r="L1663" s="516"/>
      <c r="M1663" s="517" t="str">
        <f>IFERROR(VLOOKUP($L1663,[5]Insumos!$C$2:$F$517,2,FALSE),"")</f>
        <v/>
      </c>
      <c r="N1663" s="521"/>
      <c r="O1663" s="519" t="str">
        <f>IFERROR(VLOOKUP($L1663,[5]Insumos!$C$2:$F$517,3,FALSE),"")</f>
        <v/>
      </c>
      <c r="P1663" s="520" t="e">
        <f>+'Formulario PPGR3'!$O1663*'Formulario PPGR3'!$N1663</f>
        <v>#VALUE!</v>
      </c>
      <c r="Q1663" s="519" t="str">
        <f>IFERROR(VLOOKUP($L1663,[5]Insumos!$C$2:$F$517,4,FALSE),"")</f>
        <v/>
      </c>
      <c r="R1663" s="526"/>
    </row>
    <row r="1664" spans="2:18">
      <c r="B1664" s="505" t="str">
        <f>IF('Formulario PPGR3'!$G1664="","",CONCATENATE('Formulario PPGR3'!$C1664,".",'Formulario PPGR3'!$D1664,".",'Formulario PPGR3'!$E1664,".",'Formulario PPGR3'!$F1664))</f>
        <v/>
      </c>
      <c r="C1664" s="505" t="str">
        <f>IF('Formulario PPGR3'!$G1664="","",'[3]Formulario PPGR1'!#REF!)</f>
        <v/>
      </c>
      <c r="D1664" s="505" t="str">
        <f>IF('Formulario PPGR3'!$G1664="","",'[3]Formulario PPGR1'!#REF!)</f>
        <v/>
      </c>
      <c r="E1664" s="505" t="str">
        <f>IF('Formulario PPGR3'!$G1664="","",'[3]Formulario PPGR1'!#REF!)</f>
        <v/>
      </c>
      <c r="F1664" s="505" t="str">
        <f>IF('Formulario PPGR3'!$G1664="","",'[3]Formulario PPGR1'!#REF!)</f>
        <v/>
      </c>
      <c r="G1664" s="506"/>
      <c r="H1664" s="507" t="str">
        <f>IFERROR(VLOOKUP('Formulario PPGR3'!$G1664,'Formulario PPGR2'!$H$39:$I$10486,2,FALSE),"")</f>
        <v/>
      </c>
      <c r="I1664" s="514" t="str">
        <f>IFERROR(VLOOKUP('Formulario PPGR3'!$G1664,'Formulario PPGR2'!$H$9:$V$303,15,FALSE),"")</f>
        <v/>
      </c>
      <c r="J1664" s="515"/>
      <c r="K1664" s="505" t="str">
        <f>IFERROR(VLOOKUP($J1664,[14]LSIns!$B$5:$C$45,2,FALSE),"")</f>
        <v/>
      </c>
      <c r="L1664" s="516"/>
      <c r="M1664" s="517" t="str">
        <f>IFERROR(VLOOKUP($L1664,[5]Insumos!$C$2:$F$517,2,FALSE),"")</f>
        <v/>
      </c>
      <c r="N1664" s="521"/>
      <c r="O1664" s="519" t="str">
        <f>IFERROR(VLOOKUP($L1664,[5]Insumos!$C$2:$F$517,3,FALSE),"")</f>
        <v/>
      </c>
      <c r="P1664" s="520" t="e">
        <f>+'Formulario PPGR3'!$O1664*'Formulario PPGR3'!$N1664</f>
        <v>#VALUE!</v>
      </c>
      <c r="Q1664" s="519" t="str">
        <f>IFERROR(VLOOKUP($L1664,[5]Insumos!$C$2:$F$517,4,FALSE),"")</f>
        <v/>
      </c>
      <c r="R1664" s="526"/>
    </row>
    <row r="1665" spans="2:18">
      <c r="B1665" s="505" t="str">
        <f>IF('Formulario PPGR3'!$G1665="","",CONCATENATE('Formulario PPGR3'!$C1665,".",'Formulario PPGR3'!$D1665,".",'Formulario PPGR3'!$E1665,".",'Formulario PPGR3'!$F1665))</f>
        <v/>
      </c>
      <c r="C1665" s="505" t="str">
        <f>IF('Formulario PPGR3'!$G1665="","",'[3]Formulario PPGR1'!#REF!)</f>
        <v/>
      </c>
      <c r="D1665" s="505" t="str">
        <f>IF('Formulario PPGR3'!$G1665="","",'[3]Formulario PPGR1'!#REF!)</f>
        <v/>
      </c>
      <c r="E1665" s="505" t="str">
        <f>IF('Formulario PPGR3'!$G1665="","",'[3]Formulario PPGR1'!#REF!)</f>
        <v/>
      </c>
      <c r="F1665" s="505" t="str">
        <f>IF('Formulario PPGR3'!$G1665="","",'[3]Formulario PPGR1'!#REF!)</f>
        <v/>
      </c>
      <c r="G1665" s="506"/>
      <c r="H1665" s="507" t="str">
        <f>IFERROR(VLOOKUP('Formulario PPGR3'!$G1665,'Formulario PPGR2'!$H$39:$I$10486,2,FALSE),"")</f>
        <v/>
      </c>
      <c r="I1665" s="514" t="str">
        <f>IFERROR(VLOOKUP('Formulario PPGR3'!$G1665,'Formulario PPGR2'!$H$9:$V$303,15,FALSE),"")</f>
        <v/>
      </c>
      <c r="J1665" s="515"/>
      <c r="K1665" s="505" t="str">
        <f>IFERROR(VLOOKUP($J1665,[14]LSIns!$B$5:$C$45,2,FALSE),"")</f>
        <v/>
      </c>
      <c r="L1665" s="516"/>
      <c r="M1665" s="517" t="str">
        <f>IFERROR(VLOOKUP($L1665,[5]Insumos!$C$2:$F$517,2,FALSE),"")</f>
        <v/>
      </c>
      <c r="N1665" s="521"/>
      <c r="O1665" s="519" t="str">
        <f>IFERROR(VLOOKUP($L1665,[5]Insumos!$C$2:$F$517,3,FALSE),"")</f>
        <v/>
      </c>
      <c r="P1665" s="520" t="e">
        <f>+'Formulario PPGR3'!$O1665*'Formulario PPGR3'!$N1665</f>
        <v>#VALUE!</v>
      </c>
      <c r="Q1665" s="519" t="str">
        <f>IFERROR(VLOOKUP($L1665,[5]Insumos!$C$2:$F$517,4,FALSE),"")</f>
        <v/>
      </c>
      <c r="R1665" s="526"/>
    </row>
    <row r="1666" spans="2:18">
      <c r="B1666" s="505" t="str">
        <f>IF('Formulario PPGR3'!$G1666="","",CONCATENATE('Formulario PPGR3'!$C1666,".",'Formulario PPGR3'!$D1666,".",'Formulario PPGR3'!$E1666,".",'Formulario PPGR3'!$F1666))</f>
        <v/>
      </c>
      <c r="C1666" s="505" t="str">
        <f>IF('Formulario PPGR3'!$G1666="","",'[3]Formulario PPGR1'!#REF!)</f>
        <v/>
      </c>
      <c r="D1666" s="505" t="str">
        <f>IF('Formulario PPGR3'!$G1666="","",'[3]Formulario PPGR1'!#REF!)</f>
        <v/>
      </c>
      <c r="E1666" s="505" t="str">
        <f>IF('Formulario PPGR3'!$G1666="","",'[3]Formulario PPGR1'!#REF!)</f>
        <v/>
      </c>
      <c r="F1666" s="505" t="str">
        <f>IF('Formulario PPGR3'!$G1666="","",'[3]Formulario PPGR1'!#REF!)</f>
        <v/>
      </c>
      <c r="G1666" s="506"/>
      <c r="H1666" s="507" t="str">
        <f>IFERROR(VLOOKUP('Formulario PPGR3'!$G1666,'Formulario PPGR2'!$H$39:$I$10486,2,FALSE),"")</f>
        <v/>
      </c>
      <c r="I1666" s="514" t="str">
        <f>IFERROR(VLOOKUP('Formulario PPGR3'!$G1666,'Formulario PPGR2'!$H$9:$V$303,15,FALSE),"")</f>
        <v/>
      </c>
      <c r="J1666" s="515"/>
      <c r="K1666" s="505" t="str">
        <f>IFERROR(VLOOKUP($J1666,[14]LSIns!$B$5:$C$45,2,FALSE),"")</f>
        <v/>
      </c>
      <c r="L1666" s="516"/>
      <c r="M1666" s="517" t="str">
        <f>IFERROR(VLOOKUP($L1666,[5]Insumos!$C$2:$F$517,2,FALSE),"")</f>
        <v/>
      </c>
      <c r="N1666" s="521"/>
      <c r="O1666" s="519" t="str">
        <f>IFERROR(VLOOKUP($L1666,[5]Insumos!$C$2:$F$517,3,FALSE),"")</f>
        <v/>
      </c>
      <c r="P1666" s="520" t="e">
        <f>+'Formulario PPGR3'!$O1666*'Formulario PPGR3'!$N1666</f>
        <v>#VALUE!</v>
      </c>
      <c r="Q1666" s="519" t="str">
        <f>IFERROR(VLOOKUP($L1666,[5]Insumos!$C$2:$F$517,4,FALSE),"")</f>
        <v/>
      </c>
      <c r="R1666" s="526"/>
    </row>
    <row r="1667" spans="2:18">
      <c r="B1667" s="505" t="str">
        <f>IF('Formulario PPGR3'!$G1667="","",CONCATENATE('Formulario PPGR3'!$C1667,".",'Formulario PPGR3'!$D1667,".",'Formulario PPGR3'!$E1667,".",'Formulario PPGR3'!$F1667))</f>
        <v/>
      </c>
      <c r="C1667" s="505" t="str">
        <f>IF('Formulario PPGR3'!$G1667="","",'[3]Formulario PPGR1'!#REF!)</f>
        <v/>
      </c>
      <c r="D1667" s="505" t="str">
        <f>IF('Formulario PPGR3'!$G1667="","",'[3]Formulario PPGR1'!#REF!)</f>
        <v/>
      </c>
      <c r="E1667" s="505" t="str">
        <f>IF('Formulario PPGR3'!$G1667="","",'[3]Formulario PPGR1'!#REF!)</f>
        <v/>
      </c>
      <c r="F1667" s="505" t="str">
        <f>IF('Formulario PPGR3'!$G1667="","",'[3]Formulario PPGR1'!#REF!)</f>
        <v/>
      </c>
      <c r="G1667" s="506"/>
      <c r="H1667" s="507" t="str">
        <f>IFERROR(VLOOKUP('Formulario PPGR3'!$G1667,'Formulario PPGR2'!$H$39:$I$10486,2,FALSE),"")</f>
        <v/>
      </c>
      <c r="I1667" s="514" t="str">
        <f>IFERROR(VLOOKUP('Formulario PPGR3'!$G1667,'Formulario PPGR2'!$H$9:$V$303,15,FALSE),"")</f>
        <v/>
      </c>
      <c r="J1667" s="515"/>
      <c r="K1667" s="505" t="str">
        <f>IFERROR(VLOOKUP($J1667,[14]LSIns!$B$5:$C$45,2,FALSE),"")</f>
        <v/>
      </c>
      <c r="L1667" s="516"/>
      <c r="M1667" s="517" t="str">
        <f>IFERROR(VLOOKUP($L1667,[5]Insumos!$C$2:$F$517,2,FALSE),"")</f>
        <v/>
      </c>
      <c r="N1667" s="521"/>
      <c r="O1667" s="519" t="str">
        <f>IFERROR(VLOOKUP($L1667,[5]Insumos!$C$2:$F$517,3,FALSE),"")</f>
        <v/>
      </c>
      <c r="P1667" s="520" t="e">
        <f>+'Formulario PPGR3'!$O1667*'Formulario PPGR3'!$N1667</f>
        <v>#VALUE!</v>
      </c>
      <c r="Q1667" s="519" t="str">
        <f>IFERROR(VLOOKUP($L1667,[5]Insumos!$C$2:$F$517,4,FALSE),"")</f>
        <v/>
      </c>
      <c r="R1667" s="526"/>
    </row>
    <row r="1668" spans="2:18">
      <c r="B1668" s="505" t="str">
        <f>IF('Formulario PPGR3'!$G1668="","",CONCATENATE('Formulario PPGR3'!$C1668,".",'Formulario PPGR3'!$D1668,".",'Formulario PPGR3'!$E1668,".",'Formulario PPGR3'!$F1668))</f>
        <v/>
      </c>
      <c r="C1668" s="505" t="str">
        <f>IF('Formulario PPGR3'!$G1668="","",'[3]Formulario PPGR1'!#REF!)</f>
        <v/>
      </c>
      <c r="D1668" s="505" t="str">
        <f>IF('Formulario PPGR3'!$G1668="","",'[3]Formulario PPGR1'!#REF!)</f>
        <v/>
      </c>
      <c r="E1668" s="505" t="str">
        <f>IF('Formulario PPGR3'!$G1668="","",'[3]Formulario PPGR1'!#REF!)</f>
        <v/>
      </c>
      <c r="F1668" s="505" t="str">
        <f>IF('Formulario PPGR3'!$G1668="","",'[3]Formulario PPGR1'!#REF!)</f>
        <v/>
      </c>
      <c r="G1668" s="506"/>
      <c r="H1668" s="507" t="str">
        <f>IFERROR(VLOOKUP('Formulario PPGR3'!$G1668,'Formulario PPGR2'!$H$39:$I$10486,2,FALSE),"")</f>
        <v/>
      </c>
      <c r="I1668" s="514" t="str">
        <f>IFERROR(VLOOKUP('Formulario PPGR3'!$G1668,'Formulario PPGR2'!$H$9:$V$303,15,FALSE),"")</f>
        <v/>
      </c>
      <c r="J1668" s="515"/>
      <c r="K1668" s="505" t="str">
        <f>IFERROR(VLOOKUP($J1668,[14]LSIns!$B$5:$C$45,2,FALSE),"")</f>
        <v/>
      </c>
      <c r="L1668" s="516"/>
      <c r="M1668" s="517" t="str">
        <f>IFERROR(VLOOKUP($L1668,[5]Insumos!$C$2:$F$517,2,FALSE),"")</f>
        <v/>
      </c>
      <c r="N1668" s="521"/>
      <c r="O1668" s="519" t="str">
        <f>IFERROR(VLOOKUP($L1668,[5]Insumos!$C$2:$F$517,3,FALSE),"")</f>
        <v/>
      </c>
      <c r="P1668" s="520" t="e">
        <f>+'Formulario PPGR3'!$O1668*'Formulario PPGR3'!$N1668</f>
        <v>#VALUE!</v>
      </c>
      <c r="Q1668" s="519" t="str">
        <f>IFERROR(VLOOKUP($L1668,[5]Insumos!$C$2:$F$517,4,FALSE),"")</f>
        <v/>
      </c>
      <c r="R1668" s="526"/>
    </row>
    <row r="1669" spans="2:18">
      <c r="B1669" s="505" t="str">
        <f>IF('Formulario PPGR3'!$G1669="","",CONCATENATE('Formulario PPGR3'!$C1669,".",'Formulario PPGR3'!$D1669,".",'Formulario PPGR3'!$E1669,".",'Formulario PPGR3'!$F1669))</f>
        <v/>
      </c>
      <c r="C1669" s="505" t="str">
        <f>IF('Formulario PPGR3'!$G1669="","",'[3]Formulario PPGR1'!#REF!)</f>
        <v/>
      </c>
      <c r="D1669" s="505" t="str">
        <f>IF('Formulario PPGR3'!$G1669="","",'[3]Formulario PPGR1'!#REF!)</f>
        <v/>
      </c>
      <c r="E1669" s="505" t="str">
        <f>IF('Formulario PPGR3'!$G1669="","",'[3]Formulario PPGR1'!#REF!)</f>
        <v/>
      </c>
      <c r="F1669" s="505" t="str">
        <f>IF('Formulario PPGR3'!$G1669="","",'[3]Formulario PPGR1'!#REF!)</f>
        <v/>
      </c>
      <c r="G1669" s="506"/>
      <c r="H1669" s="507" t="str">
        <f>IFERROR(VLOOKUP('Formulario PPGR3'!$G1669,'Formulario PPGR2'!$H$39:$I$10486,2,FALSE),"")</f>
        <v/>
      </c>
      <c r="I1669" s="514" t="str">
        <f>IFERROR(VLOOKUP('Formulario PPGR3'!$G1669,'Formulario PPGR2'!$H$9:$V$303,15,FALSE),"")</f>
        <v/>
      </c>
      <c r="J1669" s="515"/>
      <c r="K1669" s="505" t="str">
        <f>IFERROR(VLOOKUP($J1669,[14]LSIns!$B$5:$C$45,2,FALSE),"")</f>
        <v/>
      </c>
      <c r="L1669" s="516"/>
      <c r="M1669" s="517" t="str">
        <f>IFERROR(VLOOKUP($L1669,[5]Insumos!$C$2:$F$517,2,FALSE),"")</f>
        <v/>
      </c>
      <c r="N1669" s="521"/>
      <c r="O1669" s="519" t="str">
        <f>IFERROR(VLOOKUP($L1669,[5]Insumos!$C$2:$F$517,3,FALSE),"")</f>
        <v/>
      </c>
      <c r="P1669" s="520" t="e">
        <f>+'Formulario PPGR3'!$O1669*'Formulario PPGR3'!$N1669</f>
        <v>#VALUE!</v>
      </c>
      <c r="Q1669" s="519" t="str">
        <f>IFERROR(VLOOKUP($L1669,[5]Insumos!$C$2:$F$517,4,FALSE),"")</f>
        <v/>
      </c>
      <c r="R1669" s="526"/>
    </row>
    <row r="1670" spans="2:18">
      <c r="B1670" s="505" t="str">
        <f>IF('Formulario PPGR3'!$G1670="","",CONCATENATE('Formulario PPGR3'!$C1670,".",'Formulario PPGR3'!$D1670,".",'Formulario PPGR3'!$E1670,".",'Formulario PPGR3'!$F1670))</f>
        <v/>
      </c>
      <c r="C1670" s="505" t="str">
        <f>IF('Formulario PPGR3'!$G1670="","",'[3]Formulario PPGR1'!#REF!)</f>
        <v/>
      </c>
      <c r="D1670" s="505" t="str">
        <f>IF('Formulario PPGR3'!$G1670="","",'[3]Formulario PPGR1'!#REF!)</f>
        <v/>
      </c>
      <c r="E1670" s="505" t="str">
        <f>IF('Formulario PPGR3'!$G1670="","",'[3]Formulario PPGR1'!#REF!)</f>
        <v/>
      </c>
      <c r="F1670" s="505" t="str">
        <f>IF('Formulario PPGR3'!$G1670="","",'[3]Formulario PPGR1'!#REF!)</f>
        <v/>
      </c>
      <c r="G1670" s="506"/>
      <c r="H1670" s="507" t="str">
        <f>IFERROR(VLOOKUP('Formulario PPGR3'!$G1670,'Formulario PPGR2'!$H$39:$I$10486,2,FALSE),"")</f>
        <v/>
      </c>
      <c r="I1670" s="514" t="str">
        <f>IFERROR(VLOOKUP('Formulario PPGR3'!$G1670,'Formulario PPGR2'!$H$9:$V$303,15,FALSE),"")</f>
        <v/>
      </c>
      <c r="J1670" s="515"/>
      <c r="K1670" s="505" t="str">
        <f>IFERROR(VLOOKUP($J1670,[14]LSIns!$B$5:$C$45,2,FALSE),"")</f>
        <v/>
      </c>
      <c r="L1670" s="516"/>
      <c r="M1670" s="517" t="str">
        <f>IFERROR(VLOOKUP($L1670,[5]Insumos!$C$2:$F$517,2,FALSE),"")</f>
        <v/>
      </c>
      <c r="N1670" s="521"/>
      <c r="O1670" s="519" t="str">
        <f>IFERROR(VLOOKUP($L1670,[5]Insumos!$C$2:$F$517,3,FALSE),"")</f>
        <v/>
      </c>
      <c r="P1670" s="520" t="e">
        <f>+'Formulario PPGR3'!$O1670*'Formulario PPGR3'!$N1670</f>
        <v>#VALUE!</v>
      </c>
      <c r="Q1670" s="519" t="str">
        <f>IFERROR(VLOOKUP($L1670,[5]Insumos!$C$2:$F$517,4,FALSE),"")</f>
        <v/>
      </c>
      <c r="R1670" s="526"/>
    </row>
    <row r="1671" spans="2:18">
      <c r="B1671" s="505" t="str">
        <f>IF('Formulario PPGR3'!$G1671="","",CONCATENATE('Formulario PPGR3'!$C1671,".",'Formulario PPGR3'!$D1671,".",'Formulario PPGR3'!$E1671,".",'Formulario PPGR3'!$F1671))</f>
        <v/>
      </c>
      <c r="C1671" s="505" t="str">
        <f>IF('Formulario PPGR3'!$G1671="","",'[3]Formulario PPGR1'!#REF!)</f>
        <v/>
      </c>
      <c r="D1671" s="505" t="str">
        <f>IF('Formulario PPGR3'!$G1671="","",'[3]Formulario PPGR1'!#REF!)</f>
        <v/>
      </c>
      <c r="E1671" s="505" t="str">
        <f>IF('Formulario PPGR3'!$G1671="","",'[3]Formulario PPGR1'!#REF!)</f>
        <v/>
      </c>
      <c r="F1671" s="505" t="str">
        <f>IF('Formulario PPGR3'!$G1671="","",'[3]Formulario PPGR1'!#REF!)</f>
        <v/>
      </c>
      <c r="G1671" s="506"/>
      <c r="H1671" s="507" t="str">
        <f>IFERROR(VLOOKUP('Formulario PPGR3'!$G1671,'Formulario PPGR2'!$H$39:$I$10486,2,FALSE),"")</f>
        <v/>
      </c>
      <c r="I1671" s="514" t="str">
        <f>IFERROR(VLOOKUP('Formulario PPGR3'!$G1671,'Formulario PPGR2'!$H$9:$V$303,15,FALSE),"")</f>
        <v/>
      </c>
      <c r="J1671" s="515"/>
      <c r="K1671" s="505" t="str">
        <f>IFERROR(VLOOKUP($J1671,[14]LSIns!$B$5:$C$45,2,FALSE),"")</f>
        <v/>
      </c>
      <c r="L1671" s="516"/>
      <c r="M1671" s="517" t="str">
        <f>IFERROR(VLOOKUP($L1671,[5]Insumos!$C$2:$F$517,2,FALSE),"")</f>
        <v/>
      </c>
      <c r="N1671" s="521"/>
      <c r="O1671" s="519" t="str">
        <f>IFERROR(VLOOKUP($L1671,[5]Insumos!$C$2:$F$517,3,FALSE),"")</f>
        <v/>
      </c>
      <c r="P1671" s="520" t="e">
        <f>+'Formulario PPGR3'!$O1671*'Formulario PPGR3'!$N1671</f>
        <v>#VALUE!</v>
      </c>
      <c r="Q1671" s="519" t="str">
        <f>IFERROR(VLOOKUP($L1671,[5]Insumos!$C$2:$F$517,4,FALSE),"")</f>
        <v/>
      </c>
      <c r="R1671" s="526"/>
    </row>
    <row r="1672" spans="2:18">
      <c r="B1672" s="505" t="str">
        <f>IF('Formulario PPGR3'!$G1672="","",CONCATENATE('Formulario PPGR3'!$C1672,".",'Formulario PPGR3'!$D1672,".",'Formulario PPGR3'!$E1672,".",'Formulario PPGR3'!$F1672))</f>
        <v/>
      </c>
      <c r="C1672" s="505" t="str">
        <f>IF('Formulario PPGR3'!$G1672="","",'[3]Formulario PPGR1'!#REF!)</f>
        <v/>
      </c>
      <c r="D1672" s="505" t="str">
        <f>IF('Formulario PPGR3'!$G1672="","",'[3]Formulario PPGR1'!#REF!)</f>
        <v/>
      </c>
      <c r="E1672" s="505" t="str">
        <f>IF('Formulario PPGR3'!$G1672="","",'[3]Formulario PPGR1'!#REF!)</f>
        <v/>
      </c>
      <c r="F1672" s="505" t="str">
        <f>IF('Formulario PPGR3'!$G1672="","",'[3]Formulario PPGR1'!#REF!)</f>
        <v/>
      </c>
      <c r="G1672" s="506"/>
      <c r="H1672" s="507" t="str">
        <f>IFERROR(VLOOKUP('Formulario PPGR3'!$G1672,'Formulario PPGR2'!$H$39:$I$10486,2,FALSE),"")</f>
        <v/>
      </c>
      <c r="I1672" s="514" t="str">
        <f>IFERROR(VLOOKUP('Formulario PPGR3'!$G1672,'Formulario PPGR2'!$H$9:$V$303,15,FALSE),"")</f>
        <v/>
      </c>
      <c r="J1672" s="515"/>
      <c r="K1672" s="505" t="str">
        <f>IFERROR(VLOOKUP($J1672,[14]LSIns!$B$5:$C$45,2,FALSE),"")</f>
        <v/>
      </c>
      <c r="L1672" s="516"/>
      <c r="M1672" s="517" t="str">
        <f>IFERROR(VLOOKUP($L1672,[5]Insumos!$C$2:$F$517,2,FALSE),"")</f>
        <v/>
      </c>
      <c r="N1672" s="521"/>
      <c r="O1672" s="519" t="str">
        <f>IFERROR(VLOOKUP($L1672,[5]Insumos!$C$2:$F$517,3,FALSE),"")</f>
        <v/>
      </c>
      <c r="P1672" s="520" t="e">
        <f>+'Formulario PPGR3'!$O1672*'Formulario PPGR3'!$N1672</f>
        <v>#VALUE!</v>
      </c>
      <c r="Q1672" s="519" t="str">
        <f>IFERROR(VLOOKUP($L1672,[5]Insumos!$C$2:$F$517,4,FALSE),"")</f>
        <v/>
      </c>
      <c r="R1672" s="526"/>
    </row>
    <row r="1673" spans="2:18">
      <c r="B1673" s="505" t="str">
        <f>IF('Formulario PPGR3'!$G1673="","",CONCATENATE('Formulario PPGR3'!$C1673,".",'Formulario PPGR3'!$D1673,".",'Formulario PPGR3'!$E1673,".",'Formulario PPGR3'!$F1673))</f>
        <v/>
      </c>
      <c r="C1673" s="505" t="str">
        <f>IF('Formulario PPGR3'!$G1673="","",'[3]Formulario PPGR1'!#REF!)</f>
        <v/>
      </c>
      <c r="D1673" s="505" t="str">
        <f>IF('Formulario PPGR3'!$G1673="","",'[3]Formulario PPGR1'!#REF!)</f>
        <v/>
      </c>
      <c r="E1673" s="505" t="str">
        <f>IF('Formulario PPGR3'!$G1673="","",'[3]Formulario PPGR1'!#REF!)</f>
        <v/>
      </c>
      <c r="F1673" s="505" t="str">
        <f>IF('Formulario PPGR3'!$G1673="","",'[3]Formulario PPGR1'!#REF!)</f>
        <v/>
      </c>
      <c r="G1673" s="506"/>
      <c r="H1673" s="507" t="str">
        <f>IFERROR(VLOOKUP('Formulario PPGR3'!$G1673,'Formulario PPGR2'!$H$39:$I$10486,2,FALSE),"")</f>
        <v/>
      </c>
      <c r="I1673" s="514" t="str">
        <f>IFERROR(VLOOKUP('Formulario PPGR3'!$G1673,'Formulario PPGR2'!$H$9:$V$303,15,FALSE),"")</f>
        <v/>
      </c>
      <c r="J1673" s="515"/>
      <c r="K1673" s="505" t="str">
        <f>IFERROR(VLOOKUP($J1673,[14]LSIns!$B$5:$C$45,2,FALSE),"")</f>
        <v/>
      </c>
      <c r="L1673" s="516"/>
      <c r="M1673" s="517" t="str">
        <f>IFERROR(VLOOKUP($L1673,[5]Insumos!$C$2:$F$517,2,FALSE),"")</f>
        <v/>
      </c>
      <c r="N1673" s="521"/>
      <c r="O1673" s="519" t="str">
        <f>IFERROR(VLOOKUP($L1673,[5]Insumos!$C$2:$F$517,3,FALSE),"")</f>
        <v/>
      </c>
      <c r="P1673" s="520" t="e">
        <f>+'Formulario PPGR3'!$O1673*'Formulario PPGR3'!$N1673</f>
        <v>#VALUE!</v>
      </c>
      <c r="Q1673" s="519" t="str">
        <f>IFERROR(VLOOKUP($L1673,[5]Insumos!$C$2:$F$517,4,FALSE),"")</f>
        <v/>
      </c>
      <c r="R1673" s="526"/>
    </row>
    <row r="1674" spans="2:18">
      <c r="B1674" s="505" t="str">
        <f>IF('Formulario PPGR3'!$G1674="","",CONCATENATE('Formulario PPGR3'!$C1674,".",'Formulario PPGR3'!$D1674,".",'Formulario PPGR3'!$E1674,".",'Formulario PPGR3'!$F1674))</f>
        <v/>
      </c>
      <c r="C1674" s="505" t="str">
        <f>IF('Formulario PPGR3'!$G1674="","",'[3]Formulario PPGR1'!#REF!)</f>
        <v/>
      </c>
      <c r="D1674" s="505" t="str">
        <f>IF('Formulario PPGR3'!$G1674="","",'[3]Formulario PPGR1'!#REF!)</f>
        <v/>
      </c>
      <c r="E1674" s="505" t="str">
        <f>IF('Formulario PPGR3'!$G1674="","",'[3]Formulario PPGR1'!#REF!)</f>
        <v/>
      </c>
      <c r="F1674" s="505" t="str">
        <f>IF('Formulario PPGR3'!$G1674="","",'[3]Formulario PPGR1'!#REF!)</f>
        <v/>
      </c>
      <c r="G1674" s="506"/>
      <c r="H1674" s="507" t="str">
        <f>IFERROR(VLOOKUP('Formulario PPGR3'!$G1674,'Formulario PPGR2'!$H$39:$I$10486,2,FALSE),"")</f>
        <v/>
      </c>
      <c r="I1674" s="514" t="str">
        <f>IFERROR(VLOOKUP('Formulario PPGR3'!$G1674,'Formulario PPGR2'!$H$9:$V$303,15,FALSE),"")</f>
        <v/>
      </c>
      <c r="J1674" s="515"/>
      <c r="K1674" s="505" t="str">
        <f>IFERROR(VLOOKUP($J1674,[14]LSIns!$B$5:$C$45,2,FALSE),"")</f>
        <v/>
      </c>
      <c r="L1674" s="516"/>
      <c r="M1674" s="517" t="str">
        <f>IFERROR(VLOOKUP($L1674,[5]Insumos!$C$2:$F$517,2,FALSE),"")</f>
        <v/>
      </c>
      <c r="N1674" s="521"/>
      <c r="O1674" s="519" t="str">
        <f>IFERROR(VLOOKUP($L1674,[5]Insumos!$C$2:$F$517,3,FALSE),"")</f>
        <v/>
      </c>
      <c r="P1674" s="520" t="e">
        <f>+'Formulario PPGR3'!$O1674*'Formulario PPGR3'!$N1674</f>
        <v>#VALUE!</v>
      </c>
      <c r="Q1674" s="519" t="str">
        <f>IFERROR(VLOOKUP($L1674,[5]Insumos!$C$2:$F$517,4,FALSE),"")</f>
        <v/>
      </c>
      <c r="R1674" s="526"/>
    </row>
    <row r="1675" spans="2:18">
      <c r="B1675" s="505" t="str">
        <f>IF('Formulario PPGR3'!$G1675="","",CONCATENATE('Formulario PPGR3'!$C1675,".",'Formulario PPGR3'!$D1675,".",'Formulario PPGR3'!$E1675,".",'Formulario PPGR3'!$F1675))</f>
        <v/>
      </c>
      <c r="C1675" s="505" t="str">
        <f>IF('Formulario PPGR3'!$G1675="","",'[3]Formulario PPGR1'!#REF!)</f>
        <v/>
      </c>
      <c r="D1675" s="505" t="str">
        <f>IF('Formulario PPGR3'!$G1675="","",'[3]Formulario PPGR1'!#REF!)</f>
        <v/>
      </c>
      <c r="E1675" s="505" t="str">
        <f>IF('Formulario PPGR3'!$G1675="","",'[3]Formulario PPGR1'!#REF!)</f>
        <v/>
      </c>
      <c r="F1675" s="505" t="str">
        <f>IF('Formulario PPGR3'!$G1675="","",'[3]Formulario PPGR1'!#REF!)</f>
        <v/>
      </c>
      <c r="G1675" s="506"/>
      <c r="H1675" s="507" t="str">
        <f>IFERROR(VLOOKUP('Formulario PPGR3'!$G1675,'Formulario PPGR2'!$H$39:$I$10486,2,FALSE),"")</f>
        <v/>
      </c>
      <c r="I1675" s="514" t="str">
        <f>IFERROR(VLOOKUP('Formulario PPGR3'!$G1675,'Formulario PPGR2'!$H$9:$V$303,15,FALSE),"")</f>
        <v/>
      </c>
      <c r="J1675" s="515"/>
      <c r="K1675" s="505" t="str">
        <f>IFERROR(VLOOKUP($J1675,[14]LSIns!$B$5:$C$45,2,FALSE),"")</f>
        <v/>
      </c>
      <c r="L1675" s="516"/>
      <c r="M1675" s="517" t="str">
        <f>IFERROR(VLOOKUP($L1675,[5]Insumos!$C$2:$F$517,2,FALSE),"")</f>
        <v/>
      </c>
      <c r="N1675" s="521"/>
      <c r="O1675" s="519" t="str">
        <f>IFERROR(VLOOKUP($L1675,[5]Insumos!$C$2:$F$517,3,FALSE),"")</f>
        <v/>
      </c>
      <c r="P1675" s="520" t="e">
        <f>+'Formulario PPGR3'!$O1675*'Formulario PPGR3'!$N1675</f>
        <v>#VALUE!</v>
      </c>
      <c r="Q1675" s="519" t="str">
        <f>IFERROR(VLOOKUP($L1675,[5]Insumos!$C$2:$F$517,4,FALSE),"")</f>
        <v/>
      </c>
      <c r="R1675" s="526"/>
    </row>
    <row r="1676" spans="2:18">
      <c r="B1676" s="505" t="str">
        <f>IF('Formulario PPGR3'!$G1676="","",CONCATENATE('Formulario PPGR3'!$C1676,".",'Formulario PPGR3'!$D1676,".",'Formulario PPGR3'!$E1676,".",'Formulario PPGR3'!$F1676))</f>
        <v/>
      </c>
      <c r="C1676" s="505" t="str">
        <f>IF('Formulario PPGR3'!$G1676="","",'[3]Formulario PPGR1'!#REF!)</f>
        <v/>
      </c>
      <c r="D1676" s="505" t="str">
        <f>IF('Formulario PPGR3'!$G1676="","",'[3]Formulario PPGR1'!#REF!)</f>
        <v/>
      </c>
      <c r="E1676" s="505" t="str">
        <f>IF('Formulario PPGR3'!$G1676="","",'[3]Formulario PPGR1'!#REF!)</f>
        <v/>
      </c>
      <c r="F1676" s="505" t="str">
        <f>IF('Formulario PPGR3'!$G1676="","",'[3]Formulario PPGR1'!#REF!)</f>
        <v/>
      </c>
      <c r="G1676" s="506"/>
      <c r="H1676" s="507" t="str">
        <f>IFERROR(VLOOKUP('Formulario PPGR3'!$G1676,'Formulario PPGR2'!$H$39:$I$10486,2,FALSE),"")</f>
        <v/>
      </c>
      <c r="I1676" s="514" t="str">
        <f>IFERROR(VLOOKUP('Formulario PPGR3'!$G1676,'Formulario PPGR2'!$H$9:$V$303,15,FALSE),"")</f>
        <v/>
      </c>
      <c r="J1676" s="515"/>
      <c r="K1676" s="505" t="str">
        <f>IFERROR(VLOOKUP($J1676,[14]LSIns!$B$5:$C$45,2,FALSE),"")</f>
        <v/>
      </c>
      <c r="L1676" s="516"/>
      <c r="M1676" s="517" t="str">
        <f>IFERROR(VLOOKUP($L1676,[5]Insumos!$C$2:$F$517,2,FALSE),"")</f>
        <v/>
      </c>
      <c r="N1676" s="521"/>
      <c r="O1676" s="519" t="str">
        <f>IFERROR(VLOOKUP($L1676,[5]Insumos!$C$2:$F$517,3,FALSE),"")</f>
        <v/>
      </c>
      <c r="P1676" s="520" t="e">
        <f>+'Formulario PPGR3'!$O1676*'Formulario PPGR3'!$N1676</f>
        <v>#VALUE!</v>
      </c>
      <c r="Q1676" s="519" t="str">
        <f>IFERROR(VLOOKUP($L1676,[5]Insumos!$C$2:$F$517,4,FALSE),"")</f>
        <v/>
      </c>
      <c r="R1676" s="526"/>
    </row>
    <row r="1677" spans="2:18">
      <c r="B1677" s="505" t="str">
        <f>IF('Formulario PPGR3'!$G1677="","",CONCATENATE('Formulario PPGR3'!$C1677,".",'Formulario PPGR3'!$D1677,".",'Formulario PPGR3'!$E1677,".",'Formulario PPGR3'!$F1677))</f>
        <v/>
      </c>
      <c r="C1677" s="505" t="str">
        <f>IF('Formulario PPGR3'!$G1677="","",'[3]Formulario PPGR1'!#REF!)</f>
        <v/>
      </c>
      <c r="D1677" s="505" t="str">
        <f>IF('Formulario PPGR3'!$G1677="","",'[3]Formulario PPGR1'!#REF!)</f>
        <v/>
      </c>
      <c r="E1677" s="505" t="str">
        <f>IF('Formulario PPGR3'!$G1677="","",'[3]Formulario PPGR1'!#REF!)</f>
        <v/>
      </c>
      <c r="F1677" s="505" t="str">
        <f>IF('Formulario PPGR3'!$G1677="","",'[3]Formulario PPGR1'!#REF!)</f>
        <v/>
      </c>
      <c r="G1677" s="506"/>
      <c r="H1677" s="507" t="str">
        <f>IFERROR(VLOOKUP('Formulario PPGR3'!$G1677,'Formulario PPGR2'!$H$39:$I$10486,2,FALSE),"")</f>
        <v/>
      </c>
      <c r="I1677" s="514" t="str">
        <f>IFERROR(VLOOKUP('Formulario PPGR3'!$G1677,'Formulario PPGR2'!$H$9:$V$303,15,FALSE),"")</f>
        <v/>
      </c>
      <c r="J1677" s="515"/>
      <c r="K1677" s="505" t="str">
        <f>IFERROR(VLOOKUP($J1677,[14]LSIns!$B$5:$C$45,2,FALSE),"")</f>
        <v/>
      </c>
      <c r="L1677" s="516"/>
      <c r="M1677" s="517" t="str">
        <f>IFERROR(VLOOKUP($L1677,[5]Insumos!$C$2:$F$517,2,FALSE),"")</f>
        <v/>
      </c>
      <c r="N1677" s="521"/>
      <c r="O1677" s="519" t="str">
        <f>IFERROR(VLOOKUP($L1677,[5]Insumos!$C$2:$F$517,3,FALSE),"")</f>
        <v/>
      </c>
      <c r="P1677" s="520" t="e">
        <f>+'Formulario PPGR3'!$O1677*'Formulario PPGR3'!$N1677</f>
        <v>#VALUE!</v>
      </c>
      <c r="Q1677" s="519" t="str">
        <f>IFERROR(VLOOKUP($L1677,[5]Insumos!$C$2:$F$517,4,FALSE),"")</f>
        <v/>
      </c>
      <c r="R1677" s="526"/>
    </row>
    <row r="1678" spans="2:18">
      <c r="B1678" s="505" t="str">
        <f>IF('Formulario PPGR3'!$G1678="","",CONCATENATE('Formulario PPGR3'!$C1678,".",'Formulario PPGR3'!$D1678,".",'Formulario PPGR3'!$E1678,".",'Formulario PPGR3'!$F1678))</f>
        <v/>
      </c>
      <c r="C1678" s="505" t="str">
        <f>IF('Formulario PPGR3'!$G1678="","",'[3]Formulario PPGR1'!#REF!)</f>
        <v/>
      </c>
      <c r="D1678" s="505" t="str">
        <f>IF('Formulario PPGR3'!$G1678="","",'[3]Formulario PPGR1'!#REF!)</f>
        <v/>
      </c>
      <c r="E1678" s="505" t="str">
        <f>IF('Formulario PPGR3'!$G1678="","",'[3]Formulario PPGR1'!#REF!)</f>
        <v/>
      </c>
      <c r="F1678" s="505" t="str">
        <f>IF('Formulario PPGR3'!$G1678="","",'[3]Formulario PPGR1'!#REF!)</f>
        <v/>
      </c>
      <c r="G1678" s="506"/>
      <c r="H1678" s="507" t="str">
        <f>IFERROR(VLOOKUP('Formulario PPGR3'!$G1678,'Formulario PPGR2'!$H$39:$I$10486,2,FALSE),"")</f>
        <v/>
      </c>
      <c r="I1678" s="514" t="str">
        <f>IFERROR(VLOOKUP('Formulario PPGR3'!$G1678,'Formulario PPGR2'!$H$9:$V$303,15,FALSE),"")</f>
        <v/>
      </c>
      <c r="J1678" s="515"/>
      <c r="K1678" s="505" t="str">
        <f>IFERROR(VLOOKUP($J1678,[14]LSIns!$B$5:$C$45,2,FALSE),"")</f>
        <v/>
      </c>
      <c r="L1678" s="516"/>
      <c r="M1678" s="517" t="str">
        <f>IFERROR(VLOOKUP($L1678,[5]Insumos!$C$2:$F$517,2,FALSE),"")</f>
        <v/>
      </c>
      <c r="N1678" s="521"/>
      <c r="O1678" s="519" t="str">
        <f>IFERROR(VLOOKUP($L1678,[5]Insumos!$C$2:$F$517,3,FALSE),"")</f>
        <v/>
      </c>
      <c r="P1678" s="520" t="e">
        <f>+'Formulario PPGR3'!$O1678*'Formulario PPGR3'!$N1678</f>
        <v>#VALUE!</v>
      </c>
      <c r="Q1678" s="519" t="str">
        <f>IFERROR(VLOOKUP($L1678,[5]Insumos!$C$2:$F$517,4,FALSE),"")</f>
        <v/>
      </c>
      <c r="R1678" s="526"/>
    </row>
    <row r="1679" spans="2:18">
      <c r="B1679" s="505" t="str">
        <f>IF('Formulario PPGR3'!$G1679="","",CONCATENATE('Formulario PPGR3'!$C1679,".",'Formulario PPGR3'!$D1679,".",'Formulario PPGR3'!$E1679,".",'Formulario PPGR3'!$F1679))</f>
        <v/>
      </c>
      <c r="C1679" s="505" t="str">
        <f>IF('Formulario PPGR3'!$G1679="","",'[3]Formulario PPGR1'!#REF!)</f>
        <v/>
      </c>
      <c r="D1679" s="505" t="str">
        <f>IF('Formulario PPGR3'!$G1679="","",'[3]Formulario PPGR1'!#REF!)</f>
        <v/>
      </c>
      <c r="E1679" s="505" t="str">
        <f>IF('Formulario PPGR3'!$G1679="","",'[3]Formulario PPGR1'!#REF!)</f>
        <v/>
      </c>
      <c r="F1679" s="505" t="str">
        <f>IF('Formulario PPGR3'!$G1679="","",'[3]Formulario PPGR1'!#REF!)</f>
        <v/>
      </c>
      <c r="G1679" s="506"/>
      <c r="H1679" s="507" t="str">
        <f>IFERROR(VLOOKUP('Formulario PPGR3'!$G1679,'Formulario PPGR2'!$H$39:$I$10486,2,FALSE),"")</f>
        <v/>
      </c>
      <c r="I1679" s="514" t="str">
        <f>IFERROR(VLOOKUP('Formulario PPGR3'!$G1679,'Formulario PPGR2'!$H$9:$V$303,15,FALSE),"")</f>
        <v/>
      </c>
      <c r="J1679" s="515"/>
      <c r="K1679" s="505" t="str">
        <f>IFERROR(VLOOKUP($J1679,[14]LSIns!$B$5:$C$45,2,FALSE),"")</f>
        <v/>
      </c>
      <c r="L1679" s="516"/>
      <c r="M1679" s="517" t="str">
        <f>IFERROR(VLOOKUP($L1679,[5]Insumos!$C$2:$F$517,2,FALSE),"")</f>
        <v/>
      </c>
      <c r="N1679" s="521"/>
      <c r="O1679" s="519" t="str">
        <f>IFERROR(VLOOKUP($L1679,[5]Insumos!$C$2:$F$517,3,FALSE),"")</f>
        <v/>
      </c>
      <c r="P1679" s="520" t="e">
        <f>+'Formulario PPGR3'!$O1679*'Formulario PPGR3'!$N1679</f>
        <v>#VALUE!</v>
      </c>
      <c r="Q1679" s="519" t="str">
        <f>IFERROR(VLOOKUP($L1679,[5]Insumos!$C$2:$F$517,4,FALSE),"")</f>
        <v/>
      </c>
      <c r="R1679" s="526"/>
    </row>
    <row r="1680" spans="2:18">
      <c r="B1680" s="505" t="str">
        <f>IF('Formulario PPGR3'!$G1680="","",CONCATENATE('Formulario PPGR3'!$C1680,".",'Formulario PPGR3'!$D1680,".",'Formulario PPGR3'!$E1680,".",'Formulario PPGR3'!$F1680))</f>
        <v/>
      </c>
      <c r="C1680" s="505" t="str">
        <f>IF('Formulario PPGR3'!$G1680="","",'[3]Formulario PPGR1'!#REF!)</f>
        <v/>
      </c>
      <c r="D1680" s="505" t="str">
        <f>IF('Formulario PPGR3'!$G1680="","",'[3]Formulario PPGR1'!#REF!)</f>
        <v/>
      </c>
      <c r="E1680" s="505" t="str">
        <f>IF('Formulario PPGR3'!$G1680="","",'[3]Formulario PPGR1'!#REF!)</f>
        <v/>
      </c>
      <c r="F1680" s="505" t="str">
        <f>IF('Formulario PPGR3'!$G1680="","",'[3]Formulario PPGR1'!#REF!)</f>
        <v/>
      </c>
      <c r="G1680" s="506"/>
      <c r="H1680" s="507" t="str">
        <f>IFERROR(VLOOKUP('Formulario PPGR3'!$G1680,'Formulario PPGR2'!$H$39:$I$10486,2,FALSE),"")</f>
        <v/>
      </c>
      <c r="I1680" s="514" t="str">
        <f>IFERROR(VLOOKUP('Formulario PPGR3'!$G1680,'Formulario PPGR2'!$H$9:$V$303,15,FALSE),"")</f>
        <v/>
      </c>
      <c r="J1680" s="515"/>
      <c r="K1680" s="505" t="str">
        <f>IFERROR(VLOOKUP($J1680,[14]LSIns!$B$5:$C$45,2,FALSE),"")</f>
        <v/>
      </c>
      <c r="L1680" s="516"/>
      <c r="M1680" s="517" t="str">
        <f>IFERROR(VLOOKUP($L1680,[5]Insumos!$C$2:$F$517,2,FALSE),"")</f>
        <v/>
      </c>
      <c r="N1680" s="521"/>
      <c r="O1680" s="519" t="str">
        <f>IFERROR(VLOOKUP($L1680,[5]Insumos!$C$2:$F$517,3,FALSE),"")</f>
        <v/>
      </c>
      <c r="P1680" s="520" t="e">
        <f>+'Formulario PPGR3'!$O1680*'Formulario PPGR3'!$N1680</f>
        <v>#VALUE!</v>
      </c>
      <c r="Q1680" s="519" t="str">
        <f>IFERROR(VLOOKUP($L1680,[5]Insumos!$C$2:$F$517,4,FALSE),"")</f>
        <v/>
      </c>
      <c r="R1680" s="526"/>
    </row>
    <row r="1681" spans="2:18">
      <c r="B1681" s="505" t="str">
        <f>IF('Formulario PPGR3'!$G1681="","",CONCATENATE('Formulario PPGR3'!$C1681,".",'Formulario PPGR3'!$D1681,".",'Formulario PPGR3'!$E1681,".",'Formulario PPGR3'!$F1681))</f>
        <v/>
      </c>
      <c r="C1681" s="505" t="str">
        <f>IF('Formulario PPGR3'!$G1681="","",'[3]Formulario PPGR1'!#REF!)</f>
        <v/>
      </c>
      <c r="D1681" s="505" t="str">
        <f>IF('Formulario PPGR3'!$G1681="","",'[3]Formulario PPGR1'!#REF!)</f>
        <v/>
      </c>
      <c r="E1681" s="505" t="str">
        <f>IF('Formulario PPGR3'!$G1681="","",'[3]Formulario PPGR1'!#REF!)</f>
        <v/>
      </c>
      <c r="F1681" s="505" t="str">
        <f>IF('Formulario PPGR3'!$G1681="","",'[3]Formulario PPGR1'!#REF!)</f>
        <v/>
      </c>
      <c r="G1681" s="506"/>
      <c r="H1681" s="507" t="str">
        <f>IFERROR(VLOOKUP('Formulario PPGR3'!$G1681,'Formulario PPGR2'!$H$39:$I$10486,2,FALSE),"")</f>
        <v/>
      </c>
      <c r="I1681" s="514" t="str">
        <f>IFERROR(VLOOKUP('Formulario PPGR3'!$G1681,'Formulario PPGR2'!$H$9:$V$303,15,FALSE),"")</f>
        <v/>
      </c>
      <c r="J1681" s="515"/>
      <c r="K1681" s="505" t="str">
        <f>IFERROR(VLOOKUP($J1681,[14]LSIns!$B$5:$C$45,2,FALSE),"")</f>
        <v/>
      </c>
      <c r="L1681" s="516"/>
      <c r="M1681" s="517" t="str">
        <f>IFERROR(VLOOKUP($L1681,[5]Insumos!$C$2:$F$517,2,FALSE),"")</f>
        <v/>
      </c>
      <c r="N1681" s="521"/>
      <c r="O1681" s="519" t="str">
        <f>IFERROR(VLOOKUP($L1681,[5]Insumos!$C$2:$F$517,3,FALSE),"")</f>
        <v/>
      </c>
      <c r="P1681" s="520" t="e">
        <f>+'Formulario PPGR3'!$O1681*'Formulario PPGR3'!$N1681</f>
        <v>#VALUE!</v>
      </c>
      <c r="Q1681" s="519" t="str">
        <f>IFERROR(VLOOKUP($L1681,[5]Insumos!$C$2:$F$517,4,FALSE),"")</f>
        <v/>
      </c>
      <c r="R1681" s="526"/>
    </row>
    <row r="1682" spans="2:18">
      <c r="B1682" s="505" t="str">
        <f>IF('Formulario PPGR3'!$G1682="","",CONCATENATE('Formulario PPGR3'!$C1682,".",'Formulario PPGR3'!$D1682,".",'Formulario PPGR3'!$E1682,".",'Formulario PPGR3'!$F1682))</f>
        <v/>
      </c>
      <c r="C1682" s="505" t="str">
        <f>IF('Formulario PPGR3'!$G1682="","",'[3]Formulario PPGR1'!#REF!)</f>
        <v/>
      </c>
      <c r="D1682" s="505" t="str">
        <f>IF('Formulario PPGR3'!$G1682="","",'[3]Formulario PPGR1'!#REF!)</f>
        <v/>
      </c>
      <c r="E1682" s="505" t="str">
        <f>IF('Formulario PPGR3'!$G1682="","",'[3]Formulario PPGR1'!#REF!)</f>
        <v/>
      </c>
      <c r="F1682" s="505" t="str">
        <f>IF('Formulario PPGR3'!$G1682="","",'[3]Formulario PPGR1'!#REF!)</f>
        <v/>
      </c>
      <c r="G1682" s="506"/>
      <c r="H1682" s="507" t="str">
        <f>IFERROR(VLOOKUP('Formulario PPGR3'!$G1682,'Formulario PPGR2'!$H$39:$I$10486,2,FALSE),"")</f>
        <v/>
      </c>
      <c r="I1682" s="514" t="str">
        <f>IFERROR(VLOOKUP('Formulario PPGR3'!$G1682,'Formulario PPGR2'!$H$9:$V$303,15,FALSE),"")</f>
        <v/>
      </c>
      <c r="J1682" s="515"/>
      <c r="K1682" s="505" t="str">
        <f>IFERROR(VLOOKUP($J1682,[14]LSIns!$B$5:$C$45,2,FALSE),"")</f>
        <v/>
      </c>
      <c r="L1682" s="516"/>
      <c r="M1682" s="517" t="str">
        <f>IFERROR(VLOOKUP($L1682,[5]Insumos!$C$2:$F$517,2,FALSE),"")</f>
        <v/>
      </c>
      <c r="N1682" s="521"/>
      <c r="O1682" s="519" t="str">
        <f>IFERROR(VLOOKUP($L1682,[5]Insumos!$C$2:$F$517,3,FALSE),"")</f>
        <v/>
      </c>
      <c r="P1682" s="520" t="e">
        <f>+'Formulario PPGR3'!$O1682*'Formulario PPGR3'!$N1682</f>
        <v>#VALUE!</v>
      </c>
      <c r="Q1682" s="519" t="str">
        <f>IFERROR(VLOOKUP($L1682,[5]Insumos!$C$2:$F$517,4,FALSE),"")</f>
        <v/>
      </c>
      <c r="R1682" s="526"/>
    </row>
    <row r="1683" spans="2:18">
      <c r="B1683" s="505" t="str">
        <f>IF('Formulario PPGR3'!$G1683="","",CONCATENATE('Formulario PPGR3'!$C1683,".",'Formulario PPGR3'!$D1683,".",'Formulario PPGR3'!$E1683,".",'Formulario PPGR3'!$F1683))</f>
        <v/>
      </c>
      <c r="C1683" s="505" t="str">
        <f>IF('Formulario PPGR3'!$G1683="","",'[3]Formulario PPGR1'!#REF!)</f>
        <v/>
      </c>
      <c r="D1683" s="505" t="str">
        <f>IF('Formulario PPGR3'!$G1683="","",'[3]Formulario PPGR1'!#REF!)</f>
        <v/>
      </c>
      <c r="E1683" s="505" t="str">
        <f>IF('Formulario PPGR3'!$G1683="","",'[3]Formulario PPGR1'!#REF!)</f>
        <v/>
      </c>
      <c r="F1683" s="505" t="str">
        <f>IF('Formulario PPGR3'!$G1683="","",'[3]Formulario PPGR1'!#REF!)</f>
        <v/>
      </c>
      <c r="G1683" s="506"/>
      <c r="H1683" s="507" t="str">
        <f>IFERROR(VLOOKUP('Formulario PPGR3'!$G1683,'Formulario PPGR2'!$H$39:$I$10486,2,FALSE),"")</f>
        <v/>
      </c>
      <c r="I1683" s="514" t="str">
        <f>IFERROR(VLOOKUP('Formulario PPGR3'!$G1683,'Formulario PPGR2'!$H$9:$V$303,15,FALSE),"")</f>
        <v/>
      </c>
      <c r="J1683" s="515"/>
      <c r="K1683" s="505" t="str">
        <f>IFERROR(VLOOKUP($J1683,[14]LSIns!$B$5:$C$45,2,FALSE),"")</f>
        <v/>
      </c>
      <c r="L1683" s="516"/>
      <c r="M1683" s="517" t="str">
        <f>IFERROR(VLOOKUP($L1683,[5]Insumos!$C$2:$F$517,2,FALSE),"")</f>
        <v/>
      </c>
      <c r="N1683" s="521"/>
      <c r="O1683" s="519" t="str">
        <f>IFERROR(VLOOKUP($L1683,[5]Insumos!$C$2:$F$517,3,FALSE),"")</f>
        <v/>
      </c>
      <c r="P1683" s="520" t="e">
        <f>+'Formulario PPGR3'!$O1683*'Formulario PPGR3'!$N1683</f>
        <v>#VALUE!</v>
      </c>
      <c r="Q1683" s="519" t="str">
        <f>IFERROR(VLOOKUP($L1683,[5]Insumos!$C$2:$F$517,4,FALSE),"")</f>
        <v/>
      </c>
      <c r="R1683" s="526"/>
    </row>
    <row r="1684" spans="2:18">
      <c r="J1684" s="540"/>
      <c r="K1684" s="540"/>
      <c r="L1684" s="540"/>
      <c r="N1684" s="540"/>
      <c r="R1684" s="540"/>
    </row>
    <row r="1685" spans="2:18">
      <c r="J1685" s="540"/>
      <c r="K1685" s="540"/>
      <c r="L1685" s="540"/>
      <c r="N1685" s="540"/>
      <c r="R1685" s="540"/>
    </row>
    <row r="1686" spans="2:18">
      <c r="J1686" s="540"/>
      <c r="K1686" s="540"/>
      <c r="L1686" s="540"/>
      <c r="N1686" s="540"/>
      <c r="R1686" s="540"/>
    </row>
    <row r="1687" spans="2:18">
      <c r="J1687" s="540"/>
      <c r="K1687" s="540"/>
      <c r="L1687" s="540"/>
      <c r="R1687" s="540"/>
    </row>
    <row r="1688" spans="2:18">
      <c r="J1688" s="540"/>
      <c r="K1688" s="540"/>
      <c r="L1688" s="540"/>
      <c r="R1688" s="540"/>
    </row>
    <row r="1689" spans="2:18">
      <c r="J1689" s="540"/>
      <c r="K1689" s="540"/>
      <c r="L1689" s="540"/>
      <c r="R1689" s="540"/>
    </row>
    <row r="1690" spans="2:18">
      <c r="J1690" s="540"/>
      <c r="K1690" s="540"/>
      <c r="L1690" s="540"/>
      <c r="R1690" s="540"/>
    </row>
    <row r="1691" spans="2:18">
      <c r="J1691" s="540"/>
      <c r="K1691" s="540"/>
      <c r="L1691" s="540"/>
      <c r="R1691" s="540"/>
    </row>
    <row r="1692" spans="2:18">
      <c r="J1692" s="540"/>
      <c r="K1692" s="540"/>
      <c r="L1692" s="540"/>
      <c r="R1692" s="540"/>
    </row>
    <row r="1693" spans="2:18">
      <c r="J1693" s="540"/>
      <c r="K1693" s="540"/>
      <c r="L1693" s="540"/>
      <c r="R1693" s="540"/>
    </row>
    <row r="1694" spans="2:18">
      <c r="J1694" s="540"/>
      <c r="K1694" s="540"/>
      <c r="L1694" s="540"/>
      <c r="R1694" s="540"/>
    </row>
    <row r="1695" spans="2:18">
      <c r="J1695" s="540"/>
      <c r="K1695" s="540"/>
      <c r="L1695" s="540"/>
      <c r="R1695" s="540"/>
    </row>
    <row r="1696" spans="2:18">
      <c r="J1696" s="540"/>
      <c r="K1696" s="540"/>
      <c r="L1696" s="540"/>
      <c r="R1696" s="540"/>
    </row>
    <row r="1697" spans="10:18">
      <c r="J1697" s="540"/>
      <c r="K1697" s="540"/>
      <c r="L1697" s="540"/>
      <c r="R1697" s="540"/>
    </row>
    <row r="1698" spans="10:18">
      <c r="J1698" s="540"/>
      <c r="K1698" s="540"/>
      <c r="L1698" s="540"/>
      <c r="R1698" s="540"/>
    </row>
    <row r="1699" spans="10:18">
      <c r="J1699" s="540"/>
      <c r="K1699" s="540"/>
      <c r="L1699" s="540"/>
      <c r="R1699" s="540"/>
    </row>
    <row r="1700" spans="10:18">
      <c r="J1700" s="540"/>
      <c r="K1700" s="540"/>
      <c r="L1700" s="540"/>
      <c r="R1700" s="540"/>
    </row>
    <row r="1701" spans="10:18">
      <c r="J1701" s="540"/>
      <c r="K1701" s="540"/>
      <c r="L1701" s="540"/>
      <c r="R1701" s="540"/>
    </row>
    <row r="1702" spans="10:18">
      <c r="J1702" s="540"/>
      <c r="K1702" s="540"/>
      <c r="L1702" s="540"/>
      <c r="R1702" s="540"/>
    </row>
    <row r="1703" spans="10:18">
      <c r="J1703" s="540"/>
      <c r="K1703" s="540"/>
      <c r="L1703" s="540"/>
      <c r="R1703" s="540"/>
    </row>
    <row r="1704" spans="10:18">
      <c r="J1704" s="540"/>
      <c r="K1704" s="540"/>
      <c r="L1704" s="540"/>
      <c r="R1704" s="540"/>
    </row>
    <row r="1705" spans="10:18">
      <c r="J1705" s="540"/>
      <c r="K1705" s="540"/>
      <c r="L1705" s="540"/>
      <c r="R1705" s="540"/>
    </row>
    <row r="1706" spans="10:18">
      <c r="J1706" s="540"/>
      <c r="K1706" s="540"/>
      <c r="L1706" s="540"/>
      <c r="R1706" s="540"/>
    </row>
    <row r="1707" spans="10:18">
      <c r="J1707" s="540"/>
      <c r="K1707" s="540"/>
      <c r="L1707" s="540"/>
      <c r="R1707" s="540"/>
    </row>
    <row r="1708" spans="10:18">
      <c r="J1708" s="540"/>
      <c r="K1708" s="540"/>
      <c r="L1708" s="540"/>
      <c r="R1708" s="540"/>
    </row>
    <row r="1709" spans="10:18">
      <c r="J1709" s="540"/>
      <c r="K1709" s="540"/>
      <c r="L1709" s="540"/>
      <c r="R1709" s="540"/>
    </row>
    <row r="1710" spans="10:18">
      <c r="J1710" s="540"/>
      <c r="K1710" s="540"/>
      <c r="L1710" s="540"/>
      <c r="R1710" s="540"/>
    </row>
    <row r="1711" spans="10:18">
      <c r="J1711" s="540"/>
      <c r="K1711" s="540"/>
      <c r="L1711" s="540"/>
      <c r="R1711" s="540"/>
    </row>
    <row r="1712" spans="10:18">
      <c r="J1712" s="540"/>
      <c r="K1712" s="540"/>
      <c r="L1712" s="540"/>
      <c r="R1712" s="540"/>
    </row>
    <row r="1713" spans="10:18">
      <c r="J1713" s="540"/>
      <c r="K1713" s="540"/>
      <c r="L1713" s="540"/>
      <c r="R1713" s="540"/>
    </row>
    <row r="1714" spans="10:18">
      <c r="J1714" s="540"/>
      <c r="K1714" s="540"/>
      <c r="L1714" s="540"/>
    </row>
    <row r="1715" spans="10:18">
      <c r="J1715" s="540"/>
      <c r="K1715" s="540"/>
      <c r="L1715" s="540"/>
    </row>
    <row r="1716" spans="10:18">
      <c r="J1716" s="540"/>
      <c r="K1716" s="540"/>
      <c r="L1716" s="540"/>
    </row>
    <row r="1717" spans="10:18">
      <c r="J1717" s="540"/>
      <c r="K1717" s="540"/>
      <c r="L1717" s="540"/>
    </row>
    <row r="1718" spans="10:18">
      <c r="J1718" s="540"/>
      <c r="K1718" s="540"/>
      <c r="L1718" s="540"/>
    </row>
    <row r="1719" spans="10:18">
      <c r="J1719" s="540"/>
      <c r="K1719" s="540"/>
      <c r="L1719" s="540"/>
    </row>
    <row r="1720" spans="10:18">
      <c r="J1720" s="540"/>
      <c r="K1720" s="540"/>
      <c r="L1720" s="540"/>
    </row>
    <row r="1721" spans="10:18">
      <c r="J1721" s="540"/>
      <c r="K1721" s="540"/>
      <c r="L1721" s="540"/>
    </row>
    <row r="1722" spans="10:18">
      <c r="J1722" s="540"/>
      <c r="K1722" s="540"/>
      <c r="L1722" s="540"/>
    </row>
    <row r="1723" spans="10:18">
      <c r="J1723" s="540"/>
      <c r="K1723" s="540"/>
      <c r="L1723" s="540"/>
    </row>
    <row r="1724" spans="10:18">
      <c r="J1724" s="540"/>
      <c r="K1724" s="540"/>
      <c r="L1724" s="540"/>
    </row>
    <row r="1725" spans="10:18">
      <c r="J1725" s="540"/>
      <c r="K1725" s="540"/>
      <c r="L1725" s="540"/>
    </row>
  </sheetData>
  <sheetProtection insertRows="0" insertHyperlinks="0" sort="0" autoFilter="0" pivotTables="0"/>
  <dataValidations count="4">
    <dataValidation type="list" allowBlank="1" showInputMessage="1" showErrorMessage="1" sqref="L740 L744 L746 L9:L624 L627:L630 L632:L636 L638:L643 L645:L649 L651:L655 L657:L659 L661:L664 L666:L668 L670:L678 L680:L687 L689:L691 L693:L694 L697:L700 L703:L704 L706:L707 L710:L711 L714:L719 L721:L724 L729:L730 L733:L736 L748:L752 L754:L759 L761:L1347 L1358:L1683" xr:uid="{00000000-0002-0000-0300-000000000000}">
      <formula1>INDIRECT($K9)</formula1>
    </dataValidation>
    <dataValidation type="list" allowBlank="1" showInputMessage="1" showErrorMessage="1" sqref="G9:G1683" xr:uid="{00000000-0002-0000-0300-000001000000}">
      <formula1>CodigoActividad</formula1>
    </dataValidation>
    <dataValidation type="list" allowBlank="1" showInputMessage="1" showErrorMessage="1" sqref="J9:J746 J748:J1683" xr:uid="{00000000-0002-0000-0300-000002000000}">
      <formula1>lsInsumos</formula1>
    </dataValidation>
    <dataValidation type="list" allowBlank="1" showInputMessage="1" showErrorMessage="1" sqref="R9:R1683" xr:uid="{00000000-0002-0000-0300-000003000000}">
      <formula1>lsFuentesFinanciamiento</formula1>
    </dataValidation>
  </dataValidations>
  <pageMargins left="0.7" right="0.7" top="0.75" bottom="0.75" header="0.3" footer="0.3"/>
  <pageSetup paperSize="5" scale="54" orientation="landscape" r:id="rId1"/>
  <colBreaks count="1" manualBreakCount="1">
    <brk id="19" max="1048575" man="1"/>
  </colBreaks>
  <ignoredErrors>
    <ignoredError sqref="H47 H380 H389 H992 H995" calculatedColumn="1"/>
  </ignoredErrors>
  <drawing r:id="rId2"/>
  <legacyDrawing r:id="rId3"/>
  <controls>
    <mc:AlternateContent xmlns:mc="http://schemas.openxmlformats.org/markup-compatibility/2006">
      <mc:Choice Requires="x14">
        <control shapeId="10449" r:id="rId4" name="CommandButton1">
          <controlPr defaultSize="0" altText="" r:id="rId5">
            <anchor moveWithCells="1">
              <from>
                <xdr:col>6</xdr:col>
                <xdr:colOff>104775</xdr:colOff>
                <xdr:row>5</xdr:row>
                <xdr:rowOff>76200</xdr:rowOff>
              </from>
              <to>
                <xdr:col>7</xdr:col>
                <xdr:colOff>304800</xdr:colOff>
                <xdr:row>7</xdr:row>
                <xdr:rowOff>38100</xdr:rowOff>
              </to>
            </anchor>
          </controlPr>
        </control>
      </mc:Choice>
      <mc:Fallback>
        <control shapeId="10449" r:id="rId4" name="CommandButton1"/>
      </mc:Fallback>
    </mc:AlternateContent>
  </controls>
  <tableParts count="1">
    <tablePart r:id="rId6"/>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156"/>
  <sheetViews>
    <sheetView showGridLines="0" topLeftCell="A135" workbookViewId="0">
      <selection activeCell="I135" sqref="I135"/>
    </sheetView>
  </sheetViews>
  <sheetFormatPr baseColWidth="10" defaultColWidth="9.140625" defaultRowHeight="15"/>
  <cols>
    <col min="1" max="1" width="5" style="232" customWidth="1"/>
    <col min="2" max="6" width="5" style="232" hidden="1" customWidth="1"/>
    <col min="7" max="7" width="31.42578125" style="229" customWidth="1"/>
    <col min="8" max="8" width="17.140625" style="229" customWidth="1"/>
    <col min="9" max="9" width="25.140625" style="229" customWidth="1"/>
    <col min="10" max="10" width="15" style="229" customWidth="1"/>
    <col min="11" max="11" width="7.7109375" style="229" hidden="1" customWidth="1"/>
    <col min="12" max="12" width="20.5703125" style="229" customWidth="1"/>
    <col min="13" max="13" width="17.5703125" style="229" customWidth="1"/>
    <col min="14" max="14" width="16.140625" style="229" customWidth="1"/>
    <col min="15" max="15" width="21" style="488" customWidth="1"/>
    <col min="16" max="16" width="23.28515625" style="229" customWidth="1"/>
    <col min="17" max="18" width="9.140625" style="230" customWidth="1"/>
    <col min="19" max="19" width="19.140625" style="230" customWidth="1"/>
    <col min="20" max="20" width="24.140625" style="230" customWidth="1"/>
    <col min="21" max="21" width="9.140625" style="230" customWidth="1"/>
    <col min="22" max="29" width="9.140625" style="231" customWidth="1"/>
    <col min="30" max="30" width="9.140625" customWidth="1"/>
    <col min="31" max="16384" width="9.140625" style="232"/>
  </cols>
  <sheetData>
    <row r="1" spans="2:29" ht="15" customHeight="1">
      <c r="G1" s="446"/>
      <c r="H1" s="446"/>
      <c r="I1" s="446"/>
      <c r="J1" s="446"/>
      <c r="K1" s="446"/>
      <c r="L1" s="446"/>
      <c r="M1" s="446"/>
      <c r="N1" s="446"/>
      <c r="O1" s="491"/>
      <c r="P1" s="446"/>
      <c r="Q1" s="232"/>
      <c r="R1" s="232"/>
      <c r="S1" s="232"/>
      <c r="T1" s="232"/>
      <c r="U1" s="232"/>
      <c r="V1" s="461"/>
      <c r="W1" s="461"/>
      <c r="X1" s="461"/>
      <c r="Y1" s="461"/>
      <c r="Z1" s="461"/>
      <c r="AA1" s="461"/>
      <c r="AB1" s="461"/>
      <c r="AC1" s="461"/>
    </row>
    <row r="2" spans="2:29" customFormat="1" ht="15.75">
      <c r="H2" s="447" t="str">
        <f>'Formulario PPGR1'!G2</f>
        <v>Servicio Nacional de Salud</v>
      </c>
      <c r="L2" s="238"/>
      <c r="M2" s="238"/>
      <c r="N2" s="238"/>
      <c r="O2" s="492"/>
      <c r="P2" s="238"/>
      <c r="Q2" s="238"/>
      <c r="R2" s="238"/>
      <c r="S2" s="238"/>
      <c r="T2" s="238"/>
      <c r="U2" s="238"/>
      <c r="V2" s="239"/>
      <c r="W2" s="313"/>
      <c r="X2" s="313"/>
      <c r="Y2" s="313"/>
      <c r="Z2" s="314"/>
    </row>
    <row r="3" spans="2:29" customFormat="1">
      <c r="H3" s="448" t="str">
        <f>'Formulario PPGR1'!G3</f>
        <v>Dirección de Planificación y Desarrollo</v>
      </c>
      <c r="L3" s="238"/>
      <c r="M3" s="238"/>
      <c r="N3" s="238"/>
      <c r="O3" s="492"/>
      <c r="P3" s="238"/>
      <c r="Q3" s="238"/>
      <c r="R3" s="238"/>
      <c r="S3" s="238"/>
      <c r="T3" s="238"/>
      <c r="U3" s="238"/>
      <c r="V3" s="239"/>
      <c r="W3" s="313"/>
      <c r="X3" s="313"/>
      <c r="Y3" s="313"/>
      <c r="Z3" s="314"/>
    </row>
    <row r="4" spans="2:29" customFormat="1">
      <c r="H4" s="449" t="str">
        <f>'Formulario PPGR1'!G4</f>
        <v xml:space="preserve">Plan Operativo Anual </v>
      </c>
      <c r="L4" s="238"/>
      <c r="M4" s="238"/>
      <c r="N4" s="238"/>
      <c r="O4" s="492"/>
      <c r="P4" s="238"/>
      <c r="Q4" s="238"/>
      <c r="R4" s="238"/>
      <c r="S4" s="238"/>
      <c r="T4" s="238"/>
      <c r="U4" s="238"/>
      <c r="V4" s="239"/>
      <c r="W4" s="313"/>
      <c r="X4" s="313"/>
      <c r="Y4" s="313"/>
      <c r="Z4" s="314"/>
    </row>
    <row r="5" spans="2:29" customFormat="1">
      <c r="H5" s="449" t="s">
        <v>1284</v>
      </c>
      <c r="L5" s="238"/>
      <c r="M5" s="238"/>
      <c r="N5" s="238"/>
      <c r="O5" s="492"/>
      <c r="P5" s="238"/>
      <c r="Q5" s="238"/>
      <c r="R5" s="238"/>
      <c r="S5" s="238"/>
      <c r="T5" s="238"/>
      <c r="U5" s="238"/>
      <c r="V5" s="239"/>
      <c r="W5" s="313"/>
      <c r="X5" s="313"/>
      <c r="Y5" s="313"/>
      <c r="Z5" s="314"/>
    </row>
    <row r="6" spans="2:29">
      <c r="G6" s="450"/>
      <c r="H6" s="261" t="str">
        <f>'Formulario PPGR1'!$M$3</f>
        <v>R0 - SRS Metropolitano</v>
      </c>
      <c r="I6" s="232"/>
      <c r="J6"/>
      <c r="K6"/>
      <c r="L6" s="238"/>
      <c r="M6" s="238"/>
      <c r="N6" s="238"/>
      <c r="O6" s="492"/>
      <c r="P6" s="238"/>
      <c r="Q6" s="238"/>
      <c r="R6" s="238"/>
      <c r="S6" s="232"/>
      <c r="T6" s="232"/>
      <c r="U6" s="232"/>
      <c r="V6" s="461"/>
      <c r="W6" s="461"/>
      <c r="X6" s="461"/>
      <c r="Y6" s="461"/>
      <c r="Z6" s="461"/>
      <c r="AA6" s="461"/>
      <c r="AB6" s="461"/>
      <c r="AC6" s="461"/>
    </row>
    <row r="7" spans="2:29" ht="18.75" customHeight="1">
      <c r="G7" s="450"/>
      <c r="H7" s="450"/>
      <c r="I7" s="450"/>
      <c r="J7"/>
      <c r="K7"/>
      <c r="L7" s="238"/>
      <c r="M7" s="238"/>
      <c r="N7" s="238"/>
      <c r="O7" s="492"/>
      <c r="P7" s="238"/>
      <c r="Q7" s="238"/>
      <c r="R7" s="238"/>
      <c r="S7" s="232"/>
      <c r="T7" s="232"/>
      <c r="U7" s="232"/>
      <c r="V7" s="461"/>
      <c r="W7" s="461"/>
      <c r="X7" s="461"/>
      <c r="Y7" s="461"/>
      <c r="Z7" s="461"/>
      <c r="AA7" s="461"/>
      <c r="AB7" s="461"/>
      <c r="AC7" s="461"/>
    </row>
    <row r="8" spans="2:29" ht="25.5">
      <c r="B8" s="451" t="s">
        <v>61</v>
      </c>
      <c r="C8" s="452" t="s">
        <v>62</v>
      </c>
      <c r="D8" s="452" t="s">
        <v>63</v>
      </c>
      <c r="E8" s="452" t="s">
        <v>64</v>
      </c>
      <c r="F8" s="453" t="s">
        <v>293</v>
      </c>
      <c r="G8" s="454" t="s">
        <v>1285</v>
      </c>
      <c r="H8" s="454" t="s">
        <v>1286</v>
      </c>
      <c r="I8" s="454" t="s">
        <v>1287</v>
      </c>
      <c r="J8" s="454" t="s">
        <v>1288</v>
      </c>
      <c r="K8" s="454" t="s">
        <v>1289</v>
      </c>
      <c r="L8" s="454" t="s">
        <v>1290</v>
      </c>
      <c r="M8" s="462" t="s">
        <v>1064</v>
      </c>
      <c r="N8" s="463" t="s">
        <v>1291</v>
      </c>
      <c r="O8" s="493" t="s">
        <v>1068</v>
      </c>
      <c r="P8" s="464" t="s">
        <v>1069</v>
      </c>
    </row>
    <row r="9" spans="2:29" ht="25.5">
      <c r="B9" s="470" t="e">
        <f>IF('Formulario PPGR4'!$G9="","",CONCATENATE('Formulario PPGR4'!$C9,".",'Formulario PPGR4'!$D9,".",'Formulario PPGR4'!$E9,".",'Formulario PPGR4'!$F9))</f>
        <v>#REF!</v>
      </c>
      <c r="C9" s="470" t="e">
        <f>IF('Formulario PPGR4'!$G9="","",'Formulario PPGR1'!#REF!)</f>
        <v>#REF!</v>
      </c>
      <c r="D9" s="470" t="e">
        <f>IF('Formulario PPGR4'!$G9="","",'Formulario PPGR1'!#REF!)</f>
        <v>#REF!</v>
      </c>
      <c r="E9" s="470" t="e">
        <f>IF('Formulario PPGR4'!$G9="","",'Formulario PPGR1'!#REF!)</f>
        <v>#REF!</v>
      </c>
      <c r="F9" s="470" t="e">
        <f>IF('Formulario PPGR4'!$G9="","",'Formulario PPGR1'!#REF!)</f>
        <v>#REF!</v>
      </c>
      <c r="G9" s="455" t="s">
        <v>1292</v>
      </c>
      <c r="H9" s="489" t="s">
        <v>1293</v>
      </c>
      <c r="I9" s="494" t="s">
        <v>1294</v>
      </c>
      <c r="J9" s="494" t="s">
        <v>1295</v>
      </c>
      <c r="K9" s="494" t="s">
        <v>1296</v>
      </c>
      <c r="L9" s="470" t="s">
        <v>1297</v>
      </c>
      <c r="M9" s="470"/>
      <c r="N9" s="470">
        <v>1000000</v>
      </c>
      <c r="O9" s="493" t="s">
        <v>1298</v>
      </c>
      <c r="P9" s="473" t="s">
        <v>1143</v>
      </c>
    </row>
    <row r="10" spans="2:29" ht="25.5">
      <c r="B10" s="470" t="e">
        <f>IF('Formulario PPGR4'!$G10="","",CONCATENATE('Formulario PPGR4'!$C10,".",'Formulario PPGR4'!$D10,".",'Formulario PPGR4'!$E10,".",'Formulario PPGR4'!$F10))</f>
        <v>#REF!</v>
      </c>
      <c r="C10" s="470" t="e">
        <f>IF('Formulario PPGR4'!$G10="","",'Formulario PPGR1'!#REF!)</f>
        <v>#REF!</v>
      </c>
      <c r="D10" s="470" t="e">
        <f>IF('Formulario PPGR4'!$G10="","",'Formulario PPGR1'!#REF!)</f>
        <v>#REF!</v>
      </c>
      <c r="E10" s="470" t="e">
        <f>IF('Formulario PPGR4'!$G10="","",'Formulario PPGR1'!#REF!)</f>
        <v>#REF!</v>
      </c>
      <c r="F10" s="470" t="e">
        <f>IF('Formulario PPGR4'!$G10="","",'Formulario PPGR1'!#REF!)</f>
        <v>#REF!</v>
      </c>
      <c r="G10" s="455" t="s">
        <v>1299</v>
      </c>
      <c r="H10" s="489" t="s">
        <v>1293</v>
      </c>
      <c r="I10" s="494" t="s">
        <v>1300</v>
      </c>
      <c r="J10" s="494" t="s">
        <v>1295</v>
      </c>
      <c r="K10" s="494" t="s">
        <v>1296</v>
      </c>
      <c r="L10" s="470" t="s">
        <v>1297</v>
      </c>
      <c r="M10" s="470"/>
      <c r="N10" s="470">
        <v>200000</v>
      </c>
      <c r="O10" s="493" t="s">
        <v>1301</v>
      </c>
      <c r="P10" s="473" t="s">
        <v>1143</v>
      </c>
    </row>
    <row r="11" spans="2:29" ht="25.5">
      <c r="B11" s="470" t="e">
        <f>IF('Formulario PPGR4'!$G11="","",CONCATENATE('Formulario PPGR4'!$C11,".",'Formulario PPGR4'!$D11,".",'Formulario PPGR4'!$E11,".",'Formulario PPGR4'!$F11))</f>
        <v>#REF!</v>
      </c>
      <c r="C11" s="470" t="e">
        <f>IF('Formulario PPGR4'!$G11="","",'Formulario PPGR1'!#REF!)</f>
        <v>#REF!</v>
      </c>
      <c r="D11" s="470" t="e">
        <f>IF('Formulario PPGR4'!$G11="","",'Formulario PPGR1'!#REF!)</f>
        <v>#REF!</v>
      </c>
      <c r="E11" s="470" t="e">
        <f>IF('Formulario PPGR4'!$G11="","",'Formulario PPGR1'!#REF!)</f>
        <v>#REF!</v>
      </c>
      <c r="F11" s="470" t="e">
        <f>IF('Formulario PPGR4'!$G11="","",'Formulario PPGR1'!#REF!)</f>
        <v>#REF!</v>
      </c>
      <c r="G11" s="489" t="s">
        <v>1292</v>
      </c>
      <c r="H11" s="489" t="s">
        <v>1293</v>
      </c>
      <c r="I11" s="494" t="s">
        <v>1302</v>
      </c>
      <c r="J11" s="494" t="s">
        <v>1295</v>
      </c>
      <c r="K11" s="494" t="s">
        <v>1296</v>
      </c>
      <c r="L11" s="470" t="s">
        <v>1297</v>
      </c>
      <c r="M11" s="470"/>
      <c r="N11" s="470">
        <v>1000000</v>
      </c>
      <c r="O11" s="493" t="s">
        <v>1298</v>
      </c>
      <c r="P11" s="473" t="s">
        <v>1143</v>
      </c>
    </row>
    <row r="12" spans="2:29" ht="25.5">
      <c r="B12" s="470" t="e">
        <f>IF('Formulario PPGR4'!$G12="","",CONCATENATE('Formulario PPGR4'!$C12,".",'Formulario PPGR4'!$D12,".",'Formulario PPGR4'!$E12,".",'Formulario PPGR4'!$F12))</f>
        <v>#REF!</v>
      </c>
      <c r="C12" s="470" t="e">
        <f>IF('Formulario PPGR4'!$G12="","",'Formulario PPGR1'!#REF!)</f>
        <v>#REF!</v>
      </c>
      <c r="D12" s="470" t="e">
        <f>IF('Formulario PPGR4'!$G12="","",'Formulario PPGR1'!#REF!)</f>
        <v>#REF!</v>
      </c>
      <c r="E12" s="470" t="e">
        <f>IF('Formulario PPGR4'!$G12="","",'Formulario PPGR1'!#REF!)</f>
        <v>#REF!</v>
      </c>
      <c r="F12" s="470" t="e">
        <f>IF('Formulario PPGR4'!$G12="","",'Formulario PPGR1'!#REF!)</f>
        <v>#REF!</v>
      </c>
      <c r="G12" s="489" t="s">
        <v>1303</v>
      </c>
      <c r="H12" s="489" t="s">
        <v>1293</v>
      </c>
      <c r="I12" s="494" t="s">
        <v>1304</v>
      </c>
      <c r="J12" s="494" t="s">
        <v>1295</v>
      </c>
      <c r="K12" s="494" t="s">
        <v>1296</v>
      </c>
      <c r="L12" s="470" t="s">
        <v>1297</v>
      </c>
      <c r="M12" s="470"/>
      <c r="N12" s="470">
        <v>1000000</v>
      </c>
      <c r="O12" s="493" t="s">
        <v>1305</v>
      </c>
      <c r="P12" s="473" t="s">
        <v>1143</v>
      </c>
    </row>
    <row r="13" spans="2:29" ht="25.5">
      <c r="B13" s="470" t="e">
        <f>IF('Formulario PPGR4'!$G13="","",CONCATENATE('Formulario PPGR4'!$C13,".",'Formulario PPGR4'!$D13,".",'Formulario PPGR4'!$E13,".",'Formulario PPGR4'!$F13))</f>
        <v>#REF!</v>
      </c>
      <c r="C13" s="470" t="e">
        <f>IF('Formulario PPGR4'!$G13="","",'Formulario PPGR1'!#REF!)</f>
        <v>#REF!</v>
      </c>
      <c r="D13" s="470" t="e">
        <f>IF('Formulario PPGR4'!$G13="","",'Formulario PPGR1'!#REF!)</f>
        <v>#REF!</v>
      </c>
      <c r="E13" s="470" t="e">
        <f>IF('Formulario PPGR4'!$G13="","",'Formulario PPGR1'!#REF!)</f>
        <v>#REF!</v>
      </c>
      <c r="F13" s="470" t="e">
        <f>IF('Formulario PPGR4'!$G13="","",'Formulario PPGR1'!#REF!)</f>
        <v>#REF!</v>
      </c>
      <c r="G13" s="489" t="s">
        <v>1292</v>
      </c>
      <c r="H13" s="489" t="s">
        <v>1293</v>
      </c>
      <c r="I13" s="494" t="s">
        <v>1306</v>
      </c>
      <c r="J13" s="494" t="s">
        <v>1295</v>
      </c>
      <c r="K13" s="494" t="s">
        <v>1296</v>
      </c>
      <c r="L13" s="470" t="s">
        <v>1297</v>
      </c>
      <c r="M13" s="470"/>
      <c r="N13" s="470">
        <v>1000000</v>
      </c>
      <c r="O13" s="493" t="s">
        <v>1298</v>
      </c>
      <c r="P13" s="473" t="s">
        <v>1143</v>
      </c>
    </row>
    <row r="14" spans="2:29" ht="25.5">
      <c r="B14" s="470" t="e">
        <f>IF('Formulario PPGR4'!$G14="","",CONCATENATE('Formulario PPGR4'!$C14,".",'Formulario PPGR4'!$D14,".",'Formulario PPGR4'!$E14,".",'Formulario PPGR4'!$F14))</f>
        <v>#REF!</v>
      </c>
      <c r="C14" s="470" t="e">
        <f>IF('Formulario PPGR4'!$G14="","",'Formulario PPGR1'!#REF!)</f>
        <v>#REF!</v>
      </c>
      <c r="D14" s="470" t="e">
        <f>IF('Formulario PPGR4'!$G14="","",'Formulario PPGR1'!#REF!)</f>
        <v>#REF!</v>
      </c>
      <c r="E14" s="470" t="e">
        <f>IF('Formulario PPGR4'!$G14="","",'Formulario PPGR1'!#REF!)</f>
        <v>#REF!</v>
      </c>
      <c r="F14" s="470" t="e">
        <f>IF('Formulario PPGR4'!$G14="","",'Formulario PPGR1'!#REF!)</f>
        <v>#REF!</v>
      </c>
      <c r="G14" s="489" t="s">
        <v>1299</v>
      </c>
      <c r="H14" s="489" t="s">
        <v>1293</v>
      </c>
      <c r="I14" s="494" t="s">
        <v>1307</v>
      </c>
      <c r="J14" s="494" t="s">
        <v>1295</v>
      </c>
      <c r="K14" s="494" t="s">
        <v>1296</v>
      </c>
      <c r="L14" s="470" t="s">
        <v>1297</v>
      </c>
      <c r="M14" s="470"/>
      <c r="N14" s="470">
        <v>200000</v>
      </c>
      <c r="O14" s="493" t="s">
        <v>1301</v>
      </c>
      <c r="P14" s="473" t="s">
        <v>1143</v>
      </c>
    </row>
    <row r="15" spans="2:29" ht="25.5">
      <c r="B15" s="470" t="e">
        <f>IF('Formulario PPGR4'!$G15="","",CONCATENATE('Formulario PPGR4'!$C15,".",'Formulario PPGR4'!$D15,".",'Formulario PPGR4'!$E15,".",'Formulario PPGR4'!$F15))</f>
        <v>#REF!</v>
      </c>
      <c r="C15" s="470" t="e">
        <f>IF('Formulario PPGR4'!$G15="","",'Formulario PPGR1'!#REF!)</f>
        <v>#REF!</v>
      </c>
      <c r="D15" s="470" t="e">
        <f>IF('Formulario PPGR4'!$G15="","",'Formulario PPGR1'!#REF!)</f>
        <v>#REF!</v>
      </c>
      <c r="E15" s="470" t="e">
        <f>IF('Formulario PPGR4'!$G15="","",'Formulario PPGR1'!#REF!)</f>
        <v>#REF!</v>
      </c>
      <c r="F15" s="470" t="e">
        <f>IF('Formulario PPGR4'!$G15="","",'Formulario PPGR1'!#REF!)</f>
        <v>#REF!</v>
      </c>
      <c r="G15" s="489" t="s">
        <v>1292</v>
      </c>
      <c r="H15" s="489" t="s">
        <v>1293</v>
      </c>
      <c r="I15" s="494" t="s">
        <v>1308</v>
      </c>
      <c r="J15" s="494" t="s">
        <v>1295</v>
      </c>
      <c r="K15" s="494" t="s">
        <v>1296</v>
      </c>
      <c r="L15" s="470" t="s">
        <v>1309</v>
      </c>
      <c r="M15" s="470"/>
      <c r="N15" s="470">
        <v>1000000</v>
      </c>
      <c r="O15" s="493" t="s">
        <v>1298</v>
      </c>
      <c r="P15" s="473" t="s">
        <v>1143</v>
      </c>
    </row>
    <row r="16" spans="2:29" ht="25.5">
      <c r="B16" s="470" t="e">
        <f>IF('Formulario PPGR4'!$G16="","",CONCATENATE('Formulario PPGR4'!$C16,".",'Formulario PPGR4'!$D16,".",'Formulario PPGR4'!$E16,".",'Formulario PPGR4'!$F16))</f>
        <v>#REF!</v>
      </c>
      <c r="C16" s="470" t="e">
        <f>IF('Formulario PPGR4'!$G16="","",'Formulario PPGR1'!#REF!)</f>
        <v>#REF!</v>
      </c>
      <c r="D16" s="470" t="e">
        <f>IF('Formulario PPGR4'!$G16="","",'Formulario PPGR1'!#REF!)</f>
        <v>#REF!</v>
      </c>
      <c r="E16" s="470" t="e">
        <f>IF('Formulario PPGR4'!$G16="","",'Formulario PPGR1'!#REF!)</f>
        <v>#REF!</v>
      </c>
      <c r="F16" s="470" t="e">
        <f>IF('Formulario PPGR4'!$G16="","",'Formulario PPGR1'!#REF!)</f>
        <v>#REF!</v>
      </c>
      <c r="G16" s="489" t="s">
        <v>1292</v>
      </c>
      <c r="H16" s="489" t="s">
        <v>1293</v>
      </c>
      <c r="I16" s="494" t="s">
        <v>1310</v>
      </c>
      <c r="J16" s="494" t="s">
        <v>1295</v>
      </c>
      <c r="K16" s="494" t="s">
        <v>1296</v>
      </c>
      <c r="L16" s="470" t="s">
        <v>1309</v>
      </c>
      <c r="M16" s="470"/>
      <c r="N16" s="470">
        <v>1000000</v>
      </c>
      <c r="O16" s="493" t="s">
        <v>1298</v>
      </c>
      <c r="P16" s="473" t="s">
        <v>1143</v>
      </c>
    </row>
    <row r="17" spans="2:16" ht="25.5">
      <c r="B17" s="470" t="e">
        <f>IF('Formulario PPGR4'!$G17="","",CONCATENATE('Formulario PPGR4'!$C17,".",'Formulario PPGR4'!$D17,".",'Formulario PPGR4'!$E17,".",'Formulario PPGR4'!$F17))</f>
        <v>#REF!</v>
      </c>
      <c r="C17" s="470" t="e">
        <f>IF('Formulario PPGR4'!$G17="","",'Formulario PPGR1'!#REF!)</f>
        <v>#REF!</v>
      </c>
      <c r="D17" s="470" t="e">
        <f>IF('Formulario PPGR4'!$G17="","",'Formulario PPGR1'!#REF!)</f>
        <v>#REF!</v>
      </c>
      <c r="E17" s="470" t="e">
        <f>IF('Formulario PPGR4'!$G17="","",'Formulario PPGR1'!#REF!)</f>
        <v>#REF!</v>
      </c>
      <c r="F17" s="470" t="e">
        <f>IF('Formulario PPGR4'!$G17="","",'Formulario PPGR1'!#REF!)</f>
        <v>#REF!</v>
      </c>
      <c r="G17" s="489" t="s">
        <v>1292</v>
      </c>
      <c r="H17" s="489" t="s">
        <v>1293</v>
      </c>
      <c r="I17" s="494" t="s">
        <v>1311</v>
      </c>
      <c r="J17" s="494" t="s">
        <v>1295</v>
      </c>
      <c r="K17" s="494" t="s">
        <v>1296</v>
      </c>
      <c r="L17" s="470" t="s">
        <v>1309</v>
      </c>
      <c r="M17" s="470"/>
      <c r="N17" s="470">
        <v>1000000</v>
      </c>
      <c r="O17" s="493" t="s">
        <v>1298</v>
      </c>
      <c r="P17" s="473" t="s">
        <v>1143</v>
      </c>
    </row>
    <row r="18" spans="2:16" ht="25.5">
      <c r="B18" s="470" t="e">
        <f>IF('Formulario PPGR4'!$G18="","",CONCATENATE('Formulario PPGR4'!$C18,".",'Formulario PPGR4'!$D18,".",'Formulario PPGR4'!$E18,".",'Formulario PPGR4'!$F18))</f>
        <v>#REF!</v>
      </c>
      <c r="C18" s="470" t="e">
        <f>IF('Formulario PPGR4'!$G18="","",'Formulario PPGR1'!#REF!)</f>
        <v>#REF!</v>
      </c>
      <c r="D18" s="470" t="e">
        <f>IF('Formulario PPGR4'!$G18="","",'Formulario PPGR1'!#REF!)</f>
        <v>#REF!</v>
      </c>
      <c r="E18" s="470" t="e">
        <f>IF('Formulario PPGR4'!$G18="","",'Formulario PPGR1'!#REF!)</f>
        <v>#REF!</v>
      </c>
      <c r="F18" s="470" t="e">
        <f>IF('Formulario PPGR4'!$G18="","",'Formulario PPGR1'!#REF!)</f>
        <v>#REF!</v>
      </c>
      <c r="G18" s="489" t="s">
        <v>1299</v>
      </c>
      <c r="H18" s="489" t="s">
        <v>1293</v>
      </c>
      <c r="I18" s="494" t="s">
        <v>1312</v>
      </c>
      <c r="J18" s="494" t="s">
        <v>1295</v>
      </c>
      <c r="K18" s="494" t="s">
        <v>1296</v>
      </c>
      <c r="L18" s="470" t="s">
        <v>1309</v>
      </c>
      <c r="M18" s="470"/>
      <c r="N18" s="470">
        <v>200000</v>
      </c>
      <c r="O18" s="493" t="s">
        <v>1301</v>
      </c>
      <c r="P18" s="473" t="s">
        <v>1143</v>
      </c>
    </row>
    <row r="19" spans="2:16" ht="25.5">
      <c r="B19" s="470" t="e">
        <f>IF('Formulario PPGR4'!$G19="","",CONCATENATE('Formulario PPGR4'!$C19,".",'Formulario PPGR4'!$D19,".",'Formulario PPGR4'!$E19,".",'Formulario PPGR4'!$F19))</f>
        <v>#REF!</v>
      </c>
      <c r="C19" s="470" t="e">
        <f>IF('Formulario PPGR4'!$G19="","",'Formulario PPGR1'!#REF!)</f>
        <v>#REF!</v>
      </c>
      <c r="D19" s="470" t="e">
        <f>IF('Formulario PPGR4'!$G19="","",'Formulario PPGR1'!#REF!)</f>
        <v>#REF!</v>
      </c>
      <c r="E19" s="470" t="e">
        <f>IF('Formulario PPGR4'!$G19="","",'Formulario PPGR1'!#REF!)</f>
        <v>#REF!</v>
      </c>
      <c r="F19" s="470" t="e">
        <f>IF('Formulario PPGR4'!$G19="","",'Formulario PPGR1'!#REF!)</f>
        <v>#REF!</v>
      </c>
      <c r="G19" s="489" t="s">
        <v>1299</v>
      </c>
      <c r="H19" s="489" t="s">
        <v>1293</v>
      </c>
      <c r="I19" s="494" t="s">
        <v>1313</v>
      </c>
      <c r="J19" s="494" t="s">
        <v>1295</v>
      </c>
      <c r="K19" s="494" t="s">
        <v>1296</v>
      </c>
      <c r="L19" s="470" t="s">
        <v>1309</v>
      </c>
      <c r="M19" s="470"/>
      <c r="N19" s="470">
        <v>200000</v>
      </c>
      <c r="O19" s="493" t="s">
        <v>1301</v>
      </c>
      <c r="P19" s="473" t="s">
        <v>1143</v>
      </c>
    </row>
    <row r="20" spans="2:16" ht="25.5">
      <c r="B20" s="470" t="e">
        <f>IF('Formulario PPGR4'!$G20="","",CONCATENATE('Formulario PPGR4'!$C20,".",'Formulario PPGR4'!$D20,".",'Formulario PPGR4'!$E20,".",'Formulario PPGR4'!$F20))</f>
        <v>#REF!</v>
      </c>
      <c r="C20" s="470" t="e">
        <f>IF('Formulario PPGR4'!$G20="","",'Formulario PPGR1'!#REF!)</f>
        <v>#REF!</v>
      </c>
      <c r="D20" s="470" t="e">
        <f>IF('Formulario PPGR4'!$G20="","",'Formulario PPGR1'!#REF!)</f>
        <v>#REF!</v>
      </c>
      <c r="E20" s="470" t="e">
        <f>IF('Formulario PPGR4'!$G20="","",'Formulario PPGR1'!#REF!)</f>
        <v>#REF!</v>
      </c>
      <c r="F20" s="470" t="e">
        <f>IF('Formulario PPGR4'!$G20="","",'Formulario PPGR1'!#REF!)</f>
        <v>#REF!</v>
      </c>
      <c r="G20" s="489" t="s">
        <v>1299</v>
      </c>
      <c r="H20" s="489" t="s">
        <v>1293</v>
      </c>
      <c r="I20" s="494" t="s">
        <v>1314</v>
      </c>
      <c r="J20" s="494" t="s">
        <v>1295</v>
      </c>
      <c r="K20" s="494" t="s">
        <v>1296</v>
      </c>
      <c r="L20" s="470" t="s">
        <v>1309</v>
      </c>
      <c r="M20" s="470"/>
      <c r="N20" s="470">
        <v>200000</v>
      </c>
      <c r="O20" s="493" t="s">
        <v>1301</v>
      </c>
      <c r="P20" s="473" t="s">
        <v>1143</v>
      </c>
    </row>
    <row r="21" spans="2:16" ht="25.5">
      <c r="B21" s="470" t="e">
        <f>IF('Formulario PPGR4'!$G21="","",CONCATENATE('Formulario PPGR4'!$C21,".",'Formulario PPGR4'!$D21,".",'Formulario PPGR4'!$E21,".",'Formulario PPGR4'!$F21))</f>
        <v>#REF!</v>
      </c>
      <c r="C21" s="470" t="e">
        <f>IF('Formulario PPGR4'!$G21="","",'Formulario PPGR1'!#REF!)</f>
        <v>#REF!</v>
      </c>
      <c r="D21" s="470" t="e">
        <f>IF('Formulario PPGR4'!$G21="","",'Formulario PPGR1'!#REF!)</f>
        <v>#REF!</v>
      </c>
      <c r="E21" s="470" t="e">
        <f>IF('Formulario PPGR4'!$G21="","",'Formulario PPGR1'!#REF!)</f>
        <v>#REF!</v>
      </c>
      <c r="F21" s="470" t="e">
        <f>IF('Formulario PPGR4'!$G21="","",'Formulario PPGR1'!#REF!)</f>
        <v>#REF!</v>
      </c>
      <c r="G21" s="489" t="s">
        <v>1303</v>
      </c>
      <c r="H21" s="489" t="s">
        <v>1293</v>
      </c>
      <c r="I21" s="494" t="s">
        <v>1315</v>
      </c>
      <c r="J21" s="494" t="s">
        <v>1295</v>
      </c>
      <c r="K21" s="494" t="s">
        <v>1296</v>
      </c>
      <c r="L21" s="470" t="s">
        <v>1316</v>
      </c>
      <c r="M21" s="470"/>
      <c r="N21" s="470">
        <v>570000</v>
      </c>
      <c r="O21" s="493" t="s">
        <v>1305</v>
      </c>
      <c r="P21" s="473" t="s">
        <v>1143</v>
      </c>
    </row>
    <row r="22" spans="2:16" ht="25.5">
      <c r="B22" s="470" t="e">
        <f>IF('Formulario PPGR4'!$G22="","",CONCATENATE('Formulario PPGR4'!$C22,".",'Formulario PPGR4'!$D22,".",'Formulario PPGR4'!$E22,".",'Formulario PPGR4'!$F22))</f>
        <v>#REF!</v>
      </c>
      <c r="C22" s="470" t="e">
        <f>IF('Formulario PPGR4'!$G22="","",'Formulario PPGR1'!#REF!)</f>
        <v>#REF!</v>
      </c>
      <c r="D22" s="470" t="e">
        <f>IF('Formulario PPGR4'!$G22="","",'Formulario PPGR1'!#REF!)</f>
        <v>#REF!</v>
      </c>
      <c r="E22" s="470" t="e">
        <f>IF('Formulario PPGR4'!$G22="","",'Formulario PPGR1'!#REF!)</f>
        <v>#REF!</v>
      </c>
      <c r="F22" s="470" t="e">
        <f>IF('Formulario PPGR4'!$G22="","",'Formulario PPGR1'!#REF!)</f>
        <v>#REF!</v>
      </c>
      <c r="G22" s="489" t="s">
        <v>1299</v>
      </c>
      <c r="H22" s="489" t="s">
        <v>1293</v>
      </c>
      <c r="I22" s="494" t="s">
        <v>1317</v>
      </c>
      <c r="J22" s="494" t="s">
        <v>1295</v>
      </c>
      <c r="K22" s="494" t="s">
        <v>1296</v>
      </c>
      <c r="L22" s="470" t="s">
        <v>1316</v>
      </c>
      <c r="M22" s="470"/>
      <c r="N22" s="470">
        <v>200000</v>
      </c>
      <c r="O22" s="493" t="s">
        <v>1301</v>
      </c>
      <c r="P22" s="473" t="s">
        <v>1143</v>
      </c>
    </row>
    <row r="23" spans="2:16" ht="25.5">
      <c r="B23" s="470" t="e">
        <f>IF('Formulario PPGR4'!$G23="","",CONCATENATE('Formulario PPGR4'!$C23,".",'Formulario PPGR4'!$D23,".",'Formulario PPGR4'!$E23,".",'Formulario PPGR4'!$F23))</f>
        <v>#REF!</v>
      </c>
      <c r="C23" s="470" t="e">
        <f>IF('Formulario PPGR4'!$G23="","",'Formulario PPGR1'!#REF!)</f>
        <v>#REF!</v>
      </c>
      <c r="D23" s="470" t="e">
        <f>IF('Formulario PPGR4'!$G23="","",'Formulario PPGR1'!#REF!)</f>
        <v>#REF!</v>
      </c>
      <c r="E23" s="470" t="e">
        <f>IF('Formulario PPGR4'!$G23="","",'Formulario PPGR1'!#REF!)</f>
        <v>#REF!</v>
      </c>
      <c r="F23" s="470" t="e">
        <f>IF('Formulario PPGR4'!$G23="","",'Formulario PPGR1'!#REF!)</f>
        <v>#REF!</v>
      </c>
      <c r="G23" s="489" t="s">
        <v>1299</v>
      </c>
      <c r="H23" s="489" t="s">
        <v>1293</v>
      </c>
      <c r="I23" s="494" t="s">
        <v>1318</v>
      </c>
      <c r="J23" s="494" t="s">
        <v>1295</v>
      </c>
      <c r="K23" s="494" t="s">
        <v>1296</v>
      </c>
      <c r="L23" s="470" t="s">
        <v>1316</v>
      </c>
      <c r="M23" s="470"/>
      <c r="N23" s="470">
        <v>200000</v>
      </c>
      <c r="O23" s="493" t="s">
        <v>1301</v>
      </c>
      <c r="P23" s="473" t="s">
        <v>1143</v>
      </c>
    </row>
    <row r="24" spans="2:16" ht="25.5">
      <c r="B24" s="470" t="e">
        <f>IF('Formulario PPGR4'!$G24="","",CONCATENATE('Formulario PPGR4'!$C24,".",'Formulario PPGR4'!$D24,".",'Formulario PPGR4'!$E24,".",'Formulario PPGR4'!$F24))</f>
        <v>#REF!</v>
      </c>
      <c r="C24" s="470" t="e">
        <f>IF('Formulario PPGR4'!$G24="","",'Formulario PPGR1'!#REF!)</f>
        <v>#REF!</v>
      </c>
      <c r="D24" s="470" t="e">
        <f>IF('Formulario PPGR4'!$G24="","",'Formulario PPGR1'!#REF!)</f>
        <v>#REF!</v>
      </c>
      <c r="E24" s="470" t="e">
        <f>IF('Formulario PPGR4'!$G24="","",'Formulario PPGR1'!#REF!)</f>
        <v>#REF!</v>
      </c>
      <c r="F24" s="470" t="e">
        <f>IF('Formulario PPGR4'!$G24="","",'Formulario PPGR1'!#REF!)</f>
        <v>#REF!</v>
      </c>
      <c r="G24" s="455" t="s">
        <v>1299</v>
      </c>
      <c r="H24" s="489" t="s">
        <v>1293</v>
      </c>
      <c r="I24" s="494" t="s">
        <v>1319</v>
      </c>
      <c r="J24" s="494" t="s">
        <v>1295</v>
      </c>
      <c r="K24" s="494"/>
      <c r="L24" s="470" t="s">
        <v>1316</v>
      </c>
      <c r="M24" s="470"/>
      <c r="N24" s="470">
        <v>200000</v>
      </c>
      <c r="O24" s="493" t="s">
        <v>1301</v>
      </c>
      <c r="P24" s="473" t="s">
        <v>1143</v>
      </c>
    </row>
    <row r="25" spans="2:16" ht="25.5">
      <c r="B25" s="470" t="e">
        <f>IF('Formulario PPGR4'!$G25="","",CONCATENATE('Formulario PPGR4'!$C25,".",'Formulario PPGR4'!$D25,".",'Formulario PPGR4'!$E25,".",'Formulario PPGR4'!$F25))</f>
        <v>#REF!</v>
      </c>
      <c r="C25" s="470" t="e">
        <f>IF('Formulario PPGR4'!$G25="","",'Formulario PPGR1'!#REF!)</f>
        <v>#REF!</v>
      </c>
      <c r="D25" s="470" t="e">
        <f>IF('Formulario PPGR4'!$G25="","",'Formulario PPGR1'!#REF!)</f>
        <v>#REF!</v>
      </c>
      <c r="E25" s="470" t="e">
        <f>IF('Formulario PPGR4'!$G25="","",'Formulario PPGR1'!#REF!)</f>
        <v>#REF!</v>
      </c>
      <c r="F25" s="470" t="e">
        <f>IF('Formulario PPGR4'!$G25="","",'Formulario PPGR1'!#REF!)</f>
        <v>#REF!</v>
      </c>
      <c r="G25" s="455" t="s">
        <v>1299</v>
      </c>
      <c r="H25" s="489" t="s">
        <v>1293</v>
      </c>
      <c r="I25" s="494" t="s">
        <v>1320</v>
      </c>
      <c r="J25" s="494" t="s">
        <v>1295</v>
      </c>
      <c r="K25" s="494" t="s">
        <v>1296</v>
      </c>
      <c r="L25" s="470" t="s">
        <v>1316</v>
      </c>
      <c r="M25" s="470"/>
      <c r="N25" s="470">
        <v>200000</v>
      </c>
      <c r="O25" s="493" t="s">
        <v>1301</v>
      </c>
      <c r="P25" s="473" t="s">
        <v>1143</v>
      </c>
    </row>
    <row r="26" spans="2:16" ht="25.5">
      <c r="B26" s="470" t="e">
        <f>IF('Formulario PPGR4'!$G26="","",CONCATENATE('Formulario PPGR4'!$C26,".",'Formulario PPGR4'!$D26,".",'Formulario PPGR4'!$E26,".",'Formulario PPGR4'!$F26))</f>
        <v>#REF!</v>
      </c>
      <c r="C26" s="470" t="e">
        <f>IF('Formulario PPGR4'!$G26="","",'Formulario PPGR1'!#REF!)</f>
        <v>#REF!</v>
      </c>
      <c r="D26" s="470" t="e">
        <f>IF('Formulario PPGR4'!$G26="","",'Formulario PPGR1'!#REF!)</f>
        <v>#REF!</v>
      </c>
      <c r="E26" s="470" t="e">
        <f>IF('Formulario PPGR4'!$G26="","",'Formulario PPGR1'!#REF!)</f>
        <v>#REF!</v>
      </c>
      <c r="F26" s="470" t="e">
        <f>IF('Formulario PPGR4'!$G26="","",'Formulario PPGR1'!#REF!)</f>
        <v>#REF!</v>
      </c>
      <c r="G26" s="489" t="s">
        <v>1299</v>
      </c>
      <c r="H26" s="489" t="s">
        <v>1293</v>
      </c>
      <c r="I26" s="494" t="s">
        <v>1321</v>
      </c>
      <c r="J26" s="494" t="s">
        <v>1295</v>
      </c>
      <c r="K26" s="494" t="s">
        <v>1296</v>
      </c>
      <c r="L26" s="470" t="s">
        <v>1316</v>
      </c>
      <c r="M26" s="470"/>
      <c r="N26" s="470">
        <v>200000</v>
      </c>
      <c r="O26" s="493"/>
      <c r="P26" s="473" t="s">
        <v>1143</v>
      </c>
    </row>
    <row r="27" spans="2:16" ht="15" customHeight="1">
      <c r="B27" s="470" t="e">
        <f>IF('Formulario PPGR4'!$G27="","",CONCATENATE('Formulario PPGR4'!$C27,".",'Formulario PPGR4'!$D27,".",'Formulario PPGR4'!$E27,".",'Formulario PPGR4'!$F27))</f>
        <v>#REF!</v>
      </c>
      <c r="C27" s="470" t="e">
        <f>IF('Formulario PPGR4'!$G27="","",'Formulario PPGR1'!#REF!)</f>
        <v>#REF!</v>
      </c>
      <c r="D27" s="470" t="e">
        <f>IF('Formulario PPGR4'!$G27="","",'Formulario PPGR1'!#REF!)</f>
        <v>#REF!</v>
      </c>
      <c r="E27" s="470" t="e">
        <f>IF('Formulario PPGR4'!$G27="","",'Formulario PPGR1'!#REF!)</f>
        <v>#REF!</v>
      </c>
      <c r="F27" s="470" t="e">
        <f>IF('Formulario PPGR4'!$G27="","",'Formulario PPGR1'!#REF!)</f>
        <v>#REF!</v>
      </c>
      <c r="G27" s="489" t="s">
        <v>1299</v>
      </c>
      <c r="H27" s="489" t="s">
        <v>1293</v>
      </c>
      <c r="I27" s="494" t="s">
        <v>1322</v>
      </c>
      <c r="J27" s="494" t="s">
        <v>1295</v>
      </c>
      <c r="K27" s="494" t="s">
        <v>1296</v>
      </c>
      <c r="L27" s="470" t="s">
        <v>1316</v>
      </c>
      <c r="M27" s="470"/>
      <c r="N27" s="470">
        <v>200000</v>
      </c>
      <c r="O27" s="493" t="s">
        <v>1301</v>
      </c>
      <c r="P27" s="473" t="s">
        <v>1143</v>
      </c>
    </row>
    <row r="28" spans="2:16" ht="25.5">
      <c r="B28" s="470" t="e">
        <f>IF('Formulario PPGR4'!$G28="","",CONCATENATE('Formulario PPGR4'!$C28,".",'Formulario PPGR4'!$D28,".",'Formulario PPGR4'!$E28,".",'Formulario PPGR4'!$F28))</f>
        <v>#REF!</v>
      </c>
      <c r="C28" s="470" t="e">
        <f>IF('Formulario PPGR4'!$G28="","",'Formulario PPGR1'!#REF!)</f>
        <v>#REF!</v>
      </c>
      <c r="D28" s="470" t="e">
        <f>IF('Formulario PPGR4'!$G28="","",'Formulario PPGR1'!#REF!)</f>
        <v>#REF!</v>
      </c>
      <c r="E28" s="470" t="e">
        <f>IF('Formulario PPGR4'!$G28="","",'Formulario PPGR1'!#REF!)</f>
        <v>#REF!</v>
      </c>
      <c r="F28" s="470" t="e">
        <f>IF('Formulario PPGR4'!$G28="","",'Formulario PPGR1'!#REF!)</f>
        <v>#REF!</v>
      </c>
      <c r="G28" s="489" t="s">
        <v>1299</v>
      </c>
      <c r="H28" s="489" t="s">
        <v>1293</v>
      </c>
      <c r="I28" s="494" t="s">
        <v>1323</v>
      </c>
      <c r="J28" s="494" t="s">
        <v>1295</v>
      </c>
      <c r="K28" s="494" t="s">
        <v>1296</v>
      </c>
      <c r="L28" s="470" t="s">
        <v>1316</v>
      </c>
      <c r="M28" s="470"/>
      <c r="N28" s="470">
        <v>200000</v>
      </c>
      <c r="O28" s="493" t="s">
        <v>1301</v>
      </c>
      <c r="P28" s="473" t="s">
        <v>1143</v>
      </c>
    </row>
    <row r="29" spans="2:16" ht="15" customHeight="1">
      <c r="B29" s="470" t="e">
        <f>IF('Formulario PPGR4'!$G29="","",CONCATENATE('Formulario PPGR4'!$C29,".",'Formulario PPGR4'!$D29,".",'Formulario PPGR4'!$E29,".",'Formulario PPGR4'!$F29))</f>
        <v>#REF!</v>
      </c>
      <c r="C29" s="470" t="e">
        <f>IF('Formulario PPGR4'!$G29="","",'Formulario PPGR1'!#REF!)</f>
        <v>#REF!</v>
      </c>
      <c r="D29" s="470" t="e">
        <f>IF('Formulario PPGR4'!$G29="","",'Formulario PPGR1'!#REF!)</f>
        <v>#REF!</v>
      </c>
      <c r="E29" s="470" t="e">
        <f>IF('Formulario PPGR4'!$G29="","",'Formulario PPGR1'!#REF!)</f>
        <v>#REF!</v>
      </c>
      <c r="F29" s="470" t="e">
        <f>IF('Formulario PPGR4'!$G29="","",'Formulario PPGR1'!#REF!)</f>
        <v>#REF!</v>
      </c>
      <c r="G29" s="489" t="s">
        <v>1303</v>
      </c>
      <c r="H29" s="489" t="s">
        <v>1293</v>
      </c>
      <c r="I29" s="494" t="s">
        <v>1324</v>
      </c>
      <c r="J29" s="494" t="s">
        <v>1295</v>
      </c>
      <c r="K29" s="494" t="s">
        <v>1296</v>
      </c>
      <c r="L29" s="470" t="s">
        <v>1297</v>
      </c>
      <c r="M29" s="470"/>
      <c r="N29" s="470">
        <v>680000</v>
      </c>
      <c r="O29" s="493" t="s">
        <v>1305</v>
      </c>
      <c r="P29" s="473" t="s">
        <v>1143</v>
      </c>
    </row>
    <row r="30" spans="2:16" ht="15" customHeight="1">
      <c r="B30" s="470" t="e">
        <f>IF('Formulario PPGR4'!$G30="","",CONCATENATE('Formulario PPGR4'!$C30,".",'Formulario PPGR4'!$D30,".",'Formulario PPGR4'!$E30,".",'Formulario PPGR4'!$F30))</f>
        <v>#REF!</v>
      </c>
      <c r="C30" s="470" t="e">
        <f>IF('Formulario PPGR4'!$G30="","",'Formulario PPGR1'!#REF!)</f>
        <v>#REF!</v>
      </c>
      <c r="D30" s="470" t="e">
        <f>IF('Formulario PPGR4'!$G30="","",'Formulario PPGR1'!#REF!)</f>
        <v>#REF!</v>
      </c>
      <c r="E30" s="470" t="e">
        <f>IF('Formulario PPGR4'!$G30="","",'Formulario PPGR1'!#REF!)</f>
        <v>#REF!</v>
      </c>
      <c r="F30" s="470" t="e">
        <f>IF('Formulario PPGR4'!$G30="","",'Formulario PPGR1'!#REF!)</f>
        <v>#REF!</v>
      </c>
      <c r="G30" s="489" t="s">
        <v>1292</v>
      </c>
      <c r="H30" s="489" t="s">
        <v>1293</v>
      </c>
      <c r="I30" s="494" t="s">
        <v>1325</v>
      </c>
      <c r="J30" s="494" t="s">
        <v>1295</v>
      </c>
      <c r="K30" s="494" t="s">
        <v>1296</v>
      </c>
      <c r="L30" s="470" t="s">
        <v>1316</v>
      </c>
      <c r="M30" s="470"/>
      <c r="N30" s="470">
        <v>1000000</v>
      </c>
      <c r="O30" s="493" t="s">
        <v>1298</v>
      </c>
      <c r="P30" s="473" t="s">
        <v>1143</v>
      </c>
    </row>
    <row r="31" spans="2:16" ht="15" customHeight="1">
      <c r="B31" s="470" t="e">
        <f>IF('Formulario PPGR4'!$G31="","",CONCATENATE('Formulario PPGR4'!$C31,".",'Formulario PPGR4'!$D31,".",'Formulario PPGR4'!$E31,".",'Formulario PPGR4'!$F31))</f>
        <v>#REF!</v>
      </c>
      <c r="C31" s="470" t="e">
        <f>IF('Formulario PPGR4'!$G31="","",'Formulario PPGR1'!#REF!)</f>
        <v>#REF!</v>
      </c>
      <c r="D31" s="470" t="e">
        <f>IF('Formulario PPGR4'!$G31="","",'Formulario PPGR1'!#REF!)</f>
        <v>#REF!</v>
      </c>
      <c r="E31" s="470" t="e">
        <f>IF('Formulario PPGR4'!$G31="","",'Formulario PPGR1'!#REF!)</f>
        <v>#REF!</v>
      </c>
      <c r="F31" s="470" t="e">
        <f>IF('Formulario PPGR4'!$G31="","",'Formulario PPGR1'!#REF!)</f>
        <v>#REF!</v>
      </c>
      <c r="G31" s="489" t="s">
        <v>1292</v>
      </c>
      <c r="H31" s="489" t="s">
        <v>1293</v>
      </c>
      <c r="I31" s="494" t="s">
        <v>1326</v>
      </c>
      <c r="J31" s="494" t="s">
        <v>1295</v>
      </c>
      <c r="K31" s="494" t="s">
        <v>1296</v>
      </c>
      <c r="L31" s="470" t="s">
        <v>1316</v>
      </c>
      <c r="M31" s="470"/>
      <c r="N31" s="470">
        <v>1000000</v>
      </c>
      <c r="O31" s="493" t="s">
        <v>1085</v>
      </c>
      <c r="P31" s="473" t="s">
        <v>1143</v>
      </c>
    </row>
    <row r="32" spans="2:16" ht="15" customHeight="1">
      <c r="B32" s="470" t="e">
        <f>IF('Formulario PPGR4'!$G32="","",CONCATENATE('Formulario PPGR4'!$C32,".",'Formulario PPGR4'!$D32,".",'Formulario PPGR4'!$E32,".",'Formulario PPGR4'!$F32))</f>
        <v>#REF!</v>
      </c>
      <c r="C32" s="470" t="e">
        <f>IF('Formulario PPGR4'!$G32="","",'Formulario PPGR1'!#REF!)</f>
        <v>#REF!</v>
      </c>
      <c r="D32" s="470" t="e">
        <f>IF('Formulario PPGR4'!$G32="","",'Formulario PPGR1'!#REF!)</f>
        <v>#REF!</v>
      </c>
      <c r="E32" s="470" t="e">
        <f>IF('Formulario PPGR4'!$G32="","",'Formulario PPGR1'!#REF!)</f>
        <v>#REF!</v>
      </c>
      <c r="F32" s="470" t="e">
        <f>IF('Formulario PPGR4'!$G32="","",'Formulario PPGR1'!#REF!)</f>
        <v>#REF!</v>
      </c>
      <c r="G32" s="490" t="s">
        <v>1292</v>
      </c>
      <c r="H32" s="489" t="s">
        <v>1293</v>
      </c>
      <c r="I32" s="494" t="s">
        <v>1327</v>
      </c>
      <c r="J32" s="494" t="s">
        <v>1295</v>
      </c>
      <c r="K32" s="494" t="s">
        <v>1296</v>
      </c>
      <c r="L32" s="470" t="s">
        <v>1309</v>
      </c>
      <c r="M32" s="470"/>
      <c r="N32" s="470">
        <v>680000</v>
      </c>
      <c r="O32" s="493" t="s">
        <v>1298</v>
      </c>
      <c r="P32" s="473" t="s">
        <v>1143</v>
      </c>
    </row>
    <row r="33" spans="2:16" ht="15" customHeight="1">
      <c r="B33" s="470" t="e">
        <f>IF('Formulario PPGR4'!$G33="","",CONCATENATE('Formulario PPGR4'!$C33,".",'Formulario PPGR4'!$D33,".",'Formulario PPGR4'!$E33,".",'Formulario PPGR4'!$F33))</f>
        <v>#REF!</v>
      </c>
      <c r="C33" s="470" t="e">
        <f>IF('Formulario PPGR4'!$G33="","",'Formulario PPGR1'!#REF!)</f>
        <v>#REF!</v>
      </c>
      <c r="D33" s="470" t="e">
        <f>IF('Formulario PPGR4'!$G33="","",'Formulario PPGR1'!#REF!)</f>
        <v>#REF!</v>
      </c>
      <c r="E33" s="470" t="e">
        <f>IF('Formulario PPGR4'!$G33="","",'Formulario PPGR1'!#REF!)</f>
        <v>#REF!</v>
      </c>
      <c r="F33" s="470" t="e">
        <f>IF('Formulario PPGR4'!$G33="","",'Formulario PPGR1'!#REF!)</f>
        <v>#REF!</v>
      </c>
      <c r="G33" s="489" t="s">
        <v>1299</v>
      </c>
      <c r="H33" s="489" t="s">
        <v>1293</v>
      </c>
      <c r="I33" s="494" t="s">
        <v>1328</v>
      </c>
      <c r="J33" s="494" t="s">
        <v>1295</v>
      </c>
      <c r="K33" s="494" t="s">
        <v>1296</v>
      </c>
      <c r="L33" s="470" t="s">
        <v>1309</v>
      </c>
      <c r="M33" s="470"/>
      <c r="N33" s="470">
        <v>200000</v>
      </c>
      <c r="O33" s="493" t="s">
        <v>1301</v>
      </c>
      <c r="P33" s="473" t="s">
        <v>1143</v>
      </c>
    </row>
    <row r="34" spans="2:16" ht="15" customHeight="1">
      <c r="B34" s="470" t="e">
        <f>IF('Formulario PPGR4'!$G34="","",CONCATENATE('Formulario PPGR4'!$C34,".",'Formulario PPGR4'!$D34,".",'Formulario PPGR4'!$E34,".",'Formulario PPGR4'!$F34))</f>
        <v>#REF!</v>
      </c>
      <c r="C34" s="470" t="e">
        <f>IF('Formulario PPGR4'!$G34="","",'Formulario PPGR1'!#REF!)</f>
        <v>#REF!</v>
      </c>
      <c r="D34" s="470" t="e">
        <f>IF('Formulario PPGR4'!$G34="","",'Formulario PPGR1'!#REF!)</f>
        <v>#REF!</v>
      </c>
      <c r="E34" s="470" t="e">
        <f>IF('Formulario PPGR4'!$G34="","",'Formulario PPGR1'!#REF!)</f>
        <v>#REF!</v>
      </c>
      <c r="F34" s="470" t="e">
        <f>IF('Formulario PPGR4'!$G34="","",'Formulario PPGR1'!#REF!)</f>
        <v>#REF!</v>
      </c>
      <c r="G34" s="489" t="s">
        <v>1329</v>
      </c>
      <c r="H34" s="489" t="s">
        <v>1293</v>
      </c>
      <c r="I34" s="494" t="s">
        <v>1328</v>
      </c>
      <c r="J34" s="494" t="s">
        <v>1295</v>
      </c>
      <c r="K34" s="494" t="s">
        <v>1296</v>
      </c>
      <c r="L34" s="470" t="s">
        <v>1309</v>
      </c>
      <c r="M34" s="470"/>
      <c r="N34" s="470">
        <v>85000</v>
      </c>
      <c r="O34" s="493" t="s">
        <v>1330</v>
      </c>
      <c r="P34" s="473" t="s">
        <v>1143</v>
      </c>
    </row>
    <row r="35" spans="2:16" ht="15" customHeight="1">
      <c r="B35" s="470" t="e">
        <f>IF('Formulario PPGR4'!$G35="","",CONCATENATE('Formulario PPGR4'!$C35,".",'Formulario PPGR4'!$D35,".",'Formulario PPGR4'!$E35,".",'Formulario PPGR4'!$F35))</f>
        <v>#REF!</v>
      </c>
      <c r="C35" s="470" t="e">
        <f>IF('Formulario PPGR4'!$G35="","",'Formulario PPGR1'!#REF!)</f>
        <v>#REF!</v>
      </c>
      <c r="D35" s="470" t="e">
        <f>IF('Formulario PPGR4'!$G35="","",'Formulario PPGR1'!#REF!)</f>
        <v>#REF!</v>
      </c>
      <c r="E35" s="470" t="e">
        <f>IF('Formulario PPGR4'!$G35="","",'Formulario PPGR1'!#REF!)</f>
        <v>#REF!</v>
      </c>
      <c r="F35" s="470" t="e">
        <f>IF('Formulario PPGR4'!$G35="","",'Formulario PPGR1'!#REF!)</f>
        <v>#REF!</v>
      </c>
      <c r="G35" s="489" t="s">
        <v>1292</v>
      </c>
      <c r="H35" s="489" t="s">
        <v>1293</v>
      </c>
      <c r="I35" s="494" t="s">
        <v>1331</v>
      </c>
      <c r="J35" s="494" t="s">
        <v>1295</v>
      </c>
      <c r="K35" s="494" t="s">
        <v>1296</v>
      </c>
      <c r="L35" s="470" t="s">
        <v>1309</v>
      </c>
      <c r="M35" s="470"/>
      <c r="N35" s="470">
        <v>1000000</v>
      </c>
      <c r="O35" s="493" t="s">
        <v>1298</v>
      </c>
      <c r="P35" s="473" t="s">
        <v>1143</v>
      </c>
    </row>
    <row r="36" spans="2:16" ht="15" customHeight="1">
      <c r="B36" s="470" t="e">
        <f>IF('Formulario PPGR4'!$G36="","",CONCATENATE('Formulario PPGR4'!$C36,".",'Formulario PPGR4'!$D36,".",'Formulario PPGR4'!$E36,".",'Formulario PPGR4'!$F36))</f>
        <v>#REF!</v>
      </c>
      <c r="C36" s="470" t="e">
        <f>IF('Formulario PPGR4'!$G36="","",'Formulario PPGR1'!#REF!)</f>
        <v>#REF!</v>
      </c>
      <c r="D36" s="470" t="e">
        <f>IF('Formulario PPGR4'!$G36="","",'Formulario PPGR1'!#REF!)</f>
        <v>#REF!</v>
      </c>
      <c r="E36" s="470" t="e">
        <f>IF('Formulario PPGR4'!$G36="","",'Formulario PPGR1'!#REF!)</f>
        <v>#REF!</v>
      </c>
      <c r="F36" s="470" t="e">
        <f>IF('Formulario PPGR4'!$G36="","",'Formulario PPGR1'!#REF!)</f>
        <v>#REF!</v>
      </c>
      <c r="G36" s="489" t="s">
        <v>1299</v>
      </c>
      <c r="H36" s="489" t="s">
        <v>1293</v>
      </c>
      <c r="I36" s="494" t="s">
        <v>1332</v>
      </c>
      <c r="J36" s="494" t="s">
        <v>1295</v>
      </c>
      <c r="K36" s="494" t="s">
        <v>1296</v>
      </c>
      <c r="L36" s="470" t="s">
        <v>1333</v>
      </c>
      <c r="M36" s="470"/>
      <c r="N36" s="470">
        <v>200000</v>
      </c>
      <c r="O36" s="493" t="s">
        <v>1301</v>
      </c>
      <c r="P36" s="473" t="s">
        <v>1143</v>
      </c>
    </row>
    <row r="37" spans="2:16" ht="15" customHeight="1">
      <c r="B37" s="470" t="e">
        <f>IF('Formulario PPGR4'!$G37="","",CONCATENATE('Formulario PPGR4'!$C37,".",'Formulario PPGR4'!$D37,".",'Formulario PPGR4'!$E37,".",'Formulario PPGR4'!$F37))</f>
        <v>#REF!</v>
      </c>
      <c r="C37" s="470" t="e">
        <f>IF('Formulario PPGR4'!$G37="","",'Formulario PPGR1'!#REF!)</f>
        <v>#REF!</v>
      </c>
      <c r="D37" s="470" t="e">
        <f>IF('Formulario PPGR4'!$G37="","",'Formulario PPGR1'!#REF!)</f>
        <v>#REF!</v>
      </c>
      <c r="E37" s="470" t="e">
        <f>IF('Formulario PPGR4'!$G37="","",'Formulario PPGR1'!#REF!)</f>
        <v>#REF!</v>
      </c>
      <c r="F37" s="470" t="e">
        <f>IF('Formulario PPGR4'!$G37="","",'Formulario PPGR1'!#REF!)</f>
        <v>#REF!</v>
      </c>
      <c r="G37" s="489" t="s">
        <v>1329</v>
      </c>
      <c r="H37" s="489" t="s">
        <v>1293</v>
      </c>
      <c r="I37" s="494" t="s">
        <v>1332</v>
      </c>
      <c r="J37" s="494" t="s">
        <v>1295</v>
      </c>
      <c r="K37" s="494" t="s">
        <v>1296</v>
      </c>
      <c r="L37" s="470" t="s">
        <v>1333</v>
      </c>
      <c r="M37" s="470"/>
      <c r="N37" s="470">
        <v>85000</v>
      </c>
      <c r="O37" s="493" t="s">
        <v>1330</v>
      </c>
      <c r="P37" s="473" t="s">
        <v>1143</v>
      </c>
    </row>
    <row r="38" spans="2:16" ht="15" customHeight="1">
      <c r="B38" s="470" t="e">
        <f>IF('Formulario PPGR4'!$G38="","",CONCATENATE('Formulario PPGR4'!$C38,".",'Formulario PPGR4'!$D38,".",'Formulario PPGR4'!$E38,".",'Formulario PPGR4'!$F38))</f>
        <v>#REF!</v>
      </c>
      <c r="C38" s="470" t="e">
        <f>IF('Formulario PPGR4'!$G38="","",'Formulario PPGR1'!#REF!)</f>
        <v>#REF!</v>
      </c>
      <c r="D38" s="470" t="e">
        <f>IF('Formulario PPGR4'!$G38="","",'Formulario PPGR1'!#REF!)</f>
        <v>#REF!</v>
      </c>
      <c r="E38" s="470" t="e">
        <f>IF('Formulario PPGR4'!$G38="","",'Formulario PPGR1'!#REF!)</f>
        <v>#REF!</v>
      </c>
      <c r="F38" s="470" t="e">
        <f>IF('Formulario PPGR4'!$G38="","",'Formulario PPGR1'!#REF!)</f>
        <v>#REF!</v>
      </c>
      <c r="G38" s="489" t="s">
        <v>1292</v>
      </c>
      <c r="H38" s="489" t="s">
        <v>1293</v>
      </c>
      <c r="I38" s="494" t="s">
        <v>1334</v>
      </c>
      <c r="J38" s="494" t="s">
        <v>1295</v>
      </c>
      <c r="K38" s="494" t="s">
        <v>1296</v>
      </c>
      <c r="L38" s="470" t="s">
        <v>1309</v>
      </c>
      <c r="M38" s="470"/>
      <c r="N38" s="470">
        <v>1000000</v>
      </c>
      <c r="O38" s="493" t="s">
        <v>1298</v>
      </c>
      <c r="P38" s="473" t="s">
        <v>1143</v>
      </c>
    </row>
    <row r="39" spans="2:16" ht="15" customHeight="1">
      <c r="B39" s="470" t="e">
        <f>IF('Formulario PPGR4'!$G39="","",CONCATENATE('Formulario PPGR4'!$C39,".",'Formulario PPGR4'!$D39,".",'Formulario PPGR4'!$E39,".",'Formulario PPGR4'!$F39))</f>
        <v>#REF!</v>
      </c>
      <c r="C39" s="470" t="e">
        <f>IF('Formulario PPGR4'!$G39="","",'Formulario PPGR1'!#REF!)</f>
        <v>#REF!</v>
      </c>
      <c r="D39" s="470" t="e">
        <f>IF('Formulario PPGR4'!$G39="","",'Formulario PPGR1'!#REF!)</f>
        <v>#REF!</v>
      </c>
      <c r="E39" s="470" t="e">
        <f>IF('Formulario PPGR4'!$G39="","",'Formulario PPGR1'!#REF!)</f>
        <v>#REF!</v>
      </c>
      <c r="F39" s="470" t="e">
        <f>IF('Formulario PPGR4'!$G39="","",'Formulario PPGR1'!#REF!)</f>
        <v>#REF!</v>
      </c>
      <c r="G39" s="489" t="s">
        <v>1292</v>
      </c>
      <c r="H39" s="489" t="s">
        <v>1293</v>
      </c>
      <c r="I39" s="494" t="s">
        <v>1335</v>
      </c>
      <c r="J39" s="494" t="s">
        <v>1295</v>
      </c>
      <c r="K39" s="494" t="s">
        <v>1296</v>
      </c>
      <c r="L39" s="470" t="s">
        <v>1309</v>
      </c>
      <c r="M39" s="470"/>
      <c r="N39" s="470">
        <v>1000000</v>
      </c>
      <c r="O39" s="493" t="s">
        <v>1298</v>
      </c>
      <c r="P39" s="473" t="s">
        <v>1143</v>
      </c>
    </row>
    <row r="40" spans="2:16" ht="15" customHeight="1">
      <c r="B40" s="470" t="e">
        <f>IF('Formulario PPGR4'!$G40="","",CONCATENATE('Formulario PPGR4'!$C40,".",'Formulario PPGR4'!$D40,".",'Formulario PPGR4'!$E40,".",'Formulario PPGR4'!$F40))</f>
        <v>#REF!</v>
      </c>
      <c r="C40" s="470" t="e">
        <f>IF('Formulario PPGR4'!$G40="","",'Formulario PPGR1'!#REF!)</f>
        <v>#REF!</v>
      </c>
      <c r="D40" s="470" t="e">
        <f>IF('Formulario PPGR4'!$G40="","",'Formulario PPGR1'!#REF!)</f>
        <v>#REF!</v>
      </c>
      <c r="E40" s="470" t="e">
        <f>IF('Formulario PPGR4'!$G40="","",'Formulario PPGR1'!#REF!)</f>
        <v>#REF!</v>
      </c>
      <c r="F40" s="470" t="e">
        <f>IF('Formulario PPGR4'!$G40="","",'Formulario PPGR1'!#REF!)</f>
        <v>#REF!</v>
      </c>
      <c r="G40" s="489" t="s">
        <v>1299</v>
      </c>
      <c r="H40" s="489" t="s">
        <v>1293</v>
      </c>
      <c r="I40" s="494" t="s">
        <v>1336</v>
      </c>
      <c r="J40" s="494" t="s">
        <v>1295</v>
      </c>
      <c r="K40" s="494" t="s">
        <v>1296</v>
      </c>
      <c r="L40" s="470" t="s">
        <v>1309</v>
      </c>
      <c r="M40" s="470"/>
      <c r="N40" s="470">
        <v>200000</v>
      </c>
      <c r="O40" s="493" t="s">
        <v>1301</v>
      </c>
      <c r="P40" s="473" t="s">
        <v>1143</v>
      </c>
    </row>
    <row r="41" spans="2:16" ht="15" customHeight="1">
      <c r="B41" s="470" t="e">
        <f>IF('Formulario PPGR4'!$G41="","",CONCATENATE('Formulario PPGR4'!$C41,".",'Formulario PPGR4'!$D41,".",'Formulario PPGR4'!$E41,".",'Formulario PPGR4'!$F41))</f>
        <v>#REF!</v>
      </c>
      <c r="C41" s="470" t="e">
        <f>IF('Formulario PPGR4'!$G41="","",'Formulario PPGR1'!#REF!)</f>
        <v>#REF!</v>
      </c>
      <c r="D41" s="470" t="e">
        <f>IF('Formulario PPGR4'!$G41="","",'Formulario PPGR1'!#REF!)</f>
        <v>#REF!</v>
      </c>
      <c r="E41" s="470" t="e">
        <f>IF('Formulario PPGR4'!$G41="","",'Formulario PPGR1'!#REF!)</f>
        <v>#REF!</v>
      </c>
      <c r="F41" s="470" t="e">
        <f>IF('Formulario PPGR4'!$G41="","",'Formulario PPGR1'!#REF!)</f>
        <v>#REF!</v>
      </c>
      <c r="G41" s="489" t="s">
        <v>1329</v>
      </c>
      <c r="H41" s="489" t="s">
        <v>1293</v>
      </c>
      <c r="I41" s="494" t="s">
        <v>1294</v>
      </c>
      <c r="J41" s="494" t="s">
        <v>1295</v>
      </c>
      <c r="K41" s="494" t="s">
        <v>1296</v>
      </c>
      <c r="L41" s="470" t="s">
        <v>1297</v>
      </c>
      <c r="M41" s="470"/>
      <c r="N41" s="470">
        <v>350000</v>
      </c>
      <c r="O41" s="493" t="s">
        <v>1330</v>
      </c>
      <c r="P41" s="473" t="s">
        <v>1143</v>
      </c>
    </row>
    <row r="42" spans="2:16" ht="15" customHeight="1">
      <c r="B42" s="470" t="e">
        <f>IF('Formulario PPGR4'!$G42="","",CONCATENATE('Formulario PPGR4'!$C42,".",'Formulario PPGR4'!$D42,".",'Formulario PPGR4'!$E42,".",'Formulario PPGR4'!$F42))</f>
        <v>#REF!</v>
      </c>
      <c r="C42" s="470" t="e">
        <f>IF('Formulario PPGR4'!$G42="","",'Formulario PPGR1'!#REF!)</f>
        <v>#REF!</v>
      </c>
      <c r="D42" s="470" t="e">
        <f>IF('Formulario PPGR4'!$G42="","",'Formulario PPGR1'!#REF!)</f>
        <v>#REF!</v>
      </c>
      <c r="E42" s="470" t="e">
        <f>IF('Formulario PPGR4'!$G42="","",'Formulario PPGR1'!#REF!)</f>
        <v>#REF!</v>
      </c>
      <c r="F42" s="470" t="e">
        <f>IF('Formulario PPGR4'!$G42="","",'Formulario PPGR1'!#REF!)</f>
        <v>#REF!</v>
      </c>
      <c r="G42" s="489" t="s">
        <v>1303</v>
      </c>
      <c r="H42" s="489" t="s">
        <v>1293</v>
      </c>
      <c r="I42" s="494" t="s">
        <v>1294</v>
      </c>
      <c r="J42" s="494" t="s">
        <v>1295</v>
      </c>
      <c r="K42" s="494" t="s">
        <v>1296</v>
      </c>
      <c r="L42" s="470" t="s">
        <v>1297</v>
      </c>
      <c r="M42" s="470"/>
      <c r="N42" s="470">
        <v>510000</v>
      </c>
      <c r="O42" s="493" t="s">
        <v>1305</v>
      </c>
      <c r="P42" s="473" t="s">
        <v>1143</v>
      </c>
    </row>
    <row r="43" spans="2:16" ht="15" customHeight="1">
      <c r="B43" s="470" t="e">
        <f>IF('Formulario PPGR4'!$G43="","",CONCATENATE('Formulario PPGR4'!$C43,".",'Formulario PPGR4'!$D43,".",'Formulario PPGR4'!$E43,".",'Formulario PPGR4'!$F43))</f>
        <v>#REF!</v>
      </c>
      <c r="C43" s="470" t="e">
        <f>IF('Formulario PPGR4'!$G43="","",'Formulario PPGR1'!#REF!)</f>
        <v>#REF!</v>
      </c>
      <c r="D43" s="470" t="e">
        <f>IF('Formulario PPGR4'!$G43="","",'Formulario PPGR1'!#REF!)</f>
        <v>#REF!</v>
      </c>
      <c r="E43" s="470" t="e">
        <f>IF('Formulario PPGR4'!$G43="","",'Formulario PPGR1'!#REF!)</f>
        <v>#REF!</v>
      </c>
      <c r="F43" s="470" t="e">
        <f>IF('Formulario PPGR4'!$G43="","",'Formulario PPGR1'!#REF!)</f>
        <v>#REF!</v>
      </c>
      <c r="G43" s="489" t="s">
        <v>1329</v>
      </c>
      <c r="H43" s="489" t="s">
        <v>1293</v>
      </c>
      <c r="I43" s="494" t="s">
        <v>1302</v>
      </c>
      <c r="J43" s="494" t="s">
        <v>1295</v>
      </c>
      <c r="K43" s="494" t="s">
        <v>1296</v>
      </c>
      <c r="L43" s="470" t="s">
        <v>1297</v>
      </c>
      <c r="M43" s="470"/>
      <c r="N43" s="470">
        <v>1000000</v>
      </c>
      <c r="O43" s="493" t="s">
        <v>1330</v>
      </c>
      <c r="P43" s="473" t="s">
        <v>1143</v>
      </c>
    </row>
    <row r="44" spans="2:16" ht="15" customHeight="1">
      <c r="B44" s="470" t="e">
        <f>IF('Formulario PPGR4'!$G44="","",CONCATENATE('Formulario PPGR4'!$C44,".",'Formulario PPGR4'!$D44,".",'Formulario PPGR4'!$E44,".",'Formulario PPGR4'!$F44))</f>
        <v>#REF!</v>
      </c>
      <c r="C44" s="470" t="e">
        <f>IF('Formulario PPGR4'!$G44="","",'Formulario PPGR1'!#REF!)</f>
        <v>#REF!</v>
      </c>
      <c r="D44" s="470" t="e">
        <f>IF('Formulario PPGR4'!$G44="","",'Formulario PPGR1'!#REF!)</f>
        <v>#REF!</v>
      </c>
      <c r="E44" s="470" t="e">
        <f>IF('Formulario PPGR4'!$G44="","",'Formulario PPGR1'!#REF!)</f>
        <v>#REF!</v>
      </c>
      <c r="F44" s="470" t="e">
        <f>IF('Formulario PPGR4'!$G44="","",'Formulario PPGR1'!#REF!)</f>
        <v>#REF!</v>
      </c>
      <c r="G44" s="489" t="s">
        <v>1303</v>
      </c>
      <c r="H44" s="489" t="s">
        <v>1293</v>
      </c>
      <c r="I44" s="494" t="s">
        <v>1302</v>
      </c>
      <c r="J44" s="494" t="s">
        <v>1295</v>
      </c>
      <c r="K44" s="494" t="s">
        <v>1296</v>
      </c>
      <c r="L44" s="470" t="s">
        <v>1297</v>
      </c>
      <c r="M44" s="470"/>
      <c r="N44" s="470">
        <v>1000000</v>
      </c>
      <c r="O44" s="493" t="s">
        <v>1305</v>
      </c>
      <c r="P44" s="473" t="s">
        <v>1143</v>
      </c>
    </row>
    <row r="45" spans="2:16" ht="15" customHeight="1">
      <c r="B45" s="470" t="e">
        <f>IF('Formulario PPGR4'!$G45="","",CONCATENATE('Formulario PPGR4'!$C45,".",'Formulario PPGR4'!$D45,".",'Formulario PPGR4'!$E45,".",'Formulario PPGR4'!$F45))</f>
        <v>#REF!</v>
      </c>
      <c r="C45" s="470" t="e">
        <f>IF('Formulario PPGR4'!$G45="","",'Formulario PPGR1'!#REF!)</f>
        <v>#REF!</v>
      </c>
      <c r="D45" s="470" t="e">
        <f>IF('Formulario PPGR4'!$G45="","",'Formulario PPGR1'!#REF!)</f>
        <v>#REF!</v>
      </c>
      <c r="E45" s="470" t="e">
        <f>IF('Formulario PPGR4'!$G45="","",'Formulario PPGR1'!#REF!)</f>
        <v>#REF!</v>
      </c>
      <c r="F45" s="470" t="e">
        <f>IF('Formulario PPGR4'!$G45="","",'Formulario PPGR1'!#REF!)</f>
        <v>#REF!</v>
      </c>
      <c r="G45" s="489" t="s">
        <v>1329</v>
      </c>
      <c r="H45" s="489" t="s">
        <v>1293</v>
      </c>
      <c r="I45" s="494" t="s">
        <v>1306</v>
      </c>
      <c r="J45" s="494" t="s">
        <v>1295</v>
      </c>
      <c r="K45" s="494" t="s">
        <v>1296</v>
      </c>
      <c r="L45" s="470" t="s">
        <v>1297</v>
      </c>
      <c r="M45" s="470"/>
      <c r="N45" s="470">
        <v>1000000</v>
      </c>
      <c r="O45" s="493" t="s">
        <v>1330</v>
      </c>
      <c r="P45" s="473" t="s">
        <v>1143</v>
      </c>
    </row>
    <row r="46" spans="2:16" ht="15" customHeight="1">
      <c r="B46" s="470" t="e">
        <f>IF('Formulario PPGR4'!$G46="","",CONCATENATE('Formulario PPGR4'!$C46,".",'Formulario PPGR4'!$D46,".",'Formulario PPGR4'!$E46,".",'Formulario PPGR4'!$F46))</f>
        <v>#REF!</v>
      </c>
      <c r="C46" s="470" t="e">
        <f>IF('Formulario PPGR4'!$G46="","",'Formulario PPGR1'!#REF!)</f>
        <v>#REF!</v>
      </c>
      <c r="D46" s="470" t="e">
        <f>IF('Formulario PPGR4'!$G46="","",'Formulario PPGR1'!#REF!)</f>
        <v>#REF!</v>
      </c>
      <c r="E46" s="470" t="e">
        <f>IF('Formulario PPGR4'!$G46="","",'Formulario PPGR1'!#REF!)</f>
        <v>#REF!</v>
      </c>
      <c r="F46" s="470" t="e">
        <f>IF('Formulario PPGR4'!$G46="","",'Formulario PPGR1'!#REF!)</f>
        <v>#REF!</v>
      </c>
      <c r="G46" s="489" t="s">
        <v>1303</v>
      </c>
      <c r="H46" s="489" t="s">
        <v>1293</v>
      </c>
      <c r="I46" s="494" t="s">
        <v>1306</v>
      </c>
      <c r="J46" s="494" t="s">
        <v>1295</v>
      </c>
      <c r="K46" s="494" t="s">
        <v>1296</v>
      </c>
      <c r="L46" s="470" t="s">
        <v>1297</v>
      </c>
      <c r="M46" s="470"/>
      <c r="N46" s="470">
        <v>1000000</v>
      </c>
      <c r="O46" s="493" t="s">
        <v>1305</v>
      </c>
      <c r="P46" s="473" t="s">
        <v>1143</v>
      </c>
    </row>
    <row r="47" spans="2:16" ht="15" customHeight="1">
      <c r="B47" s="470" t="e">
        <f>IF('Formulario PPGR4'!$G47="","",CONCATENATE('Formulario PPGR4'!$C47,".",'Formulario PPGR4'!$D47,".",'Formulario PPGR4'!$E47,".",'Formulario PPGR4'!$F47))</f>
        <v>#REF!</v>
      </c>
      <c r="C47" s="470" t="e">
        <f>IF('Formulario PPGR4'!$G47="","",'Formulario PPGR1'!#REF!)</f>
        <v>#REF!</v>
      </c>
      <c r="D47" s="470" t="e">
        <f>IF('Formulario PPGR4'!$G47="","",'Formulario PPGR1'!#REF!)</f>
        <v>#REF!</v>
      </c>
      <c r="E47" s="470" t="e">
        <f>IF('Formulario PPGR4'!$G47="","",'Formulario PPGR1'!#REF!)</f>
        <v>#REF!</v>
      </c>
      <c r="F47" s="470" t="e">
        <f>IF('Formulario PPGR4'!$G47="","",'Formulario PPGR1'!#REF!)</f>
        <v>#REF!</v>
      </c>
      <c r="G47" s="489" t="s">
        <v>1329</v>
      </c>
      <c r="H47" s="489" t="s">
        <v>1293</v>
      </c>
      <c r="I47" s="494" t="s">
        <v>1308</v>
      </c>
      <c r="J47" s="494" t="s">
        <v>1295</v>
      </c>
      <c r="K47" s="494" t="s">
        <v>1296</v>
      </c>
      <c r="L47" s="470" t="s">
        <v>1309</v>
      </c>
      <c r="M47" s="470"/>
      <c r="N47" s="470">
        <v>500000</v>
      </c>
      <c r="O47" s="493" t="s">
        <v>1330</v>
      </c>
      <c r="P47" s="473" t="s">
        <v>1143</v>
      </c>
    </row>
    <row r="48" spans="2:16" ht="15" customHeight="1">
      <c r="B48" s="470" t="e">
        <f>IF('Formulario PPGR4'!$G48="","",CONCATENATE('Formulario PPGR4'!$C48,".",'Formulario PPGR4'!$D48,".",'Formulario PPGR4'!$E48,".",'Formulario PPGR4'!$F48))</f>
        <v>#REF!</v>
      </c>
      <c r="C48" s="470" t="e">
        <f>IF('Formulario PPGR4'!$G48="","",'Formulario PPGR1'!#REF!)</f>
        <v>#REF!</v>
      </c>
      <c r="D48" s="470" t="e">
        <f>IF('Formulario PPGR4'!$G48="","",'Formulario PPGR1'!#REF!)</f>
        <v>#REF!</v>
      </c>
      <c r="E48" s="470" t="e">
        <f>IF('Formulario PPGR4'!$G48="","",'Formulario PPGR1'!#REF!)</f>
        <v>#REF!</v>
      </c>
      <c r="F48" s="470" t="e">
        <f>IF('Formulario PPGR4'!$G48="","",'Formulario PPGR1'!#REF!)</f>
        <v>#REF!</v>
      </c>
      <c r="G48" s="489" t="s">
        <v>1303</v>
      </c>
      <c r="H48" s="489" t="s">
        <v>1293</v>
      </c>
      <c r="I48" s="494" t="s">
        <v>1308</v>
      </c>
      <c r="J48" s="494" t="s">
        <v>1295</v>
      </c>
      <c r="K48" s="494" t="s">
        <v>1296</v>
      </c>
      <c r="L48" s="470" t="s">
        <v>1309</v>
      </c>
      <c r="M48" s="470"/>
      <c r="N48" s="470">
        <v>1000000</v>
      </c>
      <c r="O48" s="493" t="s">
        <v>1305</v>
      </c>
      <c r="P48" s="473" t="s">
        <v>1143</v>
      </c>
    </row>
    <row r="49" spans="2:16" ht="15" customHeight="1">
      <c r="B49" s="470" t="e">
        <f>IF('Formulario PPGR4'!$G49="","",CONCATENATE('Formulario PPGR4'!$C49,".",'Formulario PPGR4'!$D49,".",'Formulario PPGR4'!$E49,".",'Formulario PPGR4'!$F49))</f>
        <v>#REF!</v>
      </c>
      <c r="C49" s="470" t="e">
        <f>IF('Formulario PPGR4'!$G49="","",'Formulario PPGR1'!#REF!)</f>
        <v>#REF!</v>
      </c>
      <c r="D49" s="470" t="e">
        <f>IF('Formulario PPGR4'!$G49="","",'Formulario PPGR1'!#REF!)</f>
        <v>#REF!</v>
      </c>
      <c r="E49" s="470" t="e">
        <f>IF('Formulario PPGR4'!$G49="","",'Formulario PPGR1'!#REF!)</f>
        <v>#REF!</v>
      </c>
      <c r="F49" s="470" t="e">
        <f>IF('Formulario PPGR4'!$G49="","",'Formulario PPGR1'!#REF!)</f>
        <v>#REF!</v>
      </c>
      <c r="G49" s="489" t="s">
        <v>1303</v>
      </c>
      <c r="H49" s="489" t="s">
        <v>1293</v>
      </c>
      <c r="I49" s="494" t="s">
        <v>1324</v>
      </c>
      <c r="J49" s="494" t="s">
        <v>1295</v>
      </c>
      <c r="K49" s="494" t="s">
        <v>1296</v>
      </c>
      <c r="L49" s="470" t="s">
        <v>1316</v>
      </c>
      <c r="M49" s="470"/>
      <c r="N49" s="470">
        <v>1000000</v>
      </c>
      <c r="O49" s="493" t="s">
        <v>1305</v>
      </c>
      <c r="P49" s="473" t="s">
        <v>1143</v>
      </c>
    </row>
    <row r="50" spans="2:16" ht="15" customHeight="1">
      <c r="B50" s="470" t="e">
        <f>IF('Formulario PPGR4'!$G50="","",CONCATENATE('Formulario PPGR4'!$C50,".",'Formulario PPGR4'!$D50,".",'Formulario PPGR4'!$E50,".",'Formulario PPGR4'!$F50))</f>
        <v>#REF!</v>
      </c>
      <c r="C50" s="470" t="e">
        <f>IF('Formulario PPGR4'!$G50="","",'Formulario PPGR1'!#REF!)</f>
        <v>#REF!</v>
      </c>
      <c r="D50" s="470" t="e">
        <f>IF('Formulario PPGR4'!$G50="","",'Formulario PPGR1'!#REF!)</f>
        <v>#REF!</v>
      </c>
      <c r="E50" s="470" t="e">
        <f>IF('Formulario PPGR4'!$G50="","",'Formulario PPGR1'!#REF!)</f>
        <v>#REF!</v>
      </c>
      <c r="F50" s="470" t="e">
        <f>IF('Formulario PPGR4'!$G50="","",'Formulario PPGR1'!#REF!)</f>
        <v>#REF!</v>
      </c>
      <c r="G50" s="489" t="s">
        <v>1292</v>
      </c>
      <c r="H50" s="489" t="s">
        <v>1293</v>
      </c>
      <c r="I50" s="494" t="s">
        <v>1337</v>
      </c>
      <c r="J50" s="494" t="s">
        <v>1295</v>
      </c>
      <c r="K50" s="494" t="s">
        <v>1296</v>
      </c>
      <c r="L50" s="470" t="s">
        <v>1316</v>
      </c>
      <c r="M50" s="470"/>
      <c r="N50" s="470">
        <v>1000000</v>
      </c>
      <c r="O50" s="493" t="s">
        <v>1298</v>
      </c>
      <c r="P50" s="473" t="s">
        <v>1143</v>
      </c>
    </row>
    <row r="51" spans="2:16" ht="15" customHeight="1">
      <c r="B51" s="470" t="e">
        <f>IF('Formulario PPGR4'!$G51="","",CONCATENATE('Formulario PPGR4'!$C51,".",'Formulario PPGR4'!$D51,".",'Formulario PPGR4'!$E51,".",'Formulario PPGR4'!$F51))</f>
        <v>#REF!</v>
      </c>
      <c r="C51" s="470" t="e">
        <f>IF('Formulario PPGR4'!$G51="","",'Formulario PPGR1'!#REF!)</f>
        <v>#REF!</v>
      </c>
      <c r="D51" s="470" t="e">
        <f>IF('Formulario PPGR4'!$G51="","",'Formulario PPGR1'!#REF!)</f>
        <v>#REF!</v>
      </c>
      <c r="E51" s="470" t="e">
        <f>IF('Formulario PPGR4'!$G51="","",'Formulario PPGR1'!#REF!)</f>
        <v>#REF!</v>
      </c>
      <c r="F51" s="470" t="e">
        <f>IF('Formulario PPGR4'!$G51="","",'Formulario PPGR1'!#REF!)</f>
        <v>#REF!</v>
      </c>
      <c r="G51" s="489" t="s">
        <v>1303</v>
      </c>
      <c r="H51" s="489" t="s">
        <v>1293</v>
      </c>
      <c r="I51" s="494" t="s">
        <v>1310</v>
      </c>
      <c r="J51" s="494" t="s">
        <v>1295</v>
      </c>
      <c r="K51" s="494" t="s">
        <v>1296</v>
      </c>
      <c r="L51" s="470" t="s">
        <v>1309</v>
      </c>
      <c r="M51" s="470"/>
      <c r="N51" s="470">
        <v>500000</v>
      </c>
      <c r="O51" s="493" t="s">
        <v>1305</v>
      </c>
      <c r="P51" s="473" t="s">
        <v>1143</v>
      </c>
    </row>
    <row r="52" spans="2:16" ht="15" customHeight="1">
      <c r="B52" s="470" t="e">
        <f>IF('Formulario PPGR4'!$G52="","",CONCATENATE('Formulario PPGR4'!$C52,".",'Formulario PPGR4'!$D52,".",'Formulario PPGR4'!$E52,".",'Formulario PPGR4'!$F52))</f>
        <v>#REF!</v>
      </c>
      <c r="C52" s="470" t="e">
        <f>IF('Formulario PPGR4'!$G52="","",'Formulario PPGR1'!#REF!)</f>
        <v>#REF!</v>
      </c>
      <c r="D52" s="470" t="e">
        <f>IF('Formulario PPGR4'!$G52="","",'Formulario PPGR1'!#REF!)</f>
        <v>#REF!</v>
      </c>
      <c r="E52" s="470" t="e">
        <f>IF('Formulario PPGR4'!$G52="","",'Formulario PPGR1'!#REF!)</f>
        <v>#REF!</v>
      </c>
      <c r="F52" s="470" t="e">
        <f>IF('Formulario PPGR4'!$G52="","",'Formulario PPGR1'!#REF!)</f>
        <v>#REF!</v>
      </c>
      <c r="G52" s="489" t="s">
        <v>1303</v>
      </c>
      <c r="H52" s="489" t="s">
        <v>1293</v>
      </c>
      <c r="I52" s="494" t="s">
        <v>1334</v>
      </c>
      <c r="J52" s="494" t="s">
        <v>1295</v>
      </c>
      <c r="K52" s="494" t="s">
        <v>1296</v>
      </c>
      <c r="L52" s="470" t="s">
        <v>1309</v>
      </c>
      <c r="M52" s="470"/>
      <c r="N52" s="470">
        <v>500000</v>
      </c>
      <c r="O52" s="493" t="s">
        <v>1305</v>
      </c>
      <c r="P52" s="473" t="s">
        <v>1143</v>
      </c>
    </row>
    <row r="53" spans="2:16" ht="15" customHeight="1">
      <c r="B53" s="470" t="e">
        <f>IF('Formulario PPGR4'!$G53="","",CONCATENATE('Formulario PPGR4'!$C53,".",'Formulario PPGR4'!$D53,".",'Formulario PPGR4'!$E53,".",'Formulario PPGR4'!$F53))</f>
        <v>#REF!</v>
      </c>
      <c r="C53" s="470" t="e">
        <f>IF('Formulario PPGR4'!$G53="","",'Formulario PPGR1'!#REF!)</f>
        <v>#REF!</v>
      </c>
      <c r="D53" s="470" t="e">
        <f>IF('Formulario PPGR4'!$G53="","",'Formulario PPGR1'!#REF!)</f>
        <v>#REF!</v>
      </c>
      <c r="E53" s="470" t="e">
        <f>IF('Formulario PPGR4'!$G53="","",'Formulario PPGR1'!#REF!)</f>
        <v>#REF!</v>
      </c>
      <c r="F53" s="470" t="e">
        <f>IF('Formulario PPGR4'!$G53="","",'Formulario PPGR1'!#REF!)</f>
        <v>#REF!</v>
      </c>
      <c r="G53" s="489" t="s">
        <v>1292</v>
      </c>
      <c r="H53" s="489" t="s">
        <v>1293</v>
      </c>
      <c r="I53" s="494" t="s">
        <v>1338</v>
      </c>
      <c r="J53" s="494" t="s">
        <v>1295</v>
      </c>
      <c r="K53" s="494" t="s">
        <v>1296</v>
      </c>
      <c r="L53" s="470" t="s">
        <v>1309</v>
      </c>
      <c r="M53" s="470"/>
      <c r="N53" s="470">
        <v>1000000</v>
      </c>
      <c r="O53" s="493" t="s">
        <v>1298</v>
      </c>
      <c r="P53" s="473" t="s">
        <v>1143</v>
      </c>
    </row>
    <row r="54" spans="2:16" ht="15" customHeight="1">
      <c r="B54" s="470" t="e">
        <f>IF('Formulario PPGR4'!$G54="","",CONCATENATE('Formulario PPGR4'!$C54,".",'Formulario PPGR4'!$D54,".",'Formulario PPGR4'!$E54,".",'Formulario PPGR4'!$F54))</f>
        <v>#REF!</v>
      </c>
      <c r="C54" s="470" t="e">
        <f>IF('Formulario PPGR4'!$G54="","",'Formulario PPGR1'!#REF!)</f>
        <v>#REF!</v>
      </c>
      <c r="D54" s="470" t="e">
        <f>IF('Formulario PPGR4'!$G54="","",'Formulario PPGR1'!#REF!)</f>
        <v>#REF!</v>
      </c>
      <c r="E54" s="470" t="e">
        <f>IF('Formulario PPGR4'!$G54="","",'Formulario PPGR1'!#REF!)</f>
        <v>#REF!</v>
      </c>
      <c r="F54" s="470" t="e">
        <f>IF('Formulario PPGR4'!$G54="","",'Formulario PPGR1'!#REF!)</f>
        <v>#REF!</v>
      </c>
      <c r="G54" s="489" t="s">
        <v>1292</v>
      </c>
      <c r="H54" s="489" t="s">
        <v>1293</v>
      </c>
      <c r="I54" s="494" t="s">
        <v>1338</v>
      </c>
      <c r="J54" s="494" t="s">
        <v>1295</v>
      </c>
      <c r="K54" s="494" t="s">
        <v>1296</v>
      </c>
      <c r="L54" s="470" t="s">
        <v>1309</v>
      </c>
      <c r="M54" s="470"/>
      <c r="N54" s="470">
        <v>1000000</v>
      </c>
      <c r="O54" s="493" t="s">
        <v>1298</v>
      </c>
      <c r="P54" s="473" t="s">
        <v>1143</v>
      </c>
    </row>
    <row r="55" spans="2:16" ht="15" customHeight="1">
      <c r="B55" s="470" t="e">
        <f>IF('Formulario PPGR4'!$G55="","",CONCATENATE('Formulario PPGR4'!$C55,".",'Formulario PPGR4'!$D55,".",'Formulario PPGR4'!$E55,".",'Formulario PPGR4'!$F55))</f>
        <v>#REF!</v>
      </c>
      <c r="C55" s="470" t="e">
        <f>IF('Formulario PPGR4'!$G55="","",'Formulario PPGR1'!#REF!)</f>
        <v>#REF!</v>
      </c>
      <c r="D55" s="470" t="e">
        <f>IF('Formulario PPGR4'!$G55="","",'Formulario PPGR1'!#REF!)</f>
        <v>#REF!</v>
      </c>
      <c r="E55" s="470" t="e">
        <f>IF('Formulario PPGR4'!$G55="","",'Formulario PPGR1'!#REF!)</f>
        <v>#REF!</v>
      </c>
      <c r="F55" s="470" t="e">
        <f>IF('Formulario PPGR4'!$G55="","",'Formulario PPGR1'!#REF!)</f>
        <v>#REF!</v>
      </c>
      <c r="G55" s="489" t="s">
        <v>1303</v>
      </c>
      <c r="H55" s="489" t="s">
        <v>1293</v>
      </c>
      <c r="I55" s="494" t="s">
        <v>1339</v>
      </c>
      <c r="J55" s="494" t="s">
        <v>1295</v>
      </c>
      <c r="K55" s="494" t="s">
        <v>1296</v>
      </c>
      <c r="L55" s="470" t="s">
        <v>1309</v>
      </c>
      <c r="M55" s="470"/>
      <c r="N55" s="470">
        <v>1000000</v>
      </c>
      <c r="O55" s="493" t="s">
        <v>1305</v>
      </c>
      <c r="P55" s="473" t="s">
        <v>1143</v>
      </c>
    </row>
    <row r="56" spans="2:16" ht="15" customHeight="1">
      <c r="B56" s="470" t="e">
        <f>IF('Formulario PPGR4'!$G56="","",CONCATENATE('Formulario PPGR4'!$C56,".",'Formulario PPGR4'!$D56,".",'Formulario PPGR4'!$E56,".",'Formulario PPGR4'!$F56))</f>
        <v>#REF!</v>
      </c>
      <c r="C56" s="470" t="e">
        <f>IF('Formulario PPGR4'!$G56="","",'Formulario PPGR1'!#REF!)</f>
        <v>#REF!</v>
      </c>
      <c r="D56" s="470" t="e">
        <f>IF('Formulario PPGR4'!$G56="","",'Formulario PPGR1'!#REF!)</f>
        <v>#REF!</v>
      </c>
      <c r="E56" s="470" t="e">
        <f>IF('Formulario PPGR4'!$G56="","",'Formulario PPGR1'!#REF!)</f>
        <v>#REF!</v>
      </c>
      <c r="F56" s="470" t="e">
        <f>IF('Formulario PPGR4'!$G56="","",'Formulario PPGR1'!#REF!)</f>
        <v>#REF!</v>
      </c>
      <c r="G56" s="489" t="s">
        <v>1303</v>
      </c>
      <c r="H56" s="489" t="s">
        <v>1293</v>
      </c>
      <c r="I56" s="494" t="s">
        <v>1340</v>
      </c>
      <c r="J56" s="494" t="s">
        <v>1295</v>
      </c>
      <c r="K56" s="494" t="s">
        <v>1296</v>
      </c>
      <c r="L56" s="470" t="s">
        <v>1341</v>
      </c>
      <c r="M56" s="470"/>
      <c r="N56" s="470">
        <v>1000000</v>
      </c>
      <c r="O56" s="493" t="s">
        <v>1305</v>
      </c>
      <c r="P56" s="473" t="s">
        <v>1143</v>
      </c>
    </row>
    <row r="57" spans="2:16" ht="15" customHeight="1">
      <c r="B57" s="470" t="e">
        <f>IF('Formulario PPGR4'!$G57="","",CONCATENATE('Formulario PPGR4'!$C57,".",'Formulario PPGR4'!$D57,".",'Formulario PPGR4'!$E57,".",'Formulario PPGR4'!$F57))</f>
        <v>#REF!</v>
      </c>
      <c r="C57" s="470" t="e">
        <f>IF('Formulario PPGR4'!$G57="","",'Formulario PPGR1'!#REF!)</f>
        <v>#REF!</v>
      </c>
      <c r="D57" s="470" t="e">
        <f>IF('Formulario PPGR4'!$G57="","",'Formulario PPGR1'!#REF!)</f>
        <v>#REF!</v>
      </c>
      <c r="E57" s="470" t="e">
        <f>IF('Formulario PPGR4'!$G57="","",'Formulario PPGR1'!#REF!)</f>
        <v>#REF!</v>
      </c>
      <c r="F57" s="470" t="e">
        <f>IF('Formulario PPGR4'!$G57="","",'Formulario PPGR1'!#REF!)</f>
        <v>#REF!</v>
      </c>
      <c r="G57" s="489" t="s">
        <v>1299</v>
      </c>
      <c r="H57" s="489" t="s">
        <v>1293</v>
      </c>
      <c r="I57" s="494" t="s">
        <v>1340</v>
      </c>
      <c r="J57" s="494" t="s">
        <v>1295</v>
      </c>
      <c r="K57" s="494" t="s">
        <v>1296</v>
      </c>
      <c r="L57" s="470" t="s">
        <v>1309</v>
      </c>
      <c r="M57" s="470"/>
      <c r="N57" s="470">
        <v>500000</v>
      </c>
      <c r="O57" s="493" t="s">
        <v>1301</v>
      </c>
      <c r="P57" s="473" t="s">
        <v>1143</v>
      </c>
    </row>
    <row r="58" spans="2:16" ht="15" customHeight="1">
      <c r="B58" s="470" t="e">
        <f>IF('Formulario PPGR4'!$G58="","",CONCATENATE('Formulario PPGR4'!$C58,".",'Formulario PPGR4'!$D58,".",'Formulario PPGR4'!$E58,".",'Formulario PPGR4'!$F58))</f>
        <v>#REF!</v>
      </c>
      <c r="C58" s="470" t="e">
        <f>IF('Formulario PPGR4'!$G58="","",'Formulario PPGR1'!#REF!)</f>
        <v>#REF!</v>
      </c>
      <c r="D58" s="470" t="e">
        <f>IF('Formulario PPGR4'!$G58="","",'Formulario PPGR1'!#REF!)</f>
        <v>#REF!</v>
      </c>
      <c r="E58" s="470" t="e">
        <f>IF('Formulario PPGR4'!$G58="","",'Formulario PPGR1'!#REF!)</f>
        <v>#REF!</v>
      </c>
      <c r="F58" s="470" t="e">
        <f>IF('Formulario PPGR4'!$G58="","",'Formulario PPGR1'!#REF!)</f>
        <v>#REF!</v>
      </c>
      <c r="G58" s="489" t="s">
        <v>1303</v>
      </c>
      <c r="H58" s="489" t="s">
        <v>1293</v>
      </c>
      <c r="I58" s="494" t="s">
        <v>1342</v>
      </c>
      <c r="J58" s="494" t="s">
        <v>1295</v>
      </c>
      <c r="K58" s="494" t="s">
        <v>1296</v>
      </c>
      <c r="L58" s="470" t="s">
        <v>1309</v>
      </c>
      <c r="M58" s="470"/>
      <c r="N58" s="470">
        <v>1000000</v>
      </c>
      <c r="O58" s="493" t="s">
        <v>1305</v>
      </c>
      <c r="P58" s="473" t="s">
        <v>1143</v>
      </c>
    </row>
    <row r="59" spans="2:16" ht="15" customHeight="1">
      <c r="B59" s="470" t="e">
        <f>IF('Formulario PPGR4'!$G59="","",CONCATENATE('Formulario PPGR4'!$C59,".",'Formulario PPGR4'!$D59,".",'Formulario PPGR4'!$E59,".",'Formulario PPGR4'!$F59))</f>
        <v>#REF!</v>
      </c>
      <c r="C59" s="470" t="e">
        <f>IF('Formulario PPGR4'!$G59="","",'Formulario PPGR1'!#REF!)</f>
        <v>#REF!</v>
      </c>
      <c r="D59" s="470" t="e">
        <f>IF('Formulario PPGR4'!$G59="","",'Formulario PPGR1'!#REF!)</f>
        <v>#REF!</v>
      </c>
      <c r="E59" s="470" t="e">
        <f>IF('Formulario PPGR4'!$G59="","",'Formulario PPGR1'!#REF!)</f>
        <v>#REF!</v>
      </c>
      <c r="F59" s="470" t="e">
        <f>IF('Formulario PPGR4'!$G59="","",'Formulario PPGR1'!#REF!)</f>
        <v>#REF!</v>
      </c>
      <c r="G59" s="489" t="s">
        <v>1299</v>
      </c>
      <c r="H59" s="489" t="s">
        <v>1293</v>
      </c>
      <c r="I59" s="494" t="s">
        <v>1342</v>
      </c>
      <c r="J59" s="494" t="s">
        <v>1295</v>
      </c>
      <c r="K59" s="494" t="s">
        <v>1296</v>
      </c>
      <c r="L59" s="470" t="s">
        <v>1309</v>
      </c>
      <c r="M59" s="470"/>
      <c r="N59" s="470">
        <v>500000</v>
      </c>
      <c r="O59" s="493" t="s">
        <v>1301</v>
      </c>
      <c r="P59" s="473" t="s">
        <v>1143</v>
      </c>
    </row>
    <row r="60" spans="2:16" ht="15" customHeight="1">
      <c r="B60" s="470" t="e">
        <f>IF('Formulario PPGR4'!$G60="","",CONCATENATE('Formulario PPGR4'!$C60,".",'Formulario PPGR4'!$D60,".",'Formulario PPGR4'!$E60,".",'Formulario PPGR4'!$F60))</f>
        <v>#REF!</v>
      </c>
      <c r="C60" s="470" t="e">
        <f>IF('Formulario PPGR4'!$G60="","",'Formulario PPGR1'!#REF!)</f>
        <v>#REF!</v>
      </c>
      <c r="D60" s="470" t="e">
        <f>IF('Formulario PPGR4'!$G60="","",'Formulario PPGR1'!#REF!)</f>
        <v>#REF!</v>
      </c>
      <c r="E60" s="470" t="e">
        <f>IF('Formulario PPGR4'!$G60="","",'Formulario PPGR1'!#REF!)</f>
        <v>#REF!</v>
      </c>
      <c r="F60" s="470" t="e">
        <f>IF('Formulario PPGR4'!$G60="","",'Formulario PPGR1'!#REF!)</f>
        <v>#REF!</v>
      </c>
      <c r="G60" s="489" t="s">
        <v>1303</v>
      </c>
      <c r="H60" s="489" t="s">
        <v>1293</v>
      </c>
      <c r="I60" s="494" t="s">
        <v>1343</v>
      </c>
      <c r="J60" s="494" t="s">
        <v>1295</v>
      </c>
      <c r="K60" s="494" t="s">
        <v>1296</v>
      </c>
      <c r="L60" s="470" t="s">
        <v>1309</v>
      </c>
      <c r="M60" s="470"/>
      <c r="N60" s="470">
        <v>500000</v>
      </c>
      <c r="O60" s="493" t="s">
        <v>1305</v>
      </c>
      <c r="P60" s="473" t="s">
        <v>1143</v>
      </c>
    </row>
    <row r="61" spans="2:16" ht="15" customHeight="1">
      <c r="B61" s="470" t="e">
        <f>IF('Formulario PPGR4'!$G61="","",CONCATENATE('Formulario PPGR4'!$C61,".",'Formulario PPGR4'!$D61,".",'Formulario PPGR4'!$E61,".",'Formulario PPGR4'!$F61))</f>
        <v>#REF!</v>
      </c>
      <c r="C61" s="470" t="e">
        <f>IF('Formulario PPGR4'!$G61="","",'Formulario PPGR1'!#REF!)</f>
        <v>#REF!</v>
      </c>
      <c r="D61" s="470" t="e">
        <f>IF('Formulario PPGR4'!$G61="","",'Formulario PPGR1'!#REF!)</f>
        <v>#REF!</v>
      </c>
      <c r="E61" s="470" t="e">
        <f>IF('Formulario PPGR4'!$G61="","",'Formulario PPGR1'!#REF!)</f>
        <v>#REF!</v>
      </c>
      <c r="F61" s="470" t="e">
        <f>IF('Formulario PPGR4'!$G61="","",'Formulario PPGR1'!#REF!)</f>
        <v>#REF!</v>
      </c>
      <c r="G61" s="489" t="s">
        <v>1299</v>
      </c>
      <c r="H61" s="489" t="s">
        <v>1293</v>
      </c>
      <c r="I61" s="494" t="s">
        <v>1344</v>
      </c>
      <c r="J61" s="494" t="s">
        <v>1295</v>
      </c>
      <c r="K61" s="494" t="s">
        <v>1296</v>
      </c>
      <c r="L61" s="470" t="s">
        <v>1309</v>
      </c>
      <c r="M61" s="470"/>
      <c r="N61" s="470">
        <v>500000</v>
      </c>
      <c r="O61" s="493" t="s">
        <v>1301</v>
      </c>
      <c r="P61" s="473" t="s">
        <v>1143</v>
      </c>
    </row>
    <row r="62" spans="2:16" ht="15" customHeight="1">
      <c r="B62" s="470" t="e">
        <f>IF('Formulario PPGR4'!$G62="","",CONCATENATE('Formulario PPGR4'!$C62,".",'Formulario PPGR4'!$D62,".",'Formulario PPGR4'!$E62,".",'Formulario PPGR4'!$F62))</f>
        <v>#REF!</v>
      </c>
      <c r="C62" s="470" t="e">
        <f>IF('Formulario PPGR4'!$G62="","",'Formulario PPGR1'!#REF!)</f>
        <v>#REF!</v>
      </c>
      <c r="D62" s="470" t="e">
        <f>IF('Formulario PPGR4'!$G62="","",'Formulario PPGR1'!#REF!)</f>
        <v>#REF!</v>
      </c>
      <c r="E62" s="470" t="e">
        <f>IF('Formulario PPGR4'!$G62="","",'Formulario PPGR1'!#REF!)</f>
        <v>#REF!</v>
      </c>
      <c r="F62" s="470" t="e">
        <f>IF('Formulario PPGR4'!$G62="","",'Formulario PPGR1'!#REF!)</f>
        <v>#REF!</v>
      </c>
      <c r="G62" s="489" t="s">
        <v>1303</v>
      </c>
      <c r="H62" s="489" t="s">
        <v>1293</v>
      </c>
      <c r="I62" s="494" t="s">
        <v>1345</v>
      </c>
      <c r="J62" s="494" t="s">
        <v>1295</v>
      </c>
      <c r="K62" s="494" t="s">
        <v>1296</v>
      </c>
      <c r="L62" s="470" t="s">
        <v>1309</v>
      </c>
      <c r="M62" s="470"/>
      <c r="N62" s="470">
        <v>1000000</v>
      </c>
      <c r="O62" s="493" t="s">
        <v>1305</v>
      </c>
      <c r="P62" s="473" t="s">
        <v>1143</v>
      </c>
    </row>
    <row r="63" spans="2:16" ht="15" customHeight="1">
      <c r="B63" s="470" t="e">
        <f>IF('Formulario PPGR4'!$G63="","",CONCATENATE('Formulario PPGR4'!$C63,".",'Formulario PPGR4'!$D63,".",'Formulario PPGR4'!$E63,".",'Formulario PPGR4'!$F63))</f>
        <v>#REF!</v>
      </c>
      <c r="C63" s="470" t="e">
        <f>IF('Formulario PPGR4'!$G63="","",'Formulario PPGR1'!#REF!)</f>
        <v>#REF!</v>
      </c>
      <c r="D63" s="470" t="e">
        <f>IF('Formulario PPGR4'!$G63="","",'Formulario PPGR1'!#REF!)</f>
        <v>#REF!</v>
      </c>
      <c r="E63" s="470" t="e">
        <f>IF('Formulario PPGR4'!$G63="","",'Formulario PPGR1'!#REF!)</f>
        <v>#REF!</v>
      </c>
      <c r="F63" s="470" t="e">
        <f>IF('Formulario PPGR4'!$G63="","",'Formulario PPGR1'!#REF!)</f>
        <v>#REF!</v>
      </c>
      <c r="G63" s="489" t="s">
        <v>1299</v>
      </c>
      <c r="H63" s="489" t="s">
        <v>1293</v>
      </c>
      <c r="I63" s="494" t="s">
        <v>1346</v>
      </c>
      <c r="J63" s="494" t="s">
        <v>1295</v>
      </c>
      <c r="K63" s="494" t="s">
        <v>1296</v>
      </c>
      <c r="L63" s="470" t="s">
        <v>1309</v>
      </c>
      <c r="M63" s="470"/>
      <c r="N63" s="470">
        <v>1000000</v>
      </c>
      <c r="O63" s="493" t="s">
        <v>1301</v>
      </c>
      <c r="P63" s="473" t="s">
        <v>1143</v>
      </c>
    </row>
    <row r="64" spans="2:16" ht="15" customHeight="1">
      <c r="B64" s="470" t="e">
        <f>IF('Formulario PPGR4'!$G64="","",CONCATENATE('Formulario PPGR4'!$C64,".",'Formulario PPGR4'!$D64,".",'Formulario PPGR4'!$E64,".",'Formulario PPGR4'!$F64))</f>
        <v>#REF!</v>
      </c>
      <c r="C64" s="470" t="e">
        <f>IF('Formulario PPGR4'!$G64="","",'Formulario PPGR1'!#REF!)</f>
        <v>#REF!</v>
      </c>
      <c r="D64" s="470" t="e">
        <f>IF('Formulario PPGR4'!$G64="","",'Formulario PPGR1'!#REF!)</f>
        <v>#REF!</v>
      </c>
      <c r="E64" s="470" t="e">
        <f>IF('Formulario PPGR4'!$G64="","",'Formulario PPGR1'!#REF!)</f>
        <v>#REF!</v>
      </c>
      <c r="F64" s="470" t="e">
        <f>IF('Formulario PPGR4'!$G64="","",'Formulario PPGR1'!#REF!)</f>
        <v>#REF!</v>
      </c>
      <c r="G64" s="489" t="s">
        <v>1303</v>
      </c>
      <c r="H64" s="489" t="s">
        <v>1293</v>
      </c>
      <c r="I64" s="494" t="s">
        <v>1347</v>
      </c>
      <c r="J64" s="494" t="s">
        <v>1295</v>
      </c>
      <c r="K64" s="494" t="s">
        <v>1296</v>
      </c>
      <c r="L64" s="470" t="s">
        <v>1309</v>
      </c>
      <c r="M64" s="470"/>
      <c r="N64" s="470">
        <v>1000000</v>
      </c>
      <c r="O64" s="493" t="s">
        <v>1305</v>
      </c>
      <c r="P64" s="473" t="s">
        <v>1143</v>
      </c>
    </row>
    <row r="65" spans="2:16" ht="15" customHeight="1">
      <c r="B65" s="470" t="e">
        <f>IF('Formulario PPGR4'!$G65="","",CONCATENATE('Formulario PPGR4'!$C65,".",'Formulario PPGR4'!$D65,".",'Formulario PPGR4'!$E65,".",'Formulario PPGR4'!$F65))</f>
        <v>#REF!</v>
      </c>
      <c r="C65" s="470" t="e">
        <f>IF('Formulario PPGR4'!$G65="","",'Formulario PPGR1'!#REF!)</f>
        <v>#REF!</v>
      </c>
      <c r="D65" s="470" t="e">
        <f>IF('Formulario PPGR4'!$G65="","",'Formulario PPGR1'!#REF!)</f>
        <v>#REF!</v>
      </c>
      <c r="E65" s="470" t="e">
        <f>IF('Formulario PPGR4'!$G65="","",'Formulario PPGR1'!#REF!)</f>
        <v>#REF!</v>
      </c>
      <c r="F65" s="470" t="e">
        <f>IF('Formulario PPGR4'!$G65="","",'Formulario PPGR1'!#REF!)</f>
        <v>#REF!</v>
      </c>
      <c r="G65" s="489" t="s">
        <v>1299</v>
      </c>
      <c r="H65" s="489" t="s">
        <v>1293</v>
      </c>
      <c r="I65" s="494" t="s">
        <v>1347</v>
      </c>
      <c r="J65" s="494" t="s">
        <v>1295</v>
      </c>
      <c r="K65" s="494" t="s">
        <v>1296</v>
      </c>
      <c r="L65" s="470" t="s">
        <v>1309</v>
      </c>
      <c r="M65" s="470"/>
      <c r="N65" s="470">
        <v>500000</v>
      </c>
      <c r="O65" s="493" t="s">
        <v>1301</v>
      </c>
      <c r="P65" s="473" t="s">
        <v>1143</v>
      </c>
    </row>
    <row r="66" spans="2:16" ht="15" customHeight="1">
      <c r="B66" s="470" t="e">
        <f>IF('Formulario PPGR4'!$G66="","",CONCATENATE('Formulario PPGR4'!$C66,".",'Formulario PPGR4'!$D66,".",'Formulario PPGR4'!$E66,".",'Formulario PPGR4'!$F66))</f>
        <v>#REF!</v>
      </c>
      <c r="C66" s="470" t="e">
        <f>IF('Formulario PPGR4'!$G66="","",'Formulario PPGR1'!#REF!)</f>
        <v>#REF!</v>
      </c>
      <c r="D66" s="470" t="e">
        <f>IF('Formulario PPGR4'!$G66="","",'Formulario PPGR1'!#REF!)</f>
        <v>#REF!</v>
      </c>
      <c r="E66" s="470" t="e">
        <f>IF('Formulario PPGR4'!$G66="","",'Formulario PPGR1'!#REF!)</f>
        <v>#REF!</v>
      </c>
      <c r="F66" s="470" t="e">
        <f>IF('Formulario PPGR4'!$G66="","",'Formulario PPGR1'!#REF!)</f>
        <v>#REF!</v>
      </c>
      <c r="G66" s="489" t="s">
        <v>1303</v>
      </c>
      <c r="H66" s="489" t="s">
        <v>1293</v>
      </c>
      <c r="I66" s="494" t="s">
        <v>1348</v>
      </c>
      <c r="J66" s="494" t="s">
        <v>1295</v>
      </c>
      <c r="K66" s="494" t="s">
        <v>1296</v>
      </c>
      <c r="L66" s="470" t="s">
        <v>1309</v>
      </c>
      <c r="M66" s="470"/>
      <c r="N66" s="470">
        <v>1000000</v>
      </c>
      <c r="O66" s="493" t="s">
        <v>1305</v>
      </c>
      <c r="P66" s="473" t="s">
        <v>1143</v>
      </c>
    </row>
    <row r="67" spans="2:16" ht="15" customHeight="1">
      <c r="B67" s="470" t="e">
        <f>IF('Formulario PPGR4'!$G67="","",CONCATENATE('Formulario PPGR4'!$C67,".",'Formulario PPGR4'!$D67,".",'Formulario PPGR4'!$E67,".",'Formulario PPGR4'!$F67))</f>
        <v>#REF!</v>
      </c>
      <c r="C67" s="470" t="e">
        <f>IF('Formulario PPGR4'!$G67="","",'Formulario PPGR1'!#REF!)</f>
        <v>#REF!</v>
      </c>
      <c r="D67" s="470" t="e">
        <f>IF('Formulario PPGR4'!$G67="","",'Formulario PPGR1'!#REF!)</f>
        <v>#REF!</v>
      </c>
      <c r="E67" s="470" t="e">
        <f>IF('Formulario PPGR4'!$G67="","",'Formulario PPGR1'!#REF!)</f>
        <v>#REF!</v>
      </c>
      <c r="F67" s="470" t="e">
        <f>IF('Formulario PPGR4'!$G67="","",'Formulario PPGR1'!#REF!)</f>
        <v>#REF!</v>
      </c>
      <c r="G67" s="489" t="s">
        <v>1299</v>
      </c>
      <c r="H67" s="489" t="s">
        <v>1293</v>
      </c>
      <c r="I67" s="494" t="s">
        <v>1348</v>
      </c>
      <c r="J67" s="494" t="s">
        <v>1295</v>
      </c>
      <c r="K67" s="494" t="s">
        <v>1296</v>
      </c>
      <c r="L67" s="470" t="s">
        <v>1309</v>
      </c>
      <c r="M67" s="470"/>
      <c r="N67" s="470">
        <v>500000</v>
      </c>
      <c r="O67" s="493" t="s">
        <v>1301</v>
      </c>
      <c r="P67" s="473" t="s">
        <v>1143</v>
      </c>
    </row>
    <row r="68" spans="2:16" ht="15" customHeight="1">
      <c r="B68" s="470" t="e">
        <f>IF('Formulario PPGR4'!$G68="","",CONCATENATE('Formulario PPGR4'!$C68,".",'Formulario PPGR4'!$D68,".",'Formulario PPGR4'!$E68,".",'Formulario PPGR4'!$F68))</f>
        <v>#REF!</v>
      </c>
      <c r="C68" s="470" t="e">
        <f>IF('Formulario PPGR4'!$G68="","",'Formulario PPGR1'!#REF!)</f>
        <v>#REF!</v>
      </c>
      <c r="D68" s="470" t="e">
        <f>IF('Formulario PPGR4'!$G68="","",'Formulario PPGR1'!#REF!)</f>
        <v>#REF!</v>
      </c>
      <c r="E68" s="470" t="e">
        <f>IF('Formulario PPGR4'!$G68="","",'Formulario PPGR1'!#REF!)</f>
        <v>#REF!</v>
      </c>
      <c r="F68" s="470" t="e">
        <f>IF('Formulario PPGR4'!$G68="","",'Formulario PPGR1'!#REF!)</f>
        <v>#REF!</v>
      </c>
      <c r="G68" s="489" t="s">
        <v>1292</v>
      </c>
      <c r="H68" s="489" t="s">
        <v>1293</v>
      </c>
      <c r="I68" s="494" t="s">
        <v>1349</v>
      </c>
      <c r="J68" s="494" t="s">
        <v>1295</v>
      </c>
      <c r="K68" s="494" t="s">
        <v>1296</v>
      </c>
      <c r="L68" s="470" t="s">
        <v>1309</v>
      </c>
      <c r="M68" s="470"/>
      <c r="N68" s="470">
        <v>500000</v>
      </c>
      <c r="O68" s="493" t="s">
        <v>1298</v>
      </c>
      <c r="P68" s="473" t="s">
        <v>1143</v>
      </c>
    </row>
    <row r="69" spans="2:16" ht="15" customHeight="1">
      <c r="B69" s="470" t="e">
        <f>IF('Formulario PPGR4'!$G69="","",CONCATENATE('Formulario PPGR4'!$C69,".",'Formulario PPGR4'!$D69,".",'Formulario PPGR4'!$E69,".",'Formulario PPGR4'!$F69))</f>
        <v>#REF!</v>
      </c>
      <c r="C69" s="470" t="e">
        <f>IF('Formulario PPGR4'!$G69="","",'Formulario PPGR1'!#REF!)</f>
        <v>#REF!</v>
      </c>
      <c r="D69" s="470" t="e">
        <f>IF('Formulario PPGR4'!$G69="","",'Formulario PPGR1'!#REF!)</f>
        <v>#REF!</v>
      </c>
      <c r="E69" s="470" t="e">
        <f>IF('Formulario PPGR4'!$G69="","",'Formulario PPGR1'!#REF!)</f>
        <v>#REF!</v>
      </c>
      <c r="F69" s="470" t="e">
        <f>IF('Formulario PPGR4'!$G69="","",'Formulario PPGR1'!#REF!)</f>
        <v>#REF!</v>
      </c>
      <c r="G69" s="489" t="s">
        <v>1303</v>
      </c>
      <c r="H69" s="489" t="s">
        <v>1293</v>
      </c>
      <c r="I69" s="494" t="s">
        <v>1349</v>
      </c>
      <c r="J69" s="494" t="s">
        <v>1295</v>
      </c>
      <c r="K69" s="494" t="s">
        <v>1296</v>
      </c>
      <c r="L69" s="470" t="s">
        <v>1309</v>
      </c>
      <c r="M69" s="470"/>
      <c r="N69" s="470">
        <v>1000000</v>
      </c>
      <c r="O69" s="493" t="s">
        <v>1305</v>
      </c>
      <c r="P69" s="473" t="s">
        <v>1143</v>
      </c>
    </row>
    <row r="70" spans="2:16" ht="15" customHeight="1">
      <c r="B70" s="470" t="e">
        <f>IF('Formulario PPGR4'!$G70="","",CONCATENATE('Formulario PPGR4'!$C70,".",'Formulario PPGR4'!$D70,".",'Formulario PPGR4'!$E70,".",'Formulario PPGR4'!$F70))</f>
        <v>#REF!</v>
      </c>
      <c r="C70" s="470" t="e">
        <f>IF('Formulario PPGR4'!$G70="","",'Formulario PPGR1'!#REF!)</f>
        <v>#REF!</v>
      </c>
      <c r="D70" s="470" t="e">
        <f>IF('Formulario PPGR4'!$G70="","",'Formulario PPGR1'!#REF!)</f>
        <v>#REF!</v>
      </c>
      <c r="E70" s="470" t="e">
        <f>IF('Formulario PPGR4'!$G70="","",'Formulario PPGR1'!#REF!)</f>
        <v>#REF!</v>
      </c>
      <c r="F70" s="470" t="e">
        <f>IF('Formulario PPGR4'!$G70="","",'Formulario PPGR1'!#REF!)</f>
        <v>#REF!</v>
      </c>
      <c r="G70" s="489" t="s">
        <v>1303</v>
      </c>
      <c r="H70" s="489" t="s">
        <v>1293</v>
      </c>
      <c r="I70" s="494" t="s">
        <v>1350</v>
      </c>
      <c r="J70" s="494" t="s">
        <v>1295</v>
      </c>
      <c r="K70" s="494" t="s">
        <v>1296</v>
      </c>
      <c r="L70" s="470" t="s">
        <v>1309</v>
      </c>
      <c r="M70" s="470"/>
      <c r="N70" s="470">
        <v>500000</v>
      </c>
      <c r="O70" s="493" t="s">
        <v>1305</v>
      </c>
      <c r="P70" s="473" t="s">
        <v>1143</v>
      </c>
    </row>
    <row r="71" spans="2:16" ht="15" customHeight="1">
      <c r="B71" s="470" t="e">
        <f>IF('Formulario PPGR4'!$G71="","",CONCATENATE('Formulario PPGR4'!$C71,".",'Formulario PPGR4'!$D71,".",'Formulario PPGR4'!$E71,".",'Formulario PPGR4'!$F71))</f>
        <v>#REF!</v>
      </c>
      <c r="C71" s="470" t="e">
        <f>IF('Formulario PPGR4'!$G71="","",'Formulario PPGR1'!#REF!)</f>
        <v>#REF!</v>
      </c>
      <c r="D71" s="470" t="e">
        <f>IF('Formulario PPGR4'!$G71="","",'Formulario PPGR1'!#REF!)</f>
        <v>#REF!</v>
      </c>
      <c r="E71" s="470" t="e">
        <f>IF('Formulario PPGR4'!$G71="","",'Formulario PPGR1'!#REF!)</f>
        <v>#REF!</v>
      </c>
      <c r="F71" s="470" t="e">
        <f>IF('Formulario PPGR4'!$G71="","",'Formulario PPGR1'!#REF!)</f>
        <v>#REF!</v>
      </c>
      <c r="G71" s="489" t="s">
        <v>1303</v>
      </c>
      <c r="H71" s="489" t="s">
        <v>1293</v>
      </c>
      <c r="I71" s="494" t="s">
        <v>1351</v>
      </c>
      <c r="J71" s="494" t="s">
        <v>1352</v>
      </c>
      <c r="K71" s="494" t="s">
        <v>1352</v>
      </c>
      <c r="L71" s="470" t="s">
        <v>1353</v>
      </c>
      <c r="M71" s="470"/>
      <c r="N71" s="470">
        <v>700000</v>
      </c>
      <c r="O71" s="493" t="s">
        <v>1305</v>
      </c>
      <c r="P71" s="473" t="s">
        <v>1143</v>
      </c>
    </row>
    <row r="72" spans="2:16" ht="15" customHeight="1">
      <c r="B72" s="470" t="e">
        <f>IF('Formulario PPGR4'!$G72="","",CONCATENATE('Formulario PPGR4'!$C72,".",'Formulario PPGR4'!$D72,".",'Formulario PPGR4'!$E72,".",'Formulario PPGR4'!$F72))</f>
        <v>#REF!</v>
      </c>
      <c r="C72" s="470" t="e">
        <f>IF('Formulario PPGR4'!$G72="","",'Formulario PPGR1'!#REF!)</f>
        <v>#REF!</v>
      </c>
      <c r="D72" s="470" t="e">
        <f>IF('Formulario PPGR4'!$G72="","",'Formulario PPGR1'!#REF!)</f>
        <v>#REF!</v>
      </c>
      <c r="E72" s="470" t="e">
        <f>IF('Formulario PPGR4'!$G72="","",'Formulario PPGR1'!#REF!)</f>
        <v>#REF!</v>
      </c>
      <c r="F72" s="470" t="e">
        <f>IF('Formulario PPGR4'!$G72="","",'Formulario PPGR1'!#REF!)</f>
        <v>#REF!</v>
      </c>
      <c r="G72" s="489" t="s">
        <v>1292</v>
      </c>
      <c r="H72" s="489" t="s">
        <v>1293</v>
      </c>
      <c r="I72" s="494" t="s">
        <v>1354</v>
      </c>
      <c r="J72" s="494" t="s">
        <v>1352</v>
      </c>
      <c r="K72" s="494" t="s">
        <v>1352</v>
      </c>
      <c r="L72" s="470" t="s">
        <v>1353</v>
      </c>
      <c r="M72" s="470"/>
      <c r="N72" s="470">
        <v>1000000</v>
      </c>
      <c r="O72" s="493" t="s">
        <v>1298</v>
      </c>
      <c r="P72" s="473" t="s">
        <v>1143</v>
      </c>
    </row>
    <row r="73" spans="2:16" ht="15" customHeight="1">
      <c r="B73" s="470" t="e">
        <f>IF('Formulario PPGR4'!$G73="","",CONCATENATE('Formulario PPGR4'!$C73,".",'Formulario PPGR4'!$D73,".",'Formulario PPGR4'!$E73,".",'Formulario PPGR4'!$F73))</f>
        <v>#REF!</v>
      </c>
      <c r="C73" s="470" t="e">
        <f>IF('Formulario PPGR4'!$G73="","",'Formulario PPGR1'!#REF!)</f>
        <v>#REF!</v>
      </c>
      <c r="D73" s="470" t="e">
        <f>IF('Formulario PPGR4'!$G73="","",'Formulario PPGR1'!#REF!)</f>
        <v>#REF!</v>
      </c>
      <c r="E73" s="470" t="e">
        <f>IF('Formulario PPGR4'!$G73="","",'Formulario PPGR1'!#REF!)</f>
        <v>#REF!</v>
      </c>
      <c r="F73" s="470" t="e">
        <f>IF('Formulario PPGR4'!$G73="","",'Formulario PPGR1'!#REF!)</f>
        <v>#REF!</v>
      </c>
      <c r="G73" s="489" t="s">
        <v>1303</v>
      </c>
      <c r="H73" s="489" t="s">
        <v>1293</v>
      </c>
      <c r="I73" s="494" t="s">
        <v>1354</v>
      </c>
      <c r="J73" s="494" t="s">
        <v>1352</v>
      </c>
      <c r="K73" s="494" t="s">
        <v>1352</v>
      </c>
      <c r="L73" s="470" t="s">
        <v>1353</v>
      </c>
      <c r="M73" s="470"/>
      <c r="N73" s="470">
        <v>1000000</v>
      </c>
      <c r="O73" s="493" t="s">
        <v>1305</v>
      </c>
      <c r="P73" s="473" t="s">
        <v>1143</v>
      </c>
    </row>
    <row r="74" spans="2:16" ht="15" customHeight="1">
      <c r="B74" s="470" t="e">
        <f>IF('Formulario PPGR4'!$G74="","",CONCATENATE('Formulario PPGR4'!$C74,".",'Formulario PPGR4'!$D74,".",'Formulario PPGR4'!$E74,".",'Formulario PPGR4'!$F74))</f>
        <v>#REF!</v>
      </c>
      <c r="C74" s="470" t="e">
        <f>IF('Formulario PPGR4'!$G74="","",'Formulario PPGR1'!#REF!)</f>
        <v>#REF!</v>
      </c>
      <c r="D74" s="470" t="e">
        <f>IF('Formulario PPGR4'!$G74="","",'Formulario PPGR1'!#REF!)</f>
        <v>#REF!</v>
      </c>
      <c r="E74" s="470" t="e">
        <f>IF('Formulario PPGR4'!$G74="","",'Formulario PPGR1'!#REF!)</f>
        <v>#REF!</v>
      </c>
      <c r="F74" s="470" t="e">
        <f>IF('Formulario PPGR4'!$G74="","",'Formulario PPGR1'!#REF!)</f>
        <v>#REF!</v>
      </c>
      <c r="G74" s="489" t="s">
        <v>1299</v>
      </c>
      <c r="H74" s="489" t="s">
        <v>1293</v>
      </c>
      <c r="I74" s="494" t="s">
        <v>1354</v>
      </c>
      <c r="J74" s="494" t="s">
        <v>1352</v>
      </c>
      <c r="K74" s="494" t="s">
        <v>1352</v>
      </c>
      <c r="L74" s="470" t="s">
        <v>1353</v>
      </c>
      <c r="M74" s="470"/>
      <c r="N74" s="470">
        <v>1000000</v>
      </c>
      <c r="O74" s="493" t="s">
        <v>1301</v>
      </c>
      <c r="P74" s="473" t="s">
        <v>1143</v>
      </c>
    </row>
    <row r="75" spans="2:16" ht="15" customHeight="1">
      <c r="B75" s="470" t="e">
        <f>IF('Formulario PPGR4'!$G75="","",CONCATENATE('Formulario PPGR4'!$C75,".",'Formulario PPGR4'!$D75,".",'Formulario PPGR4'!$E75,".",'Formulario PPGR4'!$F75))</f>
        <v>#REF!</v>
      </c>
      <c r="C75" s="470" t="e">
        <f>IF('Formulario PPGR4'!$G75="","",'Formulario PPGR1'!#REF!)</f>
        <v>#REF!</v>
      </c>
      <c r="D75" s="470" t="e">
        <f>IF('Formulario PPGR4'!$G75="","",'Formulario PPGR1'!#REF!)</f>
        <v>#REF!</v>
      </c>
      <c r="E75" s="470" t="e">
        <f>IF('Formulario PPGR4'!$G75="","",'Formulario PPGR1'!#REF!)</f>
        <v>#REF!</v>
      </c>
      <c r="F75" s="470" t="e">
        <f>IF('Formulario PPGR4'!$G75="","",'Formulario PPGR1'!#REF!)</f>
        <v>#REF!</v>
      </c>
      <c r="G75" s="489" t="s">
        <v>1292</v>
      </c>
      <c r="H75" s="489" t="s">
        <v>1293</v>
      </c>
      <c r="I75" s="494" t="s">
        <v>1355</v>
      </c>
      <c r="J75" s="494" t="s">
        <v>1352</v>
      </c>
      <c r="K75" s="494" t="s">
        <v>1352</v>
      </c>
      <c r="L75" s="470" t="s">
        <v>1356</v>
      </c>
      <c r="M75" s="470"/>
      <c r="N75" s="470">
        <v>1000000</v>
      </c>
      <c r="O75" s="493" t="s">
        <v>1298</v>
      </c>
      <c r="P75" s="473" t="s">
        <v>1143</v>
      </c>
    </row>
    <row r="76" spans="2:16" ht="15" customHeight="1">
      <c r="B76" s="470" t="e">
        <f>IF('Formulario PPGR4'!$G76="","",CONCATENATE('Formulario PPGR4'!$C76,".",'Formulario PPGR4'!$D76,".",'Formulario PPGR4'!$E76,".",'Formulario PPGR4'!$F76))</f>
        <v>#REF!</v>
      </c>
      <c r="C76" s="470" t="e">
        <f>IF('Formulario PPGR4'!$G76="","",'Formulario PPGR1'!#REF!)</f>
        <v>#REF!</v>
      </c>
      <c r="D76" s="470" t="e">
        <f>IF('Formulario PPGR4'!$G76="","",'Formulario PPGR1'!#REF!)</f>
        <v>#REF!</v>
      </c>
      <c r="E76" s="470" t="e">
        <f>IF('Formulario PPGR4'!$G76="","",'Formulario PPGR1'!#REF!)</f>
        <v>#REF!</v>
      </c>
      <c r="F76" s="470" t="e">
        <f>IF('Formulario PPGR4'!$G76="","",'Formulario PPGR1'!#REF!)</f>
        <v>#REF!</v>
      </c>
      <c r="G76" s="489" t="s">
        <v>1299</v>
      </c>
      <c r="H76" s="489" t="s">
        <v>1293</v>
      </c>
      <c r="I76" s="494" t="s">
        <v>1355</v>
      </c>
      <c r="J76" s="494" t="s">
        <v>1352</v>
      </c>
      <c r="K76" s="494" t="s">
        <v>1352</v>
      </c>
      <c r="L76" s="470" t="s">
        <v>1356</v>
      </c>
      <c r="M76" s="470"/>
      <c r="N76" s="470">
        <v>1000000</v>
      </c>
      <c r="O76" s="493" t="s">
        <v>1301</v>
      </c>
      <c r="P76" s="473" t="s">
        <v>1143</v>
      </c>
    </row>
    <row r="77" spans="2:16" ht="15" customHeight="1">
      <c r="B77" s="470" t="e">
        <f>IF('Formulario PPGR4'!$G77="","",CONCATENATE('Formulario PPGR4'!$C77,".",'Formulario PPGR4'!$D77,".",'Formulario PPGR4'!$E77,".",'Formulario PPGR4'!$F77))</f>
        <v>#REF!</v>
      </c>
      <c r="C77" s="470" t="e">
        <f>IF('Formulario PPGR4'!$G77="","",'Formulario PPGR1'!#REF!)</f>
        <v>#REF!</v>
      </c>
      <c r="D77" s="470" t="e">
        <f>IF('Formulario PPGR4'!$G77="","",'Formulario PPGR1'!#REF!)</f>
        <v>#REF!</v>
      </c>
      <c r="E77" s="470" t="e">
        <f>IF('Formulario PPGR4'!$G77="","",'Formulario PPGR1'!#REF!)</f>
        <v>#REF!</v>
      </c>
      <c r="F77" s="470" t="e">
        <f>IF('Formulario PPGR4'!$G77="","",'Formulario PPGR1'!#REF!)</f>
        <v>#REF!</v>
      </c>
      <c r="G77" s="489" t="s">
        <v>1303</v>
      </c>
      <c r="H77" s="489" t="s">
        <v>1293</v>
      </c>
      <c r="I77" s="494" t="s">
        <v>1355</v>
      </c>
      <c r="J77" s="494" t="s">
        <v>1352</v>
      </c>
      <c r="K77" s="494" t="s">
        <v>1352</v>
      </c>
      <c r="L77" s="470" t="s">
        <v>1356</v>
      </c>
      <c r="M77" s="470"/>
      <c r="N77" s="470">
        <v>1000000</v>
      </c>
      <c r="O77" s="493" t="s">
        <v>1305</v>
      </c>
      <c r="P77" s="473" t="s">
        <v>1143</v>
      </c>
    </row>
    <row r="78" spans="2:16" ht="15" customHeight="1">
      <c r="B78" s="470" t="e">
        <f>IF('Formulario PPGR4'!$G78="","",CONCATENATE('Formulario PPGR4'!$C78,".",'Formulario PPGR4'!$D78,".",'Formulario PPGR4'!$E78,".",'Formulario PPGR4'!$F78))</f>
        <v>#REF!</v>
      </c>
      <c r="C78" s="470" t="e">
        <f>IF('Formulario PPGR4'!$G78="","",'Formulario PPGR1'!#REF!)</f>
        <v>#REF!</v>
      </c>
      <c r="D78" s="470" t="e">
        <f>IF('Formulario PPGR4'!$G78="","",'Formulario PPGR1'!#REF!)</f>
        <v>#REF!</v>
      </c>
      <c r="E78" s="470" t="e">
        <f>IF('Formulario PPGR4'!$G78="","",'Formulario PPGR1'!#REF!)</f>
        <v>#REF!</v>
      </c>
      <c r="F78" s="470" t="e">
        <f>IF('Formulario PPGR4'!$G78="","",'Formulario PPGR1'!#REF!)</f>
        <v>#REF!</v>
      </c>
      <c r="G78" s="489" t="s">
        <v>1292</v>
      </c>
      <c r="H78" s="489" t="s">
        <v>1293</v>
      </c>
      <c r="I78" s="494" t="s">
        <v>1357</v>
      </c>
      <c r="J78" s="494" t="s">
        <v>1352</v>
      </c>
      <c r="K78" s="494" t="s">
        <v>1352</v>
      </c>
      <c r="L78" s="470" t="s">
        <v>1358</v>
      </c>
      <c r="M78" s="470"/>
      <c r="N78" s="470">
        <v>1000000</v>
      </c>
      <c r="O78" s="493" t="s">
        <v>1298</v>
      </c>
      <c r="P78" s="473" t="s">
        <v>1143</v>
      </c>
    </row>
    <row r="79" spans="2:16" ht="15" customHeight="1">
      <c r="B79" s="470" t="e">
        <f>IF('Formulario PPGR4'!$G79="","",CONCATENATE('Formulario PPGR4'!$C79,".",'Formulario PPGR4'!$D79,".",'Formulario PPGR4'!$E79,".",'Formulario PPGR4'!$F79))</f>
        <v>#REF!</v>
      </c>
      <c r="C79" s="470" t="e">
        <f>IF('Formulario PPGR4'!$G79="","",'Formulario PPGR1'!#REF!)</f>
        <v>#REF!</v>
      </c>
      <c r="D79" s="470" t="e">
        <f>IF('Formulario PPGR4'!$G79="","",'Formulario PPGR1'!#REF!)</f>
        <v>#REF!</v>
      </c>
      <c r="E79" s="470" t="e">
        <f>IF('Formulario PPGR4'!$G79="","",'Formulario PPGR1'!#REF!)</f>
        <v>#REF!</v>
      </c>
      <c r="F79" s="470" t="e">
        <f>IF('Formulario PPGR4'!$G79="","",'Formulario PPGR1'!#REF!)</f>
        <v>#REF!</v>
      </c>
      <c r="G79" s="489" t="s">
        <v>1299</v>
      </c>
      <c r="H79" s="489" t="s">
        <v>1293</v>
      </c>
      <c r="I79" s="494" t="s">
        <v>1357</v>
      </c>
      <c r="J79" s="494" t="s">
        <v>1352</v>
      </c>
      <c r="K79" s="494" t="s">
        <v>1352</v>
      </c>
      <c r="L79" s="470" t="s">
        <v>1358</v>
      </c>
      <c r="M79" s="470"/>
      <c r="N79" s="470">
        <v>1000000</v>
      </c>
      <c r="O79" s="493" t="s">
        <v>1301</v>
      </c>
      <c r="P79" s="473" t="s">
        <v>1143</v>
      </c>
    </row>
    <row r="80" spans="2:16">
      <c r="B80" s="470" t="e">
        <f>IF('Formulario PPGR4'!$G80="","",CONCATENATE('Formulario PPGR4'!$C80,".",'Formulario PPGR4'!$D80,".",'Formulario PPGR4'!$E80,".",'Formulario PPGR4'!$F80))</f>
        <v>#REF!</v>
      </c>
      <c r="C80" s="470" t="e">
        <f>IF('Formulario PPGR4'!$G80="","",'Formulario PPGR1'!#REF!)</f>
        <v>#REF!</v>
      </c>
      <c r="D80" s="470" t="e">
        <f>IF('Formulario PPGR4'!$G80="","",'Formulario PPGR1'!#REF!)</f>
        <v>#REF!</v>
      </c>
      <c r="E80" s="470" t="e">
        <f>IF('Formulario PPGR4'!$G80="","",'Formulario PPGR1'!#REF!)</f>
        <v>#REF!</v>
      </c>
      <c r="F80" s="470" t="e">
        <f>IF('Formulario PPGR4'!$G80="","",'Formulario PPGR1'!#REF!)</f>
        <v>#REF!</v>
      </c>
      <c r="G80" s="490" t="s">
        <v>1303</v>
      </c>
      <c r="H80" s="490" t="s">
        <v>1293</v>
      </c>
      <c r="I80" s="494" t="s">
        <v>1357</v>
      </c>
      <c r="J80" s="494" t="s">
        <v>1352</v>
      </c>
      <c r="K80" s="494" t="s">
        <v>1352</v>
      </c>
      <c r="L80" s="470" t="s">
        <v>1358</v>
      </c>
      <c r="M80" s="470"/>
      <c r="N80" s="470">
        <v>1000000</v>
      </c>
      <c r="O80" s="493" t="s">
        <v>1305</v>
      </c>
      <c r="P80" s="473" t="s">
        <v>1143</v>
      </c>
    </row>
    <row r="81" spans="2:16">
      <c r="B81" s="470" t="e">
        <f>IF('Formulario PPGR4'!$G81="","",CONCATENATE('Formulario PPGR4'!$C81,".",'Formulario PPGR4'!$D81,".",'Formulario PPGR4'!$E81,".",'Formulario PPGR4'!$F81))</f>
        <v>#REF!</v>
      </c>
      <c r="C81" s="470" t="e">
        <f>IF('Formulario PPGR4'!$G81="","",'Formulario PPGR1'!#REF!)</f>
        <v>#REF!</v>
      </c>
      <c r="D81" s="470" t="e">
        <f>IF('Formulario PPGR4'!$G81="","",'Formulario PPGR1'!#REF!)</f>
        <v>#REF!</v>
      </c>
      <c r="E81" s="470" t="e">
        <f>IF('Formulario PPGR4'!$G81="","",'Formulario PPGR1'!#REF!)</f>
        <v>#REF!</v>
      </c>
      <c r="F81" s="470" t="e">
        <f>IF('Formulario PPGR4'!$G81="","",'Formulario PPGR1'!#REF!)</f>
        <v>#REF!</v>
      </c>
      <c r="G81" s="490" t="s">
        <v>1292</v>
      </c>
      <c r="H81" s="490" t="s">
        <v>1293</v>
      </c>
      <c r="I81" s="494" t="s">
        <v>1359</v>
      </c>
      <c r="J81" s="494" t="s">
        <v>1352</v>
      </c>
      <c r="K81" s="494" t="s">
        <v>1352</v>
      </c>
      <c r="L81" s="470" t="s">
        <v>1353</v>
      </c>
      <c r="M81" s="470"/>
      <c r="N81" s="470">
        <v>1000000</v>
      </c>
      <c r="O81" s="493" t="s">
        <v>1298</v>
      </c>
      <c r="P81" s="473" t="s">
        <v>1143</v>
      </c>
    </row>
    <row r="82" spans="2:16">
      <c r="B82" s="470" t="e">
        <f>IF('Formulario PPGR4'!$G82="","",CONCATENATE('Formulario PPGR4'!$C82,".",'Formulario PPGR4'!$D82,".",'Formulario PPGR4'!$E82,".",'Formulario PPGR4'!$F82))</f>
        <v>#REF!</v>
      </c>
      <c r="C82" s="470" t="e">
        <f>IF('Formulario PPGR4'!$G82="","",'Formulario PPGR1'!#REF!)</f>
        <v>#REF!</v>
      </c>
      <c r="D82" s="470" t="e">
        <f>IF('Formulario PPGR4'!$G82="","",'Formulario PPGR1'!#REF!)</f>
        <v>#REF!</v>
      </c>
      <c r="E82" s="470" t="e">
        <f>IF('Formulario PPGR4'!$G82="","",'Formulario PPGR1'!#REF!)</f>
        <v>#REF!</v>
      </c>
      <c r="F82" s="470" t="e">
        <f>IF('Formulario PPGR4'!$G82="","",'Formulario PPGR1'!#REF!)</f>
        <v>#REF!</v>
      </c>
      <c r="G82" s="490" t="s">
        <v>1299</v>
      </c>
      <c r="H82" s="490" t="s">
        <v>1293</v>
      </c>
      <c r="I82" s="494" t="s">
        <v>1359</v>
      </c>
      <c r="J82" s="494" t="s">
        <v>1352</v>
      </c>
      <c r="K82" s="494" t="s">
        <v>1352</v>
      </c>
      <c r="L82" s="470" t="s">
        <v>1353</v>
      </c>
      <c r="M82" s="470"/>
      <c r="N82" s="470">
        <v>1000000</v>
      </c>
      <c r="O82" s="493" t="s">
        <v>1301</v>
      </c>
      <c r="P82" s="473" t="s">
        <v>1143</v>
      </c>
    </row>
    <row r="83" spans="2:16">
      <c r="B83" s="470" t="e">
        <f>IF('Formulario PPGR4'!$G83="","",CONCATENATE('Formulario PPGR4'!$C83,".",'Formulario PPGR4'!$D83,".",'Formulario PPGR4'!$E83,".",'Formulario PPGR4'!$F83))</f>
        <v>#REF!</v>
      </c>
      <c r="C83" s="470" t="e">
        <f>IF('Formulario PPGR4'!$G83="","",'Formulario PPGR1'!#REF!)</f>
        <v>#REF!</v>
      </c>
      <c r="D83" s="470" t="e">
        <f>IF('Formulario PPGR4'!$G83="","",'Formulario PPGR1'!#REF!)</f>
        <v>#REF!</v>
      </c>
      <c r="E83" s="470" t="e">
        <f>IF('Formulario PPGR4'!$G83="","",'Formulario PPGR1'!#REF!)</f>
        <v>#REF!</v>
      </c>
      <c r="F83" s="470" t="e">
        <f>IF('Formulario PPGR4'!$G83="","",'Formulario PPGR1'!#REF!)</f>
        <v>#REF!</v>
      </c>
      <c r="G83" s="490" t="s">
        <v>1303</v>
      </c>
      <c r="H83" s="490" t="s">
        <v>1293</v>
      </c>
      <c r="I83" s="494" t="s">
        <v>1359</v>
      </c>
      <c r="J83" s="494" t="s">
        <v>1352</v>
      </c>
      <c r="K83" s="494" t="s">
        <v>1352</v>
      </c>
      <c r="L83" s="470" t="s">
        <v>1353</v>
      </c>
      <c r="M83" s="470"/>
      <c r="N83" s="470">
        <v>1000000</v>
      </c>
      <c r="O83" s="493" t="s">
        <v>1305</v>
      </c>
      <c r="P83" s="473" t="s">
        <v>1143</v>
      </c>
    </row>
    <row r="84" spans="2:16">
      <c r="B84" s="470" t="e">
        <f>IF('Formulario PPGR4'!$G84="","",CONCATENATE('Formulario PPGR4'!$C84,".",'Formulario PPGR4'!$D84,".",'Formulario PPGR4'!$E84,".",'Formulario PPGR4'!$F84))</f>
        <v>#REF!</v>
      </c>
      <c r="C84" s="470" t="e">
        <f>IF('Formulario PPGR4'!$G84="","",'Formulario PPGR1'!#REF!)</f>
        <v>#REF!</v>
      </c>
      <c r="D84" s="470" t="e">
        <f>IF('Formulario PPGR4'!$G84="","",'Formulario PPGR1'!#REF!)</f>
        <v>#REF!</v>
      </c>
      <c r="E84" s="470" t="e">
        <f>IF('Formulario PPGR4'!$G84="","",'Formulario PPGR1'!#REF!)</f>
        <v>#REF!</v>
      </c>
      <c r="F84" s="470" t="e">
        <f>IF('Formulario PPGR4'!$G84="","",'Formulario PPGR1'!#REF!)</f>
        <v>#REF!</v>
      </c>
      <c r="G84" s="490" t="s">
        <v>1292</v>
      </c>
      <c r="H84" s="490" t="s">
        <v>1293</v>
      </c>
      <c r="I84" s="494" t="s">
        <v>1360</v>
      </c>
      <c r="J84" s="494" t="s">
        <v>1352</v>
      </c>
      <c r="K84" s="494" t="s">
        <v>1352</v>
      </c>
      <c r="L84" s="470" t="s">
        <v>1353</v>
      </c>
      <c r="M84" s="470"/>
      <c r="N84" s="470">
        <v>1000000</v>
      </c>
      <c r="O84" s="493" t="s">
        <v>1298</v>
      </c>
      <c r="P84" s="473" t="s">
        <v>1143</v>
      </c>
    </row>
    <row r="85" spans="2:16">
      <c r="B85" s="470" t="e">
        <f>IF('Formulario PPGR4'!$G85="","",CONCATENATE('Formulario PPGR4'!$C85,".",'Formulario PPGR4'!$D85,".",'Formulario PPGR4'!$E85,".",'Formulario PPGR4'!$F85))</f>
        <v>#REF!</v>
      </c>
      <c r="C85" s="470" t="e">
        <f>IF('Formulario PPGR4'!$G85="","",'Formulario PPGR1'!#REF!)</f>
        <v>#REF!</v>
      </c>
      <c r="D85" s="470" t="e">
        <f>IF('Formulario PPGR4'!$G85="","",'Formulario PPGR1'!#REF!)</f>
        <v>#REF!</v>
      </c>
      <c r="E85" s="470" t="e">
        <f>IF('Formulario PPGR4'!$G85="","",'Formulario PPGR1'!#REF!)</f>
        <v>#REF!</v>
      </c>
      <c r="F85" s="470" t="e">
        <f>IF('Formulario PPGR4'!$G85="","",'Formulario PPGR1'!#REF!)</f>
        <v>#REF!</v>
      </c>
      <c r="G85" s="490" t="s">
        <v>1299</v>
      </c>
      <c r="H85" s="490" t="s">
        <v>1293</v>
      </c>
      <c r="I85" s="494" t="s">
        <v>1360</v>
      </c>
      <c r="J85" s="494" t="s">
        <v>1352</v>
      </c>
      <c r="K85" s="494" t="s">
        <v>1352</v>
      </c>
      <c r="L85" s="470" t="s">
        <v>1353</v>
      </c>
      <c r="M85" s="470"/>
      <c r="N85" s="470">
        <v>1000000</v>
      </c>
      <c r="O85" s="493" t="s">
        <v>1301</v>
      </c>
      <c r="P85" s="473" t="s">
        <v>1143</v>
      </c>
    </row>
    <row r="86" spans="2:16">
      <c r="B86" s="470" t="e">
        <f>IF('Formulario PPGR4'!$G86="","",CONCATENATE('Formulario PPGR4'!$C86,".",'Formulario PPGR4'!$D86,".",'Formulario PPGR4'!$E86,".",'Formulario PPGR4'!$F86))</f>
        <v>#REF!</v>
      </c>
      <c r="C86" s="470" t="e">
        <f>IF('Formulario PPGR4'!$G86="","",'Formulario PPGR1'!#REF!)</f>
        <v>#REF!</v>
      </c>
      <c r="D86" s="470" t="e">
        <f>IF('Formulario PPGR4'!$G86="","",'Formulario PPGR1'!#REF!)</f>
        <v>#REF!</v>
      </c>
      <c r="E86" s="470" t="e">
        <f>IF('Formulario PPGR4'!$G86="","",'Formulario PPGR1'!#REF!)</f>
        <v>#REF!</v>
      </c>
      <c r="F86" s="470" t="e">
        <f>IF('Formulario PPGR4'!$G86="","",'Formulario PPGR1'!#REF!)</f>
        <v>#REF!</v>
      </c>
      <c r="G86" s="490" t="s">
        <v>1303</v>
      </c>
      <c r="H86" s="490" t="s">
        <v>1293</v>
      </c>
      <c r="I86" s="494" t="s">
        <v>1360</v>
      </c>
      <c r="J86" s="494" t="s">
        <v>1352</v>
      </c>
      <c r="K86" s="494" t="s">
        <v>1352</v>
      </c>
      <c r="L86" s="470" t="s">
        <v>1353</v>
      </c>
      <c r="M86" s="470"/>
      <c r="N86" s="470">
        <v>1000000</v>
      </c>
      <c r="O86" s="493" t="s">
        <v>1305</v>
      </c>
      <c r="P86" s="473" t="s">
        <v>1143</v>
      </c>
    </row>
    <row r="87" spans="2:16">
      <c r="B87" s="470" t="e">
        <f>IF('Formulario PPGR4'!$G87="","",CONCATENATE('Formulario PPGR4'!$C87,".",'Formulario PPGR4'!$D87,".",'Formulario PPGR4'!$E87,".",'Formulario PPGR4'!$F87))</f>
        <v>#REF!</v>
      </c>
      <c r="C87" s="470" t="e">
        <f>IF('Formulario PPGR4'!$G87="","",'Formulario PPGR1'!#REF!)</f>
        <v>#REF!</v>
      </c>
      <c r="D87" s="470" t="e">
        <f>IF('Formulario PPGR4'!$G87="","",'Formulario PPGR1'!#REF!)</f>
        <v>#REF!</v>
      </c>
      <c r="E87" s="470" t="e">
        <f>IF('Formulario PPGR4'!$G87="","",'Formulario PPGR1'!#REF!)</f>
        <v>#REF!</v>
      </c>
      <c r="F87" s="470" t="e">
        <f>IF('Formulario PPGR4'!$G87="","",'Formulario PPGR1'!#REF!)</f>
        <v>#REF!</v>
      </c>
      <c r="G87" s="490" t="s">
        <v>1292</v>
      </c>
      <c r="H87" s="490" t="s">
        <v>1293</v>
      </c>
      <c r="I87" s="494" t="s">
        <v>1361</v>
      </c>
      <c r="J87" s="494" t="s">
        <v>1352</v>
      </c>
      <c r="K87" s="494" t="s">
        <v>1352</v>
      </c>
      <c r="L87" s="470" t="s">
        <v>1353</v>
      </c>
      <c r="M87" s="470"/>
      <c r="N87" s="470">
        <v>1000000</v>
      </c>
      <c r="O87" s="493" t="s">
        <v>1298</v>
      </c>
      <c r="P87" s="473" t="s">
        <v>1143</v>
      </c>
    </row>
    <row r="88" spans="2:16">
      <c r="B88" s="470" t="e">
        <f>IF('Formulario PPGR4'!$G88="","",CONCATENATE('Formulario PPGR4'!$C88,".",'Formulario PPGR4'!$D88,".",'Formulario PPGR4'!$E88,".",'Formulario PPGR4'!$F88))</f>
        <v>#REF!</v>
      </c>
      <c r="C88" s="470" t="e">
        <f>IF('Formulario PPGR4'!$G88="","",'Formulario PPGR1'!#REF!)</f>
        <v>#REF!</v>
      </c>
      <c r="D88" s="470" t="e">
        <f>IF('Formulario PPGR4'!$G88="","",'Formulario PPGR1'!#REF!)</f>
        <v>#REF!</v>
      </c>
      <c r="E88" s="470" t="e">
        <f>IF('Formulario PPGR4'!$G88="","",'Formulario PPGR1'!#REF!)</f>
        <v>#REF!</v>
      </c>
      <c r="F88" s="470" t="e">
        <f>IF('Formulario PPGR4'!$G88="","",'Formulario PPGR1'!#REF!)</f>
        <v>#REF!</v>
      </c>
      <c r="G88" s="490" t="s">
        <v>1299</v>
      </c>
      <c r="H88" s="490" t="s">
        <v>1293</v>
      </c>
      <c r="I88" s="494" t="s">
        <v>1361</v>
      </c>
      <c r="J88" s="494" t="s">
        <v>1352</v>
      </c>
      <c r="K88" s="494" t="s">
        <v>1352</v>
      </c>
      <c r="L88" s="470" t="s">
        <v>1353</v>
      </c>
      <c r="M88" s="470"/>
      <c r="N88" s="470">
        <v>1000000</v>
      </c>
      <c r="O88" s="493" t="s">
        <v>1301</v>
      </c>
      <c r="P88" s="473" t="s">
        <v>1143</v>
      </c>
    </row>
    <row r="89" spans="2:16">
      <c r="B89" s="470" t="e">
        <f>IF('Formulario PPGR4'!$G89="","",CONCATENATE('Formulario PPGR4'!$C89,".",'Formulario PPGR4'!$D89,".",'Formulario PPGR4'!$E89,".",'Formulario PPGR4'!$F89))</f>
        <v>#REF!</v>
      </c>
      <c r="C89" s="470" t="e">
        <f>IF('Formulario PPGR4'!$G89="","",'Formulario PPGR1'!#REF!)</f>
        <v>#REF!</v>
      </c>
      <c r="D89" s="470" t="e">
        <f>IF('Formulario PPGR4'!$G89="","",'Formulario PPGR1'!#REF!)</f>
        <v>#REF!</v>
      </c>
      <c r="E89" s="470" t="e">
        <f>IF('Formulario PPGR4'!$G89="","",'Formulario PPGR1'!#REF!)</f>
        <v>#REF!</v>
      </c>
      <c r="F89" s="470" t="e">
        <f>IF('Formulario PPGR4'!$G89="","",'Formulario PPGR1'!#REF!)</f>
        <v>#REF!</v>
      </c>
      <c r="G89" s="490" t="s">
        <v>1303</v>
      </c>
      <c r="H89" s="490" t="s">
        <v>1293</v>
      </c>
      <c r="I89" s="494" t="s">
        <v>1361</v>
      </c>
      <c r="J89" s="494" t="s">
        <v>1352</v>
      </c>
      <c r="K89" s="494" t="s">
        <v>1352</v>
      </c>
      <c r="L89" s="470" t="s">
        <v>1353</v>
      </c>
      <c r="M89" s="470"/>
      <c r="N89" s="470">
        <v>1000000</v>
      </c>
      <c r="O89" s="493" t="s">
        <v>1305</v>
      </c>
      <c r="P89" s="473" t="s">
        <v>1143</v>
      </c>
    </row>
    <row r="90" spans="2:16">
      <c r="B90" s="470" t="e">
        <f>IF('Formulario PPGR4'!$G90="","",CONCATENATE('Formulario PPGR4'!$C90,".",'Formulario PPGR4'!$D90,".",'Formulario PPGR4'!$E90,".",'Formulario PPGR4'!$F90))</f>
        <v>#REF!</v>
      </c>
      <c r="C90" s="470" t="e">
        <f>IF('Formulario PPGR4'!$G90="","",'Formulario PPGR1'!#REF!)</f>
        <v>#REF!</v>
      </c>
      <c r="D90" s="470" t="e">
        <f>IF('Formulario PPGR4'!$G90="","",'Formulario PPGR1'!#REF!)</f>
        <v>#REF!</v>
      </c>
      <c r="E90" s="470" t="e">
        <f>IF('Formulario PPGR4'!$G90="","",'Formulario PPGR1'!#REF!)</f>
        <v>#REF!</v>
      </c>
      <c r="F90" s="470" t="e">
        <f>IF('Formulario PPGR4'!$G90="","",'Formulario PPGR1'!#REF!)</f>
        <v>#REF!</v>
      </c>
      <c r="G90" s="490" t="s">
        <v>1292</v>
      </c>
      <c r="H90" s="490" t="s">
        <v>1293</v>
      </c>
      <c r="I90" s="494" t="s">
        <v>1362</v>
      </c>
      <c r="J90" s="494" t="s">
        <v>1352</v>
      </c>
      <c r="K90" s="494" t="s">
        <v>1352</v>
      </c>
      <c r="L90" s="470" t="s">
        <v>1353</v>
      </c>
      <c r="M90" s="470"/>
      <c r="N90" s="470">
        <v>1000000</v>
      </c>
      <c r="O90" s="493" t="s">
        <v>1298</v>
      </c>
      <c r="P90" s="473" t="s">
        <v>1143</v>
      </c>
    </row>
    <row r="91" spans="2:16">
      <c r="B91" s="470" t="e">
        <f>IF('Formulario PPGR4'!$G91="","",CONCATENATE('Formulario PPGR4'!$C91,".",'Formulario PPGR4'!$D91,".",'Formulario PPGR4'!$E91,".",'Formulario PPGR4'!$F91))</f>
        <v>#REF!</v>
      </c>
      <c r="C91" s="470" t="e">
        <f>IF('Formulario PPGR4'!$G91="","",'Formulario PPGR1'!#REF!)</f>
        <v>#REF!</v>
      </c>
      <c r="D91" s="470" t="e">
        <f>IF('Formulario PPGR4'!$G91="","",'Formulario PPGR1'!#REF!)</f>
        <v>#REF!</v>
      </c>
      <c r="E91" s="470" t="e">
        <f>IF('Formulario PPGR4'!$G91="","",'Formulario PPGR1'!#REF!)</f>
        <v>#REF!</v>
      </c>
      <c r="F91" s="470" t="e">
        <f>IF('Formulario PPGR4'!$G91="","",'Formulario PPGR1'!#REF!)</f>
        <v>#REF!</v>
      </c>
      <c r="G91" s="490" t="s">
        <v>1299</v>
      </c>
      <c r="H91" s="490" t="s">
        <v>1293</v>
      </c>
      <c r="I91" s="494" t="s">
        <v>1362</v>
      </c>
      <c r="J91" s="494" t="s">
        <v>1352</v>
      </c>
      <c r="K91" s="494" t="s">
        <v>1352</v>
      </c>
      <c r="L91" s="470" t="s">
        <v>1353</v>
      </c>
      <c r="M91" s="470"/>
      <c r="N91" s="470">
        <v>1000000</v>
      </c>
      <c r="O91" s="493" t="s">
        <v>1301</v>
      </c>
      <c r="P91" s="473" t="s">
        <v>1143</v>
      </c>
    </row>
    <row r="92" spans="2:16">
      <c r="B92" s="470" t="e">
        <f>IF('Formulario PPGR4'!$G92="","",CONCATENATE('Formulario PPGR4'!$C92,".",'Formulario PPGR4'!$D92,".",'Formulario PPGR4'!$E92,".",'Formulario PPGR4'!$F92))</f>
        <v>#REF!</v>
      </c>
      <c r="C92" s="470" t="e">
        <f>IF('Formulario PPGR4'!$G92="","",'Formulario PPGR1'!#REF!)</f>
        <v>#REF!</v>
      </c>
      <c r="D92" s="470" t="e">
        <f>IF('Formulario PPGR4'!$G92="","",'Formulario PPGR1'!#REF!)</f>
        <v>#REF!</v>
      </c>
      <c r="E92" s="470" t="e">
        <f>IF('Formulario PPGR4'!$G92="","",'Formulario PPGR1'!#REF!)</f>
        <v>#REF!</v>
      </c>
      <c r="F92" s="470" t="e">
        <f>IF('Formulario PPGR4'!$G92="","",'Formulario PPGR1'!#REF!)</f>
        <v>#REF!</v>
      </c>
      <c r="G92" s="490" t="s">
        <v>1303</v>
      </c>
      <c r="H92" s="490" t="s">
        <v>1293</v>
      </c>
      <c r="I92" s="494" t="s">
        <v>1362</v>
      </c>
      <c r="J92" s="494" t="s">
        <v>1352</v>
      </c>
      <c r="K92" s="494" t="s">
        <v>1352</v>
      </c>
      <c r="L92" s="470" t="s">
        <v>1353</v>
      </c>
      <c r="M92" s="470"/>
      <c r="N92" s="470">
        <v>1000000</v>
      </c>
      <c r="O92" s="493" t="s">
        <v>1305</v>
      </c>
      <c r="P92" s="473" t="s">
        <v>1143</v>
      </c>
    </row>
    <row r="93" spans="2:16">
      <c r="B93" s="470" t="e">
        <f>IF('Formulario PPGR4'!$G93="","",CONCATENATE('Formulario PPGR4'!$C93,".",'Formulario PPGR4'!$D93,".",'Formulario PPGR4'!$E93,".",'Formulario PPGR4'!$F93))</f>
        <v>#REF!</v>
      </c>
      <c r="C93" s="470" t="e">
        <f>IF('Formulario PPGR4'!$G93="","",'Formulario PPGR1'!#REF!)</f>
        <v>#REF!</v>
      </c>
      <c r="D93" s="470" t="e">
        <f>IF('Formulario PPGR4'!$G93="","",'Formulario PPGR1'!#REF!)</f>
        <v>#REF!</v>
      </c>
      <c r="E93" s="470" t="e">
        <f>IF('Formulario PPGR4'!$G93="","",'Formulario PPGR1'!#REF!)</f>
        <v>#REF!</v>
      </c>
      <c r="F93" s="470" t="e">
        <f>IF('Formulario PPGR4'!$G93="","",'Formulario PPGR1'!#REF!)</f>
        <v>#REF!</v>
      </c>
      <c r="G93" s="490" t="s">
        <v>1292</v>
      </c>
      <c r="H93" s="490" t="s">
        <v>1293</v>
      </c>
      <c r="I93" s="494" t="s">
        <v>1363</v>
      </c>
      <c r="J93" s="494" t="s">
        <v>1352</v>
      </c>
      <c r="K93" s="494" t="s">
        <v>1352</v>
      </c>
      <c r="L93" s="470" t="s">
        <v>1353</v>
      </c>
      <c r="M93" s="470"/>
      <c r="N93" s="470">
        <v>1000000</v>
      </c>
      <c r="O93" s="493" t="s">
        <v>1298</v>
      </c>
      <c r="P93" s="473" t="s">
        <v>1143</v>
      </c>
    </row>
    <row r="94" spans="2:16">
      <c r="B94" s="470" t="e">
        <f>IF('Formulario PPGR4'!$G94="","",CONCATENATE('Formulario PPGR4'!$C94,".",'Formulario PPGR4'!$D94,".",'Formulario PPGR4'!$E94,".",'Formulario PPGR4'!$F94))</f>
        <v>#REF!</v>
      </c>
      <c r="C94" s="470" t="e">
        <f>IF('Formulario PPGR4'!$G94="","",'Formulario PPGR1'!#REF!)</f>
        <v>#REF!</v>
      </c>
      <c r="D94" s="470" t="e">
        <f>IF('Formulario PPGR4'!$G94="","",'Formulario PPGR1'!#REF!)</f>
        <v>#REF!</v>
      </c>
      <c r="E94" s="470" t="e">
        <f>IF('Formulario PPGR4'!$G94="","",'Formulario PPGR1'!#REF!)</f>
        <v>#REF!</v>
      </c>
      <c r="F94" s="470" t="e">
        <f>IF('Formulario PPGR4'!$G94="","",'Formulario PPGR1'!#REF!)</f>
        <v>#REF!</v>
      </c>
      <c r="G94" s="490" t="s">
        <v>1299</v>
      </c>
      <c r="H94" s="490" t="s">
        <v>1293</v>
      </c>
      <c r="I94" s="494" t="s">
        <v>1363</v>
      </c>
      <c r="J94" s="494" t="s">
        <v>1352</v>
      </c>
      <c r="K94" s="494" t="s">
        <v>1352</v>
      </c>
      <c r="L94" s="470" t="s">
        <v>1353</v>
      </c>
      <c r="M94" s="470"/>
      <c r="N94" s="470">
        <v>1000000</v>
      </c>
      <c r="O94" s="493" t="s">
        <v>1301</v>
      </c>
      <c r="P94" s="473" t="s">
        <v>1143</v>
      </c>
    </row>
    <row r="95" spans="2:16">
      <c r="B95" s="470" t="e">
        <f>IF('Formulario PPGR4'!$G95="","",CONCATENATE('Formulario PPGR4'!$C95,".",'Formulario PPGR4'!$D95,".",'Formulario PPGR4'!$E95,".",'Formulario PPGR4'!$F95))</f>
        <v>#REF!</v>
      </c>
      <c r="C95" s="470" t="e">
        <f>IF('Formulario PPGR4'!$G95="","",'Formulario PPGR1'!#REF!)</f>
        <v>#REF!</v>
      </c>
      <c r="D95" s="470" t="e">
        <f>IF('Formulario PPGR4'!$G95="","",'Formulario PPGR1'!#REF!)</f>
        <v>#REF!</v>
      </c>
      <c r="E95" s="470" t="e">
        <f>IF('Formulario PPGR4'!$G95="","",'Formulario PPGR1'!#REF!)</f>
        <v>#REF!</v>
      </c>
      <c r="F95" s="470" t="e">
        <f>IF('Formulario PPGR4'!$G95="","",'Formulario PPGR1'!#REF!)</f>
        <v>#REF!</v>
      </c>
      <c r="G95" s="490" t="s">
        <v>1303</v>
      </c>
      <c r="H95" s="490" t="s">
        <v>1293</v>
      </c>
      <c r="I95" s="494" t="s">
        <v>1363</v>
      </c>
      <c r="J95" s="494" t="s">
        <v>1352</v>
      </c>
      <c r="K95" s="494" t="s">
        <v>1352</v>
      </c>
      <c r="L95" s="470" t="s">
        <v>1353</v>
      </c>
      <c r="M95" s="470"/>
      <c r="N95" s="470">
        <v>1000000</v>
      </c>
      <c r="O95" s="493" t="s">
        <v>1305</v>
      </c>
      <c r="P95" s="473" t="s">
        <v>1143</v>
      </c>
    </row>
    <row r="96" spans="2:16">
      <c r="B96" s="470" t="e">
        <f>IF('Formulario PPGR4'!$G96="","",CONCATENATE('Formulario PPGR4'!$C96,".",'Formulario PPGR4'!$D96,".",'Formulario PPGR4'!$E96,".",'Formulario PPGR4'!$F96))</f>
        <v>#REF!</v>
      </c>
      <c r="C96" s="470" t="e">
        <f>IF('Formulario PPGR4'!$G96="","",'Formulario PPGR1'!#REF!)</f>
        <v>#REF!</v>
      </c>
      <c r="D96" s="470" t="e">
        <f>IF('Formulario PPGR4'!$G96="","",'Formulario PPGR1'!#REF!)</f>
        <v>#REF!</v>
      </c>
      <c r="E96" s="470" t="e">
        <f>IF('Formulario PPGR4'!$G96="","",'Formulario PPGR1'!#REF!)</f>
        <v>#REF!</v>
      </c>
      <c r="F96" s="470" t="e">
        <f>IF('Formulario PPGR4'!$G96="","",'Formulario PPGR1'!#REF!)</f>
        <v>#REF!</v>
      </c>
      <c r="G96" s="490" t="s">
        <v>1292</v>
      </c>
      <c r="H96" s="490" t="s">
        <v>1293</v>
      </c>
      <c r="I96" s="494" t="s">
        <v>1364</v>
      </c>
      <c r="J96" s="494" t="s">
        <v>1352</v>
      </c>
      <c r="K96" s="494" t="s">
        <v>1352</v>
      </c>
      <c r="L96" s="470" t="s">
        <v>1353</v>
      </c>
      <c r="M96" s="470"/>
      <c r="N96" s="470">
        <v>1000000</v>
      </c>
      <c r="O96" s="493" t="s">
        <v>1298</v>
      </c>
      <c r="P96" s="473" t="s">
        <v>1143</v>
      </c>
    </row>
    <row r="97" spans="2:16">
      <c r="B97" s="470" t="e">
        <f>IF('Formulario PPGR4'!$G97="","",CONCATENATE('Formulario PPGR4'!$C97,".",'Formulario PPGR4'!$D97,".",'Formulario PPGR4'!$E97,".",'Formulario PPGR4'!$F97))</f>
        <v>#REF!</v>
      </c>
      <c r="C97" s="470" t="e">
        <f>IF('Formulario PPGR4'!$G97="","",'Formulario PPGR1'!#REF!)</f>
        <v>#REF!</v>
      </c>
      <c r="D97" s="470" t="e">
        <f>IF('Formulario PPGR4'!$G97="","",'Formulario PPGR1'!#REF!)</f>
        <v>#REF!</v>
      </c>
      <c r="E97" s="470" t="e">
        <f>IF('Formulario PPGR4'!$G97="","",'Formulario PPGR1'!#REF!)</f>
        <v>#REF!</v>
      </c>
      <c r="F97" s="470" t="e">
        <f>IF('Formulario PPGR4'!$G97="","",'Formulario PPGR1'!#REF!)</f>
        <v>#REF!</v>
      </c>
      <c r="G97" s="490" t="s">
        <v>1299</v>
      </c>
      <c r="H97" s="490" t="s">
        <v>1293</v>
      </c>
      <c r="I97" s="494" t="s">
        <v>1364</v>
      </c>
      <c r="J97" s="494" t="s">
        <v>1352</v>
      </c>
      <c r="K97" s="494" t="s">
        <v>1352</v>
      </c>
      <c r="L97" s="470" t="s">
        <v>1353</v>
      </c>
      <c r="M97" s="470"/>
      <c r="N97" s="470">
        <v>1000000</v>
      </c>
      <c r="O97" s="493" t="s">
        <v>1301</v>
      </c>
      <c r="P97" s="473" t="s">
        <v>1143</v>
      </c>
    </row>
    <row r="98" spans="2:16">
      <c r="B98" s="470" t="e">
        <f>IF('Formulario PPGR4'!$G98="","",CONCATENATE('Formulario PPGR4'!$C98,".",'Formulario PPGR4'!$D98,".",'Formulario PPGR4'!$E98,".",'Formulario PPGR4'!$F98))</f>
        <v>#REF!</v>
      </c>
      <c r="C98" s="470" t="e">
        <f>IF('Formulario PPGR4'!$G98="","",'Formulario PPGR1'!#REF!)</f>
        <v>#REF!</v>
      </c>
      <c r="D98" s="470" t="e">
        <f>IF('Formulario PPGR4'!$G98="","",'Formulario PPGR1'!#REF!)</f>
        <v>#REF!</v>
      </c>
      <c r="E98" s="470" t="e">
        <f>IF('Formulario PPGR4'!$G98="","",'Formulario PPGR1'!#REF!)</f>
        <v>#REF!</v>
      </c>
      <c r="F98" s="470" t="e">
        <f>IF('Formulario PPGR4'!$G98="","",'Formulario PPGR1'!#REF!)</f>
        <v>#REF!</v>
      </c>
      <c r="G98" s="490" t="s">
        <v>1303</v>
      </c>
      <c r="H98" s="490" t="s">
        <v>1293</v>
      </c>
      <c r="I98" s="494" t="s">
        <v>1364</v>
      </c>
      <c r="J98" s="494" t="s">
        <v>1352</v>
      </c>
      <c r="K98" s="494" t="s">
        <v>1352</v>
      </c>
      <c r="L98" s="470" t="s">
        <v>1353</v>
      </c>
      <c r="M98" s="470"/>
      <c r="N98" s="470">
        <v>1000000</v>
      </c>
      <c r="O98" s="493" t="s">
        <v>1305</v>
      </c>
      <c r="P98" s="473" t="s">
        <v>1143</v>
      </c>
    </row>
    <row r="99" spans="2:16">
      <c r="B99" s="470" t="e">
        <f>IF('Formulario PPGR4'!$G99="","",CONCATENATE('Formulario PPGR4'!$C99,".",'Formulario PPGR4'!$D99,".",'Formulario PPGR4'!$E99,".",'Formulario PPGR4'!$F99))</f>
        <v>#REF!</v>
      </c>
      <c r="C99" s="470" t="e">
        <f>IF('Formulario PPGR4'!$G99="","",'Formulario PPGR1'!#REF!)</f>
        <v>#REF!</v>
      </c>
      <c r="D99" s="470" t="e">
        <f>IF('Formulario PPGR4'!$G99="","",'Formulario PPGR1'!#REF!)</f>
        <v>#REF!</v>
      </c>
      <c r="E99" s="470" t="e">
        <f>IF('Formulario PPGR4'!$G99="","",'Formulario PPGR1'!#REF!)</f>
        <v>#REF!</v>
      </c>
      <c r="F99" s="470" t="e">
        <f>IF('Formulario PPGR4'!$G99="","",'Formulario PPGR1'!#REF!)</f>
        <v>#REF!</v>
      </c>
      <c r="G99" s="490" t="s">
        <v>1299</v>
      </c>
      <c r="H99" s="490" t="s">
        <v>1293</v>
      </c>
      <c r="I99" s="494" t="s">
        <v>1365</v>
      </c>
      <c r="J99" s="494" t="s">
        <v>1352</v>
      </c>
      <c r="K99" s="494" t="s">
        <v>1352</v>
      </c>
      <c r="L99" s="470" t="s">
        <v>1353</v>
      </c>
      <c r="M99" s="470"/>
      <c r="N99" s="470">
        <v>350000</v>
      </c>
      <c r="O99" s="493" t="s">
        <v>1301</v>
      </c>
      <c r="P99" s="473" t="s">
        <v>1143</v>
      </c>
    </row>
    <row r="100" spans="2:16">
      <c r="B100" s="470" t="e">
        <f>IF('Formulario PPGR4'!$G100="","",CONCATENATE('Formulario PPGR4'!$C100,".",'Formulario PPGR4'!$D100,".",'Formulario PPGR4'!$E100,".",'Formulario PPGR4'!$F100))</f>
        <v>#REF!</v>
      </c>
      <c r="C100" s="470" t="e">
        <f>IF('Formulario PPGR4'!$G100="","",'Formulario PPGR1'!#REF!)</f>
        <v>#REF!</v>
      </c>
      <c r="D100" s="470" t="e">
        <f>IF('Formulario PPGR4'!$G100="","",'Formulario PPGR1'!#REF!)</f>
        <v>#REF!</v>
      </c>
      <c r="E100" s="470" t="e">
        <f>IF('Formulario PPGR4'!$G100="","",'Formulario PPGR1'!#REF!)</f>
        <v>#REF!</v>
      </c>
      <c r="F100" s="470" t="e">
        <f>IF('Formulario PPGR4'!$G100="","",'Formulario PPGR1'!#REF!)</f>
        <v>#REF!</v>
      </c>
      <c r="G100" s="490" t="s">
        <v>1299</v>
      </c>
      <c r="H100" s="490" t="s">
        <v>1293</v>
      </c>
      <c r="I100" s="494" t="s">
        <v>1366</v>
      </c>
      <c r="J100" s="494" t="s">
        <v>1352</v>
      </c>
      <c r="K100" s="494" t="s">
        <v>1352</v>
      </c>
      <c r="L100" s="470" t="s">
        <v>1367</v>
      </c>
      <c r="M100" s="470"/>
      <c r="N100" s="470">
        <v>550000</v>
      </c>
      <c r="O100" s="493" t="s">
        <v>1301</v>
      </c>
      <c r="P100" s="473" t="s">
        <v>1143</v>
      </c>
    </row>
    <row r="101" spans="2:16">
      <c r="B101" s="470" t="e">
        <f>IF('Formulario PPGR4'!$G101="","",CONCATENATE('Formulario PPGR4'!$C101,".",'Formulario PPGR4'!$D101,".",'Formulario PPGR4'!$E101,".",'Formulario PPGR4'!$F101))</f>
        <v>#REF!</v>
      </c>
      <c r="C101" s="470" t="e">
        <f>IF('Formulario PPGR4'!$G101="","",'Formulario PPGR1'!#REF!)</f>
        <v>#REF!</v>
      </c>
      <c r="D101" s="470" t="e">
        <f>IF('Formulario PPGR4'!$G101="","",'Formulario PPGR1'!#REF!)</f>
        <v>#REF!</v>
      </c>
      <c r="E101" s="470" t="e">
        <f>IF('Formulario PPGR4'!$G101="","",'Formulario PPGR1'!#REF!)</f>
        <v>#REF!</v>
      </c>
      <c r="F101" s="470" t="e">
        <f>IF('Formulario PPGR4'!$G101="","",'Formulario PPGR1'!#REF!)</f>
        <v>#REF!</v>
      </c>
      <c r="G101" s="490" t="s">
        <v>1299</v>
      </c>
      <c r="H101" s="490" t="s">
        <v>1293</v>
      </c>
      <c r="I101" s="494" t="s">
        <v>1368</v>
      </c>
      <c r="J101" s="494" t="s">
        <v>1352</v>
      </c>
      <c r="K101" s="494" t="s">
        <v>1352</v>
      </c>
      <c r="L101" s="470" t="s">
        <v>1353</v>
      </c>
      <c r="M101" s="470"/>
      <c r="N101" s="470">
        <v>550000</v>
      </c>
      <c r="O101" s="493" t="s">
        <v>1301</v>
      </c>
      <c r="P101" s="473" t="s">
        <v>1143</v>
      </c>
    </row>
    <row r="102" spans="2:16">
      <c r="B102" s="470" t="e">
        <f>IF('Formulario PPGR4'!$G102="","",CONCATENATE('Formulario PPGR4'!$C102,".",'Formulario PPGR4'!$D102,".",'Formulario PPGR4'!$E102,".",'Formulario PPGR4'!$F102))</f>
        <v>#REF!</v>
      </c>
      <c r="C102" s="470" t="e">
        <f>IF('Formulario PPGR4'!$G102="","",'Formulario PPGR1'!#REF!)</f>
        <v>#REF!</v>
      </c>
      <c r="D102" s="470" t="e">
        <f>IF('Formulario PPGR4'!$G102="","",'Formulario PPGR1'!#REF!)</f>
        <v>#REF!</v>
      </c>
      <c r="E102" s="470" t="e">
        <f>IF('Formulario PPGR4'!$G102="","",'Formulario PPGR1'!#REF!)</f>
        <v>#REF!</v>
      </c>
      <c r="F102" s="470" t="e">
        <f>IF('Formulario PPGR4'!$G102="","",'Formulario PPGR1'!#REF!)</f>
        <v>#REF!</v>
      </c>
      <c r="G102" s="490" t="s">
        <v>1299</v>
      </c>
      <c r="H102" s="490" t="s">
        <v>1293</v>
      </c>
      <c r="I102" s="494" t="s">
        <v>1369</v>
      </c>
      <c r="J102" s="494" t="s">
        <v>1352</v>
      </c>
      <c r="K102" s="494" t="s">
        <v>1352</v>
      </c>
      <c r="L102" s="470" t="s">
        <v>1353</v>
      </c>
      <c r="M102" s="470"/>
      <c r="N102" s="470">
        <v>550000</v>
      </c>
      <c r="O102" s="493" t="s">
        <v>1301</v>
      </c>
      <c r="P102" s="473" t="s">
        <v>1143</v>
      </c>
    </row>
    <row r="103" spans="2:16">
      <c r="B103" s="470" t="e">
        <f>IF('Formulario PPGR4'!$G103="","",CONCATENATE('Formulario PPGR4'!$C103,".",'Formulario PPGR4'!$D103,".",'Formulario PPGR4'!$E103,".",'Formulario PPGR4'!$F103))</f>
        <v>#REF!</v>
      </c>
      <c r="C103" s="470" t="e">
        <f>IF('Formulario PPGR4'!$G103="","",'Formulario PPGR1'!#REF!)</f>
        <v>#REF!</v>
      </c>
      <c r="D103" s="470" t="e">
        <f>IF('Formulario PPGR4'!$G103="","",'Formulario PPGR1'!#REF!)</f>
        <v>#REF!</v>
      </c>
      <c r="E103" s="470" t="e">
        <f>IF('Formulario PPGR4'!$G103="","",'Formulario PPGR1'!#REF!)</f>
        <v>#REF!</v>
      </c>
      <c r="F103" s="470" t="e">
        <f>IF('Formulario PPGR4'!$G103="","",'Formulario PPGR1'!#REF!)</f>
        <v>#REF!</v>
      </c>
      <c r="G103" s="490" t="s">
        <v>1299</v>
      </c>
      <c r="H103" s="490" t="s">
        <v>1293</v>
      </c>
      <c r="I103" s="494" t="s">
        <v>1370</v>
      </c>
      <c r="J103" s="494" t="s">
        <v>1352</v>
      </c>
      <c r="K103" s="494" t="s">
        <v>1352</v>
      </c>
      <c r="L103" s="470" t="s">
        <v>1353</v>
      </c>
      <c r="M103" s="470"/>
      <c r="N103" s="470">
        <v>550000</v>
      </c>
      <c r="O103" s="493" t="s">
        <v>1301</v>
      </c>
      <c r="P103" s="473" t="s">
        <v>1143</v>
      </c>
    </row>
    <row r="104" spans="2:16">
      <c r="B104" s="470" t="e">
        <f>IF('Formulario PPGR4'!$G104="","",CONCATENATE('Formulario PPGR4'!$C104,".",'Formulario PPGR4'!$D104,".",'Formulario PPGR4'!$E104,".",'Formulario PPGR4'!$F104))</f>
        <v>#REF!</v>
      </c>
      <c r="C104" s="470" t="e">
        <f>IF('Formulario PPGR4'!$G104="","",'Formulario PPGR1'!#REF!)</f>
        <v>#REF!</v>
      </c>
      <c r="D104" s="470" t="e">
        <f>IF('Formulario PPGR4'!$G104="","",'Formulario PPGR1'!#REF!)</f>
        <v>#REF!</v>
      </c>
      <c r="E104" s="470" t="e">
        <f>IF('Formulario PPGR4'!$G104="","",'Formulario PPGR1'!#REF!)</f>
        <v>#REF!</v>
      </c>
      <c r="F104" s="470" t="e">
        <f>IF('Formulario PPGR4'!$G104="","",'Formulario PPGR1'!#REF!)</f>
        <v>#REF!</v>
      </c>
      <c r="G104" s="490" t="s">
        <v>1303</v>
      </c>
      <c r="H104" s="490" t="s">
        <v>1293</v>
      </c>
      <c r="I104" s="494" t="s">
        <v>1371</v>
      </c>
      <c r="J104" s="494" t="s">
        <v>1352</v>
      </c>
      <c r="K104" s="494" t="s">
        <v>1352</v>
      </c>
      <c r="L104" s="470" t="s">
        <v>1353</v>
      </c>
      <c r="M104" s="470"/>
      <c r="N104" s="470">
        <v>1000000</v>
      </c>
      <c r="O104" s="493" t="s">
        <v>1305</v>
      </c>
      <c r="P104" s="473" t="s">
        <v>1143</v>
      </c>
    </row>
    <row r="105" spans="2:16">
      <c r="B105" s="470" t="e">
        <f>IF('Formulario PPGR4'!$G105="","",CONCATENATE('Formulario PPGR4'!$C105,".",'Formulario PPGR4'!$D105,".",'Formulario PPGR4'!$E105,".",'Formulario PPGR4'!$F105))</f>
        <v>#REF!</v>
      </c>
      <c r="C105" s="470" t="e">
        <f>IF('Formulario PPGR4'!$G105="","",'Formulario PPGR1'!#REF!)</f>
        <v>#REF!</v>
      </c>
      <c r="D105" s="470" t="e">
        <f>IF('Formulario PPGR4'!$G105="","",'Formulario PPGR1'!#REF!)</f>
        <v>#REF!</v>
      </c>
      <c r="E105" s="470" t="e">
        <f>IF('Formulario PPGR4'!$G105="","",'Formulario PPGR1'!#REF!)</f>
        <v>#REF!</v>
      </c>
      <c r="F105" s="470" t="e">
        <f>IF('Formulario PPGR4'!$G105="","",'Formulario PPGR1'!#REF!)</f>
        <v>#REF!</v>
      </c>
      <c r="G105" s="490" t="s">
        <v>1292</v>
      </c>
      <c r="H105" s="490" t="s">
        <v>1293</v>
      </c>
      <c r="I105" s="494" t="s">
        <v>1371</v>
      </c>
      <c r="J105" s="494" t="s">
        <v>1352</v>
      </c>
      <c r="K105" s="494" t="s">
        <v>1352</v>
      </c>
      <c r="L105" s="470" t="s">
        <v>1353</v>
      </c>
      <c r="M105" s="470"/>
      <c r="N105" s="470">
        <v>1000000</v>
      </c>
      <c r="O105" s="493" t="s">
        <v>1298</v>
      </c>
      <c r="P105" s="473" t="s">
        <v>1143</v>
      </c>
    </row>
    <row r="106" spans="2:16">
      <c r="B106" s="470" t="e">
        <f>IF('Formulario PPGR4'!$G106="","",CONCATENATE('Formulario PPGR4'!$C106,".",'Formulario PPGR4'!$D106,".",'Formulario PPGR4'!$E106,".",'Formulario PPGR4'!$F106))</f>
        <v>#REF!</v>
      </c>
      <c r="C106" s="470" t="e">
        <f>IF('Formulario PPGR4'!$G106="","",'Formulario PPGR1'!#REF!)</f>
        <v>#REF!</v>
      </c>
      <c r="D106" s="470" t="e">
        <f>IF('Formulario PPGR4'!$G106="","",'Formulario PPGR1'!#REF!)</f>
        <v>#REF!</v>
      </c>
      <c r="E106" s="470" t="e">
        <f>IF('Formulario PPGR4'!$G106="","",'Formulario PPGR1'!#REF!)</f>
        <v>#REF!</v>
      </c>
      <c r="F106" s="470" t="e">
        <f>IF('Formulario PPGR4'!$G106="","",'Formulario PPGR1'!#REF!)</f>
        <v>#REF!</v>
      </c>
      <c r="G106" s="490" t="s">
        <v>1299</v>
      </c>
      <c r="H106" s="490" t="s">
        <v>1293</v>
      </c>
      <c r="I106" s="494" t="s">
        <v>1371</v>
      </c>
      <c r="J106" s="494" t="s">
        <v>1352</v>
      </c>
      <c r="K106" s="494" t="s">
        <v>1352</v>
      </c>
      <c r="L106" s="470" t="s">
        <v>1353</v>
      </c>
      <c r="M106" s="470"/>
      <c r="N106" s="470">
        <v>1000000</v>
      </c>
      <c r="O106" s="493" t="s">
        <v>1301</v>
      </c>
      <c r="P106" s="473" t="s">
        <v>1143</v>
      </c>
    </row>
    <row r="107" spans="2:16">
      <c r="B107" s="470" t="e">
        <f>IF('Formulario PPGR4'!$G107="","",CONCATENATE('Formulario PPGR4'!$C107,".",'Formulario PPGR4'!$D107,".",'Formulario PPGR4'!$E107,".",'Formulario PPGR4'!$F107))</f>
        <v>#REF!</v>
      </c>
      <c r="C107" s="470" t="e">
        <f>IF('Formulario PPGR4'!$G107="","",'Formulario PPGR1'!#REF!)</f>
        <v>#REF!</v>
      </c>
      <c r="D107" s="470" t="e">
        <f>IF('Formulario PPGR4'!$G107="","",'Formulario PPGR1'!#REF!)</f>
        <v>#REF!</v>
      </c>
      <c r="E107" s="470" t="e">
        <f>IF('Formulario PPGR4'!$G107="","",'Formulario PPGR1'!#REF!)</f>
        <v>#REF!</v>
      </c>
      <c r="F107" s="470" t="e">
        <f>IF('Formulario PPGR4'!$G107="","",'Formulario PPGR1'!#REF!)</f>
        <v>#REF!</v>
      </c>
      <c r="G107" s="490" t="s">
        <v>1303</v>
      </c>
      <c r="H107" s="490" t="s">
        <v>1293</v>
      </c>
      <c r="I107" s="494" t="s">
        <v>1372</v>
      </c>
      <c r="J107" s="494" t="s">
        <v>1352</v>
      </c>
      <c r="K107" s="494" t="s">
        <v>1352</v>
      </c>
      <c r="L107" s="470" t="s">
        <v>1353</v>
      </c>
      <c r="M107" s="470"/>
      <c r="N107" s="470">
        <v>1000000</v>
      </c>
      <c r="O107" s="493" t="s">
        <v>1305</v>
      </c>
      <c r="P107" s="473" t="s">
        <v>1143</v>
      </c>
    </row>
    <row r="108" spans="2:16">
      <c r="B108" s="470" t="e">
        <f>IF('Formulario PPGR4'!$G108="","",CONCATENATE('Formulario PPGR4'!$C108,".",'Formulario PPGR4'!$D108,".",'Formulario PPGR4'!$E108,".",'Formulario PPGR4'!$F108))</f>
        <v>#REF!</v>
      </c>
      <c r="C108" s="470" t="e">
        <f>IF('Formulario PPGR4'!$G108="","",'Formulario PPGR1'!#REF!)</f>
        <v>#REF!</v>
      </c>
      <c r="D108" s="470" t="e">
        <f>IF('Formulario PPGR4'!$G108="","",'Formulario PPGR1'!#REF!)</f>
        <v>#REF!</v>
      </c>
      <c r="E108" s="470" t="e">
        <f>IF('Formulario PPGR4'!$G108="","",'Formulario PPGR1'!#REF!)</f>
        <v>#REF!</v>
      </c>
      <c r="F108" s="470" t="e">
        <f>IF('Formulario PPGR4'!$G108="","",'Formulario PPGR1'!#REF!)</f>
        <v>#REF!</v>
      </c>
      <c r="G108" s="490" t="s">
        <v>1292</v>
      </c>
      <c r="H108" s="490" t="s">
        <v>1293</v>
      </c>
      <c r="I108" s="494" t="s">
        <v>1372</v>
      </c>
      <c r="J108" s="494" t="s">
        <v>1352</v>
      </c>
      <c r="K108" s="494" t="s">
        <v>1352</v>
      </c>
      <c r="L108" s="470" t="s">
        <v>1353</v>
      </c>
      <c r="M108" s="470"/>
      <c r="N108" s="470">
        <v>1000000</v>
      </c>
      <c r="O108" s="493" t="s">
        <v>1298</v>
      </c>
      <c r="P108" s="473" t="s">
        <v>1143</v>
      </c>
    </row>
    <row r="109" spans="2:16">
      <c r="B109" s="470" t="e">
        <f>IF('Formulario PPGR4'!$G109="","",CONCATENATE('Formulario PPGR4'!$C109,".",'Formulario PPGR4'!$D109,".",'Formulario PPGR4'!$E109,".",'Formulario PPGR4'!$F109))</f>
        <v>#REF!</v>
      </c>
      <c r="C109" s="470" t="e">
        <f>IF('Formulario PPGR4'!$G109="","",'Formulario PPGR1'!#REF!)</f>
        <v>#REF!</v>
      </c>
      <c r="D109" s="470" t="e">
        <f>IF('Formulario PPGR4'!$G109="","",'Formulario PPGR1'!#REF!)</f>
        <v>#REF!</v>
      </c>
      <c r="E109" s="470" t="e">
        <f>IF('Formulario PPGR4'!$G109="","",'Formulario PPGR1'!#REF!)</f>
        <v>#REF!</v>
      </c>
      <c r="F109" s="470" t="e">
        <f>IF('Formulario PPGR4'!$G109="","",'Formulario PPGR1'!#REF!)</f>
        <v>#REF!</v>
      </c>
      <c r="G109" s="490" t="s">
        <v>1299</v>
      </c>
      <c r="H109" s="490" t="s">
        <v>1293</v>
      </c>
      <c r="I109" s="494" t="s">
        <v>1372</v>
      </c>
      <c r="J109" s="494" t="s">
        <v>1352</v>
      </c>
      <c r="K109" s="494" t="s">
        <v>1352</v>
      </c>
      <c r="L109" s="470" t="s">
        <v>1353</v>
      </c>
      <c r="M109" s="470"/>
      <c r="N109" s="470">
        <v>1000000</v>
      </c>
      <c r="O109" s="493" t="s">
        <v>1301</v>
      </c>
      <c r="P109" s="473" t="s">
        <v>1143</v>
      </c>
    </row>
    <row r="110" spans="2:16">
      <c r="B110" s="470" t="e">
        <f>IF('Formulario PPGR4'!$G110="","",CONCATENATE('Formulario PPGR4'!$C110,".",'Formulario PPGR4'!$D110,".",'Formulario PPGR4'!$E110,".",'Formulario PPGR4'!$F110))</f>
        <v>#REF!</v>
      </c>
      <c r="C110" s="470" t="e">
        <f>IF('Formulario PPGR4'!$G110="","",'Formulario PPGR1'!#REF!)</f>
        <v>#REF!</v>
      </c>
      <c r="D110" s="470" t="e">
        <f>IF('Formulario PPGR4'!$G110="","",'Formulario PPGR1'!#REF!)</f>
        <v>#REF!</v>
      </c>
      <c r="E110" s="470" t="e">
        <f>IF('Formulario PPGR4'!$G110="","",'Formulario PPGR1'!#REF!)</f>
        <v>#REF!</v>
      </c>
      <c r="F110" s="470" t="e">
        <f>IF('Formulario PPGR4'!$G110="","",'Formulario PPGR1'!#REF!)</f>
        <v>#REF!</v>
      </c>
      <c r="G110" s="490" t="s">
        <v>1303</v>
      </c>
      <c r="H110" s="490" t="s">
        <v>1293</v>
      </c>
      <c r="I110" s="494" t="s">
        <v>1373</v>
      </c>
      <c r="J110" s="494" t="s">
        <v>1352</v>
      </c>
      <c r="K110" s="494" t="s">
        <v>1352</v>
      </c>
      <c r="L110" s="470" t="s">
        <v>1374</v>
      </c>
      <c r="M110" s="470"/>
      <c r="N110" s="470">
        <v>1000000</v>
      </c>
      <c r="O110" s="493" t="s">
        <v>1305</v>
      </c>
      <c r="P110" s="473" t="s">
        <v>1143</v>
      </c>
    </row>
    <row r="111" spans="2:16">
      <c r="B111" s="470" t="e">
        <f>IF('Formulario PPGR4'!$G111="","",CONCATENATE('Formulario PPGR4'!$C111,".",'Formulario PPGR4'!$D111,".",'Formulario PPGR4'!$E111,".",'Formulario PPGR4'!$F111))</f>
        <v>#REF!</v>
      </c>
      <c r="C111" s="470" t="e">
        <f>IF('Formulario PPGR4'!$G111="","",'Formulario PPGR1'!#REF!)</f>
        <v>#REF!</v>
      </c>
      <c r="D111" s="470" t="e">
        <f>IF('Formulario PPGR4'!$G111="","",'Formulario PPGR1'!#REF!)</f>
        <v>#REF!</v>
      </c>
      <c r="E111" s="470" t="e">
        <f>IF('Formulario PPGR4'!$G111="","",'Formulario PPGR1'!#REF!)</f>
        <v>#REF!</v>
      </c>
      <c r="F111" s="470" t="e">
        <f>IF('Formulario PPGR4'!$G111="","",'Formulario PPGR1'!#REF!)</f>
        <v>#REF!</v>
      </c>
      <c r="G111" s="490" t="s">
        <v>1292</v>
      </c>
      <c r="H111" s="490" t="s">
        <v>1293</v>
      </c>
      <c r="I111" s="494" t="s">
        <v>1373</v>
      </c>
      <c r="J111" s="494" t="s">
        <v>1352</v>
      </c>
      <c r="K111" s="494" t="s">
        <v>1352</v>
      </c>
      <c r="L111" s="470" t="s">
        <v>1374</v>
      </c>
      <c r="M111" s="470"/>
      <c r="N111" s="470">
        <v>1000000</v>
      </c>
      <c r="O111" s="493" t="s">
        <v>1298</v>
      </c>
      <c r="P111" s="473" t="s">
        <v>1143</v>
      </c>
    </row>
    <row r="112" spans="2:16">
      <c r="B112" s="470" t="e">
        <f>IF('Formulario PPGR4'!$G112="","",CONCATENATE('Formulario PPGR4'!$C112,".",'Formulario PPGR4'!$D112,".",'Formulario PPGR4'!$E112,".",'Formulario PPGR4'!$F112))</f>
        <v>#REF!</v>
      </c>
      <c r="C112" s="470" t="e">
        <f>IF('Formulario PPGR4'!$G112="","",'Formulario PPGR1'!#REF!)</f>
        <v>#REF!</v>
      </c>
      <c r="D112" s="470" t="e">
        <f>IF('Formulario PPGR4'!$G112="","",'Formulario PPGR1'!#REF!)</f>
        <v>#REF!</v>
      </c>
      <c r="E112" s="470" t="e">
        <f>IF('Formulario PPGR4'!$G112="","",'Formulario PPGR1'!#REF!)</f>
        <v>#REF!</v>
      </c>
      <c r="F112" s="470" t="e">
        <f>IF('Formulario PPGR4'!$G112="","",'Formulario PPGR1'!#REF!)</f>
        <v>#REF!</v>
      </c>
      <c r="G112" s="490" t="s">
        <v>1299</v>
      </c>
      <c r="H112" s="490" t="s">
        <v>1293</v>
      </c>
      <c r="I112" s="494" t="s">
        <v>1373</v>
      </c>
      <c r="J112" s="494" t="s">
        <v>1352</v>
      </c>
      <c r="K112" s="494" t="s">
        <v>1352</v>
      </c>
      <c r="L112" s="470" t="s">
        <v>1374</v>
      </c>
      <c r="M112" s="470"/>
      <c r="N112" s="470">
        <v>1000000</v>
      </c>
      <c r="O112" s="493" t="s">
        <v>1301</v>
      </c>
      <c r="P112" s="473" t="s">
        <v>1143</v>
      </c>
    </row>
    <row r="113" spans="2:16">
      <c r="B113" s="470" t="e">
        <f>IF('Formulario PPGR4'!$G113="","",CONCATENATE('Formulario PPGR4'!$C113,".",'Formulario PPGR4'!$D113,".",'Formulario PPGR4'!$E113,".",'Formulario PPGR4'!$F113))</f>
        <v>#REF!</v>
      </c>
      <c r="C113" s="470" t="e">
        <f>IF('Formulario PPGR4'!$G113="","",'Formulario PPGR1'!#REF!)</f>
        <v>#REF!</v>
      </c>
      <c r="D113" s="470" t="e">
        <f>IF('Formulario PPGR4'!$G113="","",'Formulario PPGR1'!#REF!)</f>
        <v>#REF!</v>
      </c>
      <c r="E113" s="470" t="e">
        <f>IF('Formulario PPGR4'!$G113="","",'Formulario PPGR1'!#REF!)</f>
        <v>#REF!</v>
      </c>
      <c r="F113" s="470" t="e">
        <f>IF('Formulario PPGR4'!$G113="","",'Formulario PPGR1'!#REF!)</f>
        <v>#REF!</v>
      </c>
      <c r="G113" s="490" t="s">
        <v>1303</v>
      </c>
      <c r="H113" s="490" t="s">
        <v>1293</v>
      </c>
      <c r="I113" s="494" t="s">
        <v>1375</v>
      </c>
      <c r="J113" s="494" t="s">
        <v>1352</v>
      </c>
      <c r="K113" s="494" t="s">
        <v>1352</v>
      </c>
      <c r="L113" s="470" t="s">
        <v>1376</v>
      </c>
      <c r="M113" s="470"/>
      <c r="N113" s="470">
        <v>1000000</v>
      </c>
      <c r="O113" s="493" t="s">
        <v>1305</v>
      </c>
      <c r="P113" s="473" t="s">
        <v>1143</v>
      </c>
    </row>
    <row r="114" spans="2:16">
      <c r="B114" s="470" t="e">
        <f>IF('Formulario PPGR4'!$G114="","",CONCATENATE('Formulario PPGR4'!$C114,".",'Formulario PPGR4'!$D114,".",'Formulario PPGR4'!$E114,".",'Formulario PPGR4'!$F114))</f>
        <v>#REF!</v>
      </c>
      <c r="C114" s="470" t="e">
        <f>IF('Formulario PPGR4'!$G114="","",'Formulario PPGR1'!#REF!)</f>
        <v>#REF!</v>
      </c>
      <c r="D114" s="470" t="e">
        <f>IF('Formulario PPGR4'!$G114="","",'Formulario PPGR1'!#REF!)</f>
        <v>#REF!</v>
      </c>
      <c r="E114" s="470" t="e">
        <f>IF('Formulario PPGR4'!$G114="","",'Formulario PPGR1'!#REF!)</f>
        <v>#REF!</v>
      </c>
      <c r="F114" s="470" t="e">
        <f>IF('Formulario PPGR4'!$G114="","",'Formulario PPGR1'!#REF!)</f>
        <v>#REF!</v>
      </c>
      <c r="G114" s="490" t="s">
        <v>1292</v>
      </c>
      <c r="H114" s="490" t="s">
        <v>1293</v>
      </c>
      <c r="I114" s="494" t="s">
        <v>1375</v>
      </c>
      <c r="J114" s="494" t="s">
        <v>1352</v>
      </c>
      <c r="K114" s="494" t="s">
        <v>1352</v>
      </c>
      <c r="L114" s="470" t="s">
        <v>1376</v>
      </c>
      <c r="M114" s="470"/>
      <c r="N114" s="470">
        <v>1000000</v>
      </c>
      <c r="O114" s="493" t="s">
        <v>1298</v>
      </c>
      <c r="P114" s="473" t="s">
        <v>1143</v>
      </c>
    </row>
    <row r="115" spans="2:16">
      <c r="B115" s="470" t="e">
        <f>IF('Formulario PPGR4'!$G115="","",CONCATENATE('Formulario PPGR4'!$C115,".",'Formulario PPGR4'!$D115,".",'Formulario PPGR4'!$E115,".",'Formulario PPGR4'!$F115))</f>
        <v>#REF!</v>
      </c>
      <c r="C115" s="470" t="e">
        <f>IF('Formulario PPGR4'!$G115="","",'Formulario PPGR1'!#REF!)</f>
        <v>#REF!</v>
      </c>
      <c r="D115" s="470" t="e">
        <f>IF('Formulario PPGR4'!$G115="","",'Formulario PPGR1'!#REF!)</f>
        <v>#REF!</v>
      </c>
      <c r="E115" s="470" t="e">
        <f>IF('Formulario PPGR4'!$G115="","",'Formulario PPGR1'!#REF!)</f>
        <v>#REF!</v>
      </c>
      <c r="F115" s="470" t="e">
        <f>IF('Formulario PPGR4'!$G115="","",'Formulario PPGR1'!#REF!)</f>
        <v>#REF!</v>
      </c>
      <c r="G115" s="490" t="s">
        <v>1299</v>
      </c>
      <c r="H115" s="490" t="s">
        <v>1293</v>
      </c>
      <c r="I115" s="494" t="s">
        <v>1375</v>
      </c>
      <c r="J115" s="494" t="s">
        <v>1352</v>
      </c>
      <c r="K115" s="494" t="s">
        <v>1352</v>
      </c>
      <c r="L115" s="470" t="s">
        <v>1376</v>
      </c>
      <c r="M115" s="470"/>
      <c r="N115" s="470">
        <v>1000000</v>
      </c>
      <c r="O115" s="493" t="s">
        <v>1301</v>
      </c>
      <c r="P115" s="473" t="s">
        <v>1143</v>
      </c>
    </row>
    <row r="116" spans="2:16">
      <c r="B116" s="470" t="e">
        <f>IF('Formulario PPGR4'!$G116="","",CONCATENATE('Formulario PPGR4'!$C116,".",'Formulario PPGR4'!$D116,".",'Formulario PPGR4'!$E116,".",'Formulario PPGR4'!$F116))</f>
        <v>#REF!</v>
      </c>
      <c r="C116" s="470" t="e">
        <f>IF('Formulario PPGR4'!$G116="","",'Formulario PPGR1'!#REF!)</f>
        <v>#REF!</v>
      </c>
      <c r="D116" s="470" t="e">
        <f>IF('Formulario PPGR4'!$G116="","",'Formulario PPGR1'!#REF!)</f>
        <v>#REF!</v>
      </c>
      <c r="E116" s="470" t="e">
        <f>IF('Formulario PPGR4'!$G116="","",'Formulario PPGR1'!#REF!)</f>
        <v>#REF!</v>
      </c>
      <c r="F116" s="470" t="e">
        <f>IF('Formulario PPGR4'!$G116="","",'Formulario PPGR1'!#REF!)</f>
        <v>#REF!</v>
      </c>
      <c r="G116" s="490" t="s">
        <v>1299</v>
      </c>
      <c r="H116" s="490" t="s">
        <v>1293</v>
      </c>
      <c r="I116" s="494" t="s">
        <v>1377</v>
      </c>
      <c r="J116" s="494" t="s">
        <v>1352</v>
      </c>
      <c r="K116" s="494" t="s">
        <v>1352</v>
      </c>
      <c r="L116" s="470" t="s">
        <v>1353</v>
      </c>
      <c r="M116" s="470"/>
      <c r="N116" s="470">
        <v>350000</v>
      </c>
      <c r="O116" s="493" t="s">
        <v>1301</v>
      </c>
      <c r="P116" s="473" t="s">
        <v>1143</v>
      </c>
    </row>
    <row r="117" spans="2:16">
      <c r="B117" s="470" t="e">
        <f>IF('Formulario PPGR4'!$G117="","",CONCATENATE('Formulario PPGR4'!$C117,".",'Formulario PPGR4'!$D117,".",'Formulario PPGR4'!$E117,".",'Formulario PPGR4'!$F117))</f>
        <v>#REF!</v>
      </c>
      <c r="C117" s="470" t="e">
        <f>IF('Formulario PPGR4'!$G117="","",'Formulario PPGR1'!#REF!)</f>
        <v>#REF!</v>
      </c>
      <c r="D117" s="470" t="e">
        <f>IF('Formulario PPGR4'!$G117="","",'Formulario PPGR1'!#REF!)</f>
        <v>#REF!</v>
      </c>
      <c r="E117" s="470" t="e">
        <f>IF('Formulario PPGR4'!$G117="","",'Formulario PPGR1'!#REF!)</f>
        <v>#REF!</v>
      </c>
      <c r="F117" s="470" t="e">
        <f>IF('Formulario PPGR4'!$G117="","",'Formulario PPGR1'!#REF!)</f>
        <v>#REF!</v>
      </c>
      <c r="G117" s="490" t="s">
        <v>1303</v>
      </c>
      <c r="H117" s="490" t="s">
        <v>1293</v>
      </c>
      <c r="I117" s="494" t="s">
        <v>1378</v>
      </c>
      <c r="J117" s="494" t="s">
        <v>1352</v>
      </c>
      <c r="K117" s="494" t="s">
        <v>1352</v>
      </c>
      <c r="L117" s="470" t="s">
        <v>1379</v>
      </c>
      <c r="M117" s="470"/>
      <c r="N117" s="470">
        <v>1000000</v>
      </c>
      <c r="O117" s="493" t="s">
        <v>1305</v>
      </c>
      <c r="P117" s="473" t="s">
        <v>1143</v>
      </c>
    </row>
    <row r="118" spans="2:16">
      <c r="B118" s="470" t="e">
        <f>IF('Formulario PPGR4'!$G118="","",CONCATENATE('Formulario PPGR4'!$C118,".",'Formulario PPGR4'!$D118,".",'Formulario PPGR4'!$E118,".",'Formulario PPGR4'!$F118))</f>
        <v>#REF!</v>
      </c>
      <c r="C118" s="470" t="e">
        <f>IF('Formulario PPGR4'!$G118="","",'Formulario PPGR1'!#REF!)</f>
        <v>#REF!</v>
      </c>
      <c r="D118" s="470" t="e">
        <f>IF('Formulario PPGR4'!$G118="","",'Formulario PPGR1'!#REF!)</f>
        <v>#REF!</v>
      </c>
      <c r="E118" s="470" t="e">
        <f>IF('Formulario PPGR4'!$G118="","",'Formulario PPGR1'!#REF!)</f>
        <v>#REF!</v>
      </c>
      <c r="F118" s="470" t="e">
        <f>IF('Formulario PPGR4'!$G118="","",'Formulario PPGR1'!#REF!)</f>
        <v>#REF!</v>
      </c>
      <c r="G118" s="490" t="s">
        <v>1292</v>
      </c>
      <c r="H118" s="490" t="s">
        <v>1293</v>
      </c>
      <c r="I118" s="494" t="s">
        <v>1378</v>
      </c>
      <c r="J118" s="494" t="s">
        <v>1352</v>
      </c>
      <c r="K118" s="494" t="s">
        <v>1352</v>
      </c>
      <c r="L118" s="470" t="s">
        <v>1379</v>
      </c>
      <c r="M118" s="470"/>
      <c r="N118" s="470">
        <v>1000000</v>
      </c>
      <c r="O118" s="493" t="s">
        <v>1298</v>
      </c>
      <c r="P118" s="473" t="s">
        <v>1143</v>
      </c>
    </row>
    <row r="119" spans="2:16">
      <c r="B119" s="470" t="e">
        <f>IF('Formulario PPGR4'!$G119="","",CONCATENATE('Formulario PPGR4'!$C119,".",'Formulario PPGR4'!$D119,".",'Formulario PPGR4'!$E119,".",'Formulario PPGR4'!$F119))</f>
        <v>#REF!</v>
      </c>
      <c r="C119" s="470" t="e">
        <f>IF('Formulario PPGR4'!$G119="","",'Formulario PPGR1'!#REF!)</f>
        <v>#REF!</v>
      </c>
      <c r="D119" s="470" t="e">
        <f>IF('Formulario PPGR4'!$G119="","",'Formulario PPGR1'!#REF!)</f>
        <v>#REF!</v>
      </c>
      <c r="E119" s="470" t="e">
        <f>IF('Formulario PPGR4'!$G119="","",'Formulario PPGR1'!#REF!)</f>
        <v>#REF!</v>
      </c>
      <c r="F119" s="470" t="e">
        <f>IF('Formulario PPGR4'!$G119="","",'Formulario PPGR1'!#REF!)</f>
        <v>#REF!</v>
      </c>
      <c r="G119" s="490" t="s">
        <v>1303</v>
      </c>
      <c r="H119" s="490" t="s">
        <v>1293</v>
      </c>
      <c r="I119" s="494" t="s">
        <v>1380</v>
      </c>
      <c r="J119" s="494" t="s">
        <v>1352</v>
      </c>
      <c r="K119" s="494" t="s">
        <v>1352</v>
      </c>
      <c r="L119" s="470" t="s">
        <v>1379</v>
      </c>
      <c r="M119" s="470"/>
      <c r="N119" s="470">
        <v>1000000</v>
      </c>
      <c r="O119" s="493" t="s">
        <v>1305</v>
      </c>
      <c r="P119" s="473" t="s">
        <v>1143</v>
      </c>
    </row>
    <row r="120" spans="2:16">
      <c r="B120" s="470" t="e">
        <f>IF('Formulario PPGR4'!$G120="","",CONCATENATE('Formulario PPGR4'!$C120,".",'Formulario PPGR4'!$D120,".",'Formulario PPGR4'!$E120,".",'Formulario PPGR4'!$F120))</f>
        <v>#REF!</v>
      </c>
      <c r="C120" s="470" t="e">
        <f>IF('Formulario PPGR4'!$G120="","",'Formulario PPGR1'!#REF!)</f>
        <v>#REF!</v>
      </c>
      <c r="D120" s="470" t="e">
        <f>IF('Formulario PPGR4'!$G120="","",'Formulario PPGR1'!#REF!)</f>
        <v>#REF!</v>
      </c>
      <c r="E120" s="470" t="e">
        <f>IF('Formulario PPGR4'!$G120="","",'Formulario PPGR1'!#REF!)</f>
        <v>#REF!</v>
      </c>
      <c r="F120" s="470" t="e">
        <f>IF('Formulario PPGR4'!$G120="","",'Formulario PPGR1'!#REF!)</f>
        <v>#REF!</v>
      </c>
      <c r="G120" s="490" t="s">
        <v>1292</v>
      </c>
      <c r="H120" s="490" t="s">
        <v>1293</v>
      </c>
      <c r="I120" s="494" t="s">
        <v>1380</v>
      </c>
      <c r="J120" s="494" t="s">
        <v>1352</v>
      </c>
      <c r="K120" s="494" t="s">
        <v>1352</v>
      </c>
      <c r="L120" s="470" t="s">
        <v>1379</v>
      </c>
      <c r="M120" s="470"/>
      <c r="N120" s="470">
        <v>1000000</v>
      </c>
      <c r="O120" s="493" t="s">
        <v>1298</v>
      </c>
      <c r="P120" s="473" t="s">
        <v>1143</v>
      </c>
    </row>
    <row r="121" spans="2:16">
      <c r="B121" s="470" t="e">
        <f>IF('Formulario PPGR4'!$G121="","",CONCATENATE('Formulario PPGR4'!$C121,".",'Formulario PPGR4'!$D121,".",'Formulario PPGR4'!$E121,".",'Formulario PPGR4'!$F121))</f>
        <v>#REF!</v>
      </c>
      <c r="C121" s="470" t="e">
        <f>IF('Formulario PPGR4'!$G121="","",'Formulario PPGR1'!#REF!)</f>
        <v>#REF!</v>
      </c>
      <c r="D121" s="470" t="e">
        <f>IF('Formulario PPGR4'!$G121="","",'Formulario PPGR1'!#REF!)</f>
        <v>#REF!</v>
      </c>
      <c r="E121" s="470" t="e">
        <f>IF('Formulario PPGR4'!$G121="","",'Formulario PPGR1'!#REF!)</f>
        <v>#REF!</v>
      </c>
      <c r="F121" s="470" t="e">
        <f>IF('Formulario PPGR4'!$G121="","",'Formulario PPGR1'!#REF!)</f>
        <v>#REF!</v>
      </c>
      <c r="G121" s="490" t="s">
        <v>1303</v>
      </c>
      <c r="H121" s="490" t="s">
        <v>1293</v>
      </c>
      <c r="I121" s="494" t="s">
        <v>1381</v>
      </c>
      <c r="J121" s="494" t="s">
        <v>1352</v>
      </c>
      <c r="K121" s="494" t="s">
        <v>1352</v>
      </c>
      <c r="L121" s="470" t="s">
        <v>1353</v>
      </c>
      <c r="M121" s="470"/>
      <c r="N121" s="470">
        <v>550000</v>
      </c>
      <c r="O121" s="493" t="s">
        <v>1305</v>
      </c>
      <c r="P121" s="473" t="s">
        <v>1143</v>
      </c>
    </row>
    <row r="122" spans="2:16">
      <c r="B122" s="470" t="e">
        <f>IF('Formulario PPGR4'!$G122="","",CONCATENATE('Formulario PPGR4'!$C122,".",'Formulario PPGR4'!$D122,".",'Formulario PPGR4'!$E122,".",'Formulario PPGR4'!$F122))</f>
        <v>#REF!</v>
      </c>
      <c r="C122" s="470" t="e">
        <f>IF('Formulario PPGR4'!$G122="","",'Formulario PPGR1'!#REF!)</f>
        <v>#REF!</v>
      </c>
      <c r="D122" s="470" t="e">
        <f>IF('Formulario PPGR4'!$G122="","",'Formulario PPGR1'!#REF!)</f>
        <v>#REF!</v>
      </c>
      <c r="E122" s="470" t="e">
        <f>IF('Formulario PPGR4'!$G122="","",'Formulario PPGR1'!#REF!)</f>
        <v>#REF!</v>
      </c>
      <c r="F122" s="470" t="e">
        <f>IF('Formulario PPGR4'!$G122="","",'Formulario PPGR1'!#REF!)</f>
        <v>#REF!</v>
      </c>
      <c r="G122" s="490" t="s">
        <v>1292</v>
      </c>
      <c r="H122" s="490" t="s">
        <v>1293</v>
      </c>
      <c r="I122" s="494" t="s">
        <v>1382</v>
      </c>
      <c r="J122" s="494" t="s">
        <v>1352</v>
      </c>
      <c r="K122" s="494" t="s">
        <v>1352</v>
      </c>
      <c r="L122" s="470" t="s">
        <v>1353</v>
      </c>
      <c r="M122" s="470"/>
      <c r="N122" s="470">
        <v>550000</v>
      </c>
      <c r="O122" s="493" t="s">
        <v>1298</v>
      </c>
      <c r="P122" s="473" t="s">
        <v>1143</v>
      </c>
    </row>
    <row r="123" spans="2:16">
      <c r="B123" s="470" t="e">
        <f>IF('Formulario PPGR4'!$G123="","",CONCATENATE('Formulario PPGR4'!$C123,".",'Formulario PPGR4'!$D123,".",'Formulario PPGR4'!$E123,".",'Formulario PPGR4'!$F123))</f>
        <v>#REF!</v>
      </c>
      <c r="C123" s="470" t="e">
        <f>IF('Formulario PPGR4'!$G123="","",'Formulario PPGR1'!#REF!)</f>
        <v>#REF!</v>
      </c>
      <c r="D123" s="470" t="e">
        <f>IF('Formulario PPGR4'!$G123="","",'Formulario PPGR1'!#REF!)</f>
        <v>#REF!</v>
      </c>
      <c r="E123" s="470" t="e">
        <f>IF('Formulario PPGR4'!$G123="","",'Formulario PPGR1'!#REF!)</f>
        <v>#REF!</v>
      </c>
      <c r="F123" s="470" t="e">
        <f>IF('Formulario PPGR4'!$G123="","",'Formulario PPGR1'!#REF!)</f>
        <v>#REF!</v>
      </c>
      <c r="G123" s="490" t="s">
        <v>1303</v>
      </c>
      <c r="H123" s="490" t="s">
        <v>1293</v>
      </c>
      <c r="I123" s="494" t="s">
        <v>1383</v>
      </c>
      <c r="J123" s="494" t="s">
        <v>1352</v>
      </c>
      <c r="K123" s="494" t="s">
        <v>1352</v>
      </c>
      <c r="L123" s="470" t="s">
        <v>1353</v>
      </c>
      <c r="M123" s="470"/>
      <c r="N123" s="470">
        <v>550000</v>
      </c>
      <c r="O123" s="493" t="s">
        <v>1305</v>
      </c>
      <c r="P123" s="473" t="s">
        <v>1143</v>
      </c>
    </row>
    <row r="124" spans="2:16">
      <c r="B124" s="470" t="e">
        <f>IF('Formulario PPGR4'!$G124="","",CONCATENATE('Formulario PPGR4'!$C124,".",'Formulario PPGR4'!$D124,".",'Formulario PPGR4'!$E124,".",'Formulario PPGR4'!$F124))</f>
        <v>#REF!</v>
      </c>
      <c r="C124" s="470" t="e">
        <f>IF('Formulario PPGR4'!$G124="","",'Formulario PPGR1'!#REF!)</f>
        <v>#REF!</v>
      </c>
      <c r="D124" s="470" t="e">
        <f>IF('Formulario PPGR4'!$G124="","",'Formulario PPGR1'!#REF!)</f>
        <v>#REF!</v>
      </c>
      <c r="E124" s="470" t="e">
        <f>IF('Formulario PPGR4'!$G124="","",'Formulario PPGR1'!#REF!)</f>
        <v>#REF!</v>
      </c>
      <c r="F124" s="470" t="e">
        <f>IF('Formulario PPGR4'!$G124="","",'Formulario PPGR1'!#REF!)</f>
        <v>#REF!</v>
      </c>
      <c r="G124" s="490" t="s">
        <v>1292</v>
      </c>
      <c r="H124" s="490" t="s">
        <v>1293</v>
      </c>
      <c r="I124" s="494" t="s">
        <v>1384</v>
      </c>
      <c r="J124" s="494" t="s">
        <v>1352</v>
      </c>
      <c r="K124" s="494" t="s">
        <v>1352</v>
      </c>
      <c r="L124" s="470" t="s">
        <v>1353</v>
      </c>
      <c r="M124" s="470"/>
      <c r="N124" s="470">
        <v>550000</v>
      </c>
      <c r="O124" s="493" t="s">
        <v>1298</v>
      </c>
      <c r="P124" s="473" t="s">
        <v>1143</v>
      </c>
    </row>
    <row r="125" spans="2:16">
      <c r="B125" s="470" t="e">
        <f>IF('Formulario PPGR4'!$G125="","",CONCATENATE('Formulario PPGR4'!$C125,".",'Formulario PPGR4'!$D125,".",'Formulario PPGR4'!$E125,".",'Formulario PPGR4'!$F125))</f>
        <v>#REF!</v>
      </c>
      <c r="C125" s="470" t="e">
        <f>IF('Formulario PPGR4'!$G125="","",'Formulario PPGR1'!#REF!)</f>
        <v>#REF!</v>
      </c>
      <c r="D125" s="470" t="e">
        <f>IF('Formulario PPGR4'!$G125="","",'Formulario PPGR1'!#REF!)</f>
        <v>#REF!</v>
      </c>
      <c r="E125" s="470" t="e">
        <f>IF('Formulario PPGR4'!$G125="","",'Formulario PPGR1'!#REF!)</f>
        <v>#REF!</v>
      </c>
      <c r="F125" s="470" t="e">
        <f>IF('Formulario PPGR4'!$G125="","",'Formulario PPGR1'!#REF!)</f>
        <v>#REF!</v>
      </c>
      <c r="G125" s="490" t="s">
        <v>1303</v>
      </c>
      <c r="H125" s="490" t="s">
        <v>1293</v>
      </c>
      <c r="I125" s="494" t="s">
        <v>1385</v>
      </c>
      <c r="J125" s="494" t="s">
        <v>1352</v>
      </c>
      <c r="K125" s="494" t="s">
        <v>1352</v>
      </c>
      <c r="L125" s="470" t="s">
        <v>1353</v>
      </c>
      <c r="M125" s="470"/>
      <c r="N125" s="470">
        <v>550000</v>
      </c>
      <c r="O125" s="493" t="s">
        <v>1305</v>
      </c>
      <c r="P125" s="473" t="s">
        <v>1143</v>
      </c>
    </row>
    <row r="126" spans="2:16">
      <c r="B126" s="470" t="e">
        <f>IF('Formulario PPGR4'!$G126="","",CONCATENATE('Formulario PPGR4'!$C126,".",'Formulario PPGR4'!$D126,".",'Formulario PPGR4'!$E126,".",'Formulario PPGR4'!$F126))</f>
        <v>#REF!</v>
      </c>
      <c r="C126" s="470" t="e">
        <f>IF('Formulario PPGR4'!$G126="","",'Formulario PPGR1'!#REF!)</f>
        <v>#REF!</v>
      </c>
      <c r="D126" s="470" t="e">
        <f>IF('Formulario PPGR4'!$G126="","",'Formulario PPGR1'!#REF!)</f>
        <v>#REF!</v>
      </c>
      <c r="E126" s="470" t="e">
        <f>IF('Formulario PPGR4'!$G126="","",'Formulario PPGR1'!#REF!)</f>
        <v>#REF!</v>
      </c>
      <c r="F126" s="470" t="e">
        <f>IF('Formulario PPGR4'!$G126="","",'Formulario PPGR1'!#REF!)</f>
        <v>#REF!</v>
      </c>
      <c r="G126" s="490" t="s">
        <v>1292</v>
      </c>
      <c r="H126" s="490" t="s">
        <v>1293</v>
      </c>
      <c r="I126" s="494" t="s">
        <v>1386</v>
      </c>
      <c r="J126" s="494" t="s">
        <v>1352</v>
      </c>
      <c r="K126" s="494" t="s">
        <v>1352</v>
      </c>
      <c r="L126" s="470" t="s">
        <v>1353</v>
      </c>
      <c r="M126" s="470"/>
      <c r="N126" s="470">
        <v>550000</v>
      </c>
      <c r="O126" s="493" t="s">
        <v>1298</v>
      </c>
      <c r="P126" s="473" t="s">
        <v>1143</v>
      </c>
    </row>
    <row r="127" spans="2:16" ht="25.5">
      <c r="B127" s="470" t="e">
        <f>IF('Formulario PPGR4'!$G127="","",CONCATENATE('Formulario PPGR4'!$C127,".",'Formulario PPGR4'!$D127,".",'Formulario PPGR4'!$E127,".",'Formulario PPGR4'!$F127))</f>
        <v>#REF!</v>
      </c>
      <c r="C127" s="470" t="e">
        <f>IF('Formulario PPGR4'!$G127="","",'Formulario PPGR1'!#REF!)</f>
        <v>#REF!</v>
      </c>
      <c r="D127" s="470" t="e">
        <f>IF('Formulario PPGR4'!$G127="","",'Formulario PPGR1'!#REF!)</f>
        <v>#REF!</v>
      </c>
      <c r="E127" s="470" t="e">
        <f>IF('Formulario PPGR4'!$G127="","",'Formulario PPGR1'!#REF!)</f>
        <v>#REF!</v>
      </c>
      <c r="F127" s="470" t="e">
        <f>IF('Formulario PPGR4'!$G127="","",'Formulario PPGR1'!#REF!)</f>
        <v>#REF!</v>
      </c>
      <c r="G127" s="490" t="s">
        <v>1292</v>
      </c>
      <c r="H127" s="490"/>
      <c r="I127" s="494" t="s">
        <v>1387</v>
      </c>
      <c r="J127" s="494" t="s">
        <v>1295</v>
      </c>
      <c r="K127" s="494" t="s">
        <v>1085</v>
      </c>
      <c r="L127" s="470" t="s">
        <v>1309</v>
      </c>
      <c r="M127" s="470"/>
      <c r="N127" s="486">
        <v>445000</v>
      </c>
      <c r="O127" s="493" t="s">
        <v>1085</v>
      </c>
      <c r="P127" s="473" t="s">
        <v>1072</v>
      </c>
    </row>
    <row r="128" spans="2:16" ht="25.5">
      <c r="B128" s="470" t="e">
        <f>IF('Formulario PPGR4'!$G128="","",CONCATENATE('Formulario PPGR4'!$C128,".",'Formulario PPGR4'!$D128,".",'Formulario PPGR4'!$E128,".",'Formulario PPGR4'!$F128))</f>
        <v>#REF!</v>
      </c>
      <c r="C128" s="470" t="e">
        <f>IF('Formulario PPGR4'!$G128="","",'Formulario PPGR1'!#REF!)</f>
        <v>#REF!</v>
      </c>
      <c r="D128" s="470" t="e">
        <f>IF('Formulario PPGR4'!$G128="","",'Formulario PPGR1'!#REF!)</f>
        <v>#REF!</v>
      </c>
      <c r="E128" s="470" t="e">
        <f>IF('Formulario PPGR4'!$G128="","",'Formulario PPGR1'!#REF!)</f>
        <v>#REF!</v>
      </c>
      <c r="F128" s="470" t="e">
        <f>IF('Formulario PPGR4'!$G128="","",'Formulario PPGR1'!#REF!)</f>
        <v>#REF!</v>
      </c>
      <c r="G128" s="490" t="s">
        <v>1303</v>
      </c>
      <c r="H128" s="490" t="s">
        <v>1293</v>
      </c>
      <c r="I128" s="494" t="s">
        <v>1388</v>
      </c>
      <c r="J128" s="494" t="s">
        <v>1389</v>
      </c>
      <c r="K128" s="494" t="s">
        <v>1390</v>
      </c>
      <c r="L128" s="470" t="s">
        <v>1391</v>
      </c>
      <c r="M128" s="470"/>
      <c r="N128" s="486">
        <v>1000000</v>
      </c>
      <c r="O128" s="493" t="s">
        <v>1305</v>
      </c>
      <c r="P128" s="473" t="s">
        <v>1143</v>
      </c>
    </row>
    <row r="129" spans="2:16" ht="25.5">
      <c r="B129" s="470" t="e">
        <f>IF('Formulario PPGR4'!$G129="","",CONCATENATE('Formulario PPGR4'!$C129,".",'Formulario PPGR4'!$D129,".",'Formulario PPGR4'!$E129,".",'Formulario PPGR4'!$F129))</f>
        <v>#REF!</v>
      </c>
      <c r="C129" s="470" t="e">
        <f>IF('Formulario PPGR4'!$G129="","",'Formulario PPGR1'!#REF!)</f>
        <v>#REF!</v>
      </c>
      <c r="D129" s="470" t="e">
        <f>IF('Formulario PPGR4'!$G129="","",'Formulario PPGR1'!#REF!)</f>
        <v>#REF!</v>
      </c>
      <c r="E129" s="470" t="e">
        <f>IF('Formulario PPGR4'!$G129="","",'Formulario PPGR1'!#REF!)</f>
        <v>#REF!</v>
      </c>
      <c r="F129" s="470" t="e">
        <f>IF('Formulario PPGR4'!$G129="","",'Formulario PPGR1'!#REF!)</f>
        <v>#REF!</v>
      </c>
      <c r="G129" s="490" t="s">
        <v>1292</v>
      </c>
      <c r="H129" s="490" t="s">
        <v>1293</v>
      </c>
      <c r="I129" s="494" t="s">
        <v>1388</v>
      </c>
      <c r="J129" s="494" t="s">
        <v>1389</v>
      </c>
      <c r="K129" s="494" t="s">
        <v>1390</v>
      </c>
      <c r="L129" s="470" t="s">
        <v>1391</v>
      </c>
      <c r="M129" s="470"/>
      <c r="N129" s="486">
        <v>1000000</v>
      </c>
      <c r="O129" s="493" t="s">
        <v>1298</v>
      </c>
      <c r="P129" s="473" t="s">
        <v>1143</v>
      </c>
    </row>
    <row r="130" spans="2:16" ht="25.5">
      <c r="B130" s="470" t="e">
        <f>IF('Formulario PPGR4'!$G130="","",CONCATENATE('Formulario PPGR4'!$C130,".",'Formulario PPGR4'!$D130,".",'Formulario PPGR4'!$E130,".",'Formulario PPGR4'!$F130))</f>
        <v>#REF!</v>
      </c>
      <c r="C130" s="470" t="e">
        <f>IF('Formulario PPGR4'!$G130="","",'Formulario PPGR1'!#REF!)</f>
        <v>#REF!</v>
      </c>
      <c r="D130" s="470" t="e">
        <f>IF('Formulario PPGR4'!$G130="","",'Formulario PPGR1'!#REF!)</f>
        <v>#REF!</v>
      </c>
      <c r="E130" s="470" t="e">
        <f>IF('Formulario PPGR4'!$G130="","",'Formulario PPGR1'!#REF!)</f>
        <v>#REF!</v>
      </c>
      <c r="F130" s="470" t="e">
        <f>IF('Formulario PPGR4'!$G130="","",'Formulario PPGR1'!#REF!)</f>
        <v>#REF!</v>
      </c>
      <c r="G130" s="490" t="s">
        <v>1303</v>
      </c>
      <c r="H130" s="490" t="s">
        <v>1293</v>
      </c>
      <c r="I130" s="494" t="s">
        <v>1314</v>
      </c>
      <c r="J130" s="494" t="s">
        <v>1389</v>
      </c>
      <c r="K130" s="494" t="s">
        <v>1390</v>
      </c>
      <c r="L130" s="470" t="s">
        <v>1391</v>
      </c>
      <c r="M130" s="470"/>
      <c r="N130" s="486">
        <v>1000000</v>
      </c>
      <c r="O130" s="493" t="s">
        <v>1305</v>
      </c>
      <c r="P130" s="473" t="s">
        <v>1143</v>
      </c>
    </row>
    <row r="131" spans="2:16" ht="25.5">
      <c r="B131" s="470" t="e">
        <f>IF('Formulario PPGR4'!$G131="","",CONCATENATE('Formulario PPGR4'!$C131,".",'Formulario PPGR4'!$D131,".",'Formulario PPGR4'!$E131,".",'Formulario PPGR4'!$F131))</f>
        <v>#REF!</v>
      </c>
      <c r="C131" s="470" t="e">
        <f>IF('Formulario PPGR4'!$G131="","",'Formulario PPGR1'!#REF!)</f>
        <v>#REF!</v>
      </c>
      <c r="D131" s="470" t="e">
        <f>IF('Formulario PPGR4'!$G131="","",'Formulario PPGR1'!#REF!)</f>
        <v>#REF!</v>
      </c>
      <c r="E131" s="470" t="e">
        <f>IF('Formulario PPGR4'!$G131="","",'Formulario PPGR1'!#REF!)</f>
        <v>#REF!</v>
      </c>
      <c r="F131" s="470" t="e">
        <f>IF('Formulario PPGR4'!$G131="","",'Formulario PPGR1'!#REF!)</f>
        <v>#REF!</v>
      </c>
      <c r="G131" s="490" t="s">
        <v>1303</v>
      </c>
      <c r="H131" s="490" t="s">
        <v>1293</v>
      </c>
      <c r="I131" s="494" t="s">
        <v>1392</v>
      </c>
      <c r="J131" s="494" t="s">
        <v>1389</v>
      </c>
      <c r="K131" s="494" t="s">
        <v>1390</v>
      </c>
      <c r="L131" s="470" t="s">
        <v>1393</v>
      </c>
      <c r="M131" s="470"/>
      <c r="N131" s="486">
        <v>1000000</v>
      </c>
      <c r="O131" s="493" t="s">
        <v>1305</v>
      </c>
      <c r="P131" s="473" t="s">
        <v>1143</v>
      </c>
    </row>
    <row r="132" spans="2:16" ht="25.5">
      <c r="B132" s="470" t="e">
        <f>IF('Formulario PPGR4'!$G132="","",CONCATENATE('Formulario PPGR4'!$C132,".",'Formulario PPGR4'!$D132,".",'Formulario PPGR4'!$E132,".",'Formulario PPGR4'!$F132))</f>
        <v>#REF!</v>
      </c>
      <c r="C132" s="470" t="e">
        <f>IF('Formulario PPGR4'!$G132="","",'Formulario PPGR1'!#REF!)</f>
        <v>#REF!</v>
      </c>
      <c r="D132" s="470" t="e">
        <f>IF('Formulario PPGR4'!$G132="","",'Formulario PPGR1'!#REF!)</f>
        <v>#REF!</v>
      </c>
      <c r="E132" s="470" t="e">
        <f>IF('Formulario PPGR4'!$G132="","",'Formulario PPGR1'!#REF!)</f>
        <v>#REF!</v>
      </c>
      <c r="F132" s="470" t="e">
        <f>IF('Formulario PPGR4'!$G132="","",'Formulario PPGR1'!#REF!)</f>
        <v>#REF!</v>
      </c>
      <c r="G132" s="490" t="s">
        <v>1292</v>
      </c>
      <c r="H132" s="490" t="s">
        <v>1293</v>
      </c>
      <c r="I132" s="494" t="s">
        <v>1394</v>
      </c>
      <c r="J132" s="494" t="s">
        <v>1389</v>
      </c>
      <c r="K132" s="494" t="s">
        <v>1390</v>
      </c>
      <c r="L132" s="470" t="s">
        <v>1391</v>
      </c>
      <c r="M132" s="470"/>
      <c r="N132" s="486">
        <v>1000000</v>
      </c>
      <c r="O132" s="493" t="s">
        <v>1298</v>
      </c>
      <c r="P132" s="473" t="s">
        <v>1143</v>
      </c>
    </row>
    <row r="133" spans="2:16" ht="25.5">
      <c r="B133" s="470" t="e">
        <f>IF('Formulario PPGR4'!$G133="","",CONCATENATE('Formulario PPGR4'!$C133,".",'Formulario PPGR4'!$D133,".",'Formulario PPGR4'!$E133,".",'Formulario PPGR4'!$F133))</f>
        <v>#REF!</v>
      </c>
      <c r="C133" s="470" t="e">
        <f>IF('Formulario PPGR4'!$G133="","",'Formulario PPGR1'!#REF!)</f>
        <v>#REF!</v>
      </c>
      <c r="D133" s="470" t="e">
        <f>IF('Formulario PPGR4'!$G133="","",'Formulario PPGR1'!#REF!)</f>
        <v>#REF!</v>
      </c>
      <c r="E133" s="470" t="e">
        <f>IF('Formulario PPGR4'!$G133="","",'Formulario PPGR1'!#REF!)</f>
        <v>#REF!</v>
      </c>
      <c r="F133" s="470" t="e">
        <f>IF('Formulario PPGR4'!$G133="","",'Formulario PPGR1'!#REF!)</f>
        <v>#REF!</v>
      </c>
      <c r="G133" s="490" t="s">
        <v>1303</v>
      </c>
      <c r="H133" s="490" t="s">
        <v>1293</v>
      </c>
      <c r="I133" s="494" t="s">
        <v>1394</v>
      </c>
      <c r="J133" s="494" t="s">
        <v>1389</v>
      </c>
      <c r="K133" s="494" t="s">
        <v>1390</v>
      </c>
      <c r="L133" s="470" t="s">
        <v>1391</v>
      </c>
      <c r="M133" s="470"/>
      <c r="N133" s="486">
        <v>1000000</v>
      </c>
      <c r="O133" s="493" t="s">
        <v>1305</v>
      </c>
      <c r="P133" s="473" t="s">
        <v>1143</v>
      </c>
    </row>
    <row r="134" spans="2:16" ht="25.5">
      <c r="B134" s="470" t="e">
        <f>IF('Formulario PPGR4'!$G134="","",CONCATENATE('Formulario PPGR4'!$C134,".",'Formulario PPGR4'!$D134,".",'Formulario PPGR4'!$E134,".",'Formulario PPGR4'!$F134))</f>
        <v>#REF!</v>
      </c>
      <c r="C134" s="470" t="e">
        <f>IF('Formulario PPGR4'!$G134="","",'Formulario PPGR1'!#REF!)</f>
        <v>#REF!</v>
      </c>
      <c r="D134" s="470" t="e">
        <f>IF('Formulario PPGR4'!$G134="","",'Formulario PPGR1'!#REF!)</f>
        <v>#REF!</v>
      </c>
      <c r="E134" s="470" t="e">
        <f>IF('Formulario PPGR4'!$G134="","",'Formulario PPGR1'!#REF!)</f>
        <v>#REF!</v>
      </c>
      <c r="F134" s="470" t="e">
        <f>IF('Formulario PPGR4'!$G134="","",'Formulario PPGR1'!#REF!)</f>
        <v>#REF!</v>
      </c>
      <c r="G134" s="490" t="s">
        <v>1292</v>
      </c>
      <c r="H134" s="490" t="s">
        <v>1293</v>
      </c>
      <c r="I134" s="494" t="s">
        <v>1395</v>
      </c>
      <c r="J134" s="494" t="s">
        <v>1389</v>
      </c>
      <c r="K134" s="494" t="s">
        <v>1390</v>
      </c>
      <c r="L134" s="470" t="s">
        <v>1396</v>
      </c>
      <c r="M134" s="470"/>
      <c r="N134" s="486">
        <v>1000000</v>
      </c>
      <c r="O134" s="493" t="s">
        <v>1298</v>
      </c>
      <c r="P134" s="473" t="s">
        <v>1143</v>
      </c>
    </row>
    <row r="135" spans="2:16" ht="25.5">
      <c r="B135" s="470" t="e">
        <f>IF('Formulario PPGR4'!$G135="","",CONCATENATE('Formulario PPGR4'!$C135,".",'Formulario PPGR4'!$D135,".",'Formulario PPGR4'!$E135,".",'Formulario PPGR4'!$F135))</f>
        <v>#REF!</v>
      </c>
      <c r="C135" s="470" t="e">
        <f>IF('Formulario PPGR4'!$G135="","",'Formulario PPGR1'!#REF!)</f>
        <v>#REF!</v>
      </c>
      <c r="D135" s="470" t="e">
        <f>IF('Formulario PPGR4'!$G135="","",'Formulario PPGR1'!#REF!)</f>
        <v>#REF!</v>
      </c>
      <c r="E135" s="470" t="e">
        <f>IF('Formulario PPGR4'!$G135="","",'Formulario PPGR1'!#REF!)</f>
        <v>#REF!</v>
      </c>
      <c r="F135" s="470" t="e">
        <f>IF('Formulario PPGR4'!$G135="","",'Formulario PPGR1'!#REF!)</f>
        <v>#REF!</v>
      </c>
      <c r="G135" s="490" t="s">
        <v>1303</v>
      </c>
      <c r="H135" s="490" t="s">
        <v>1293</v>
      </c>
      <c r="I135" s="494" t="s">
        <v>1395</v>
      </c>
      <c r="J135" s="494" t="s">
        <v>1389</v>
      </c>
      <c r="K135" s="494" t="s">
        <v>1390</v>
      </c>
      <c r="L135" s="470" t="s">
        <v>1396</v>
      </c>
      <c r="M135" s="470"/>
      <c r="N135" s="486">
        <v>1000000</v>
      </c>
      <c r="O135" s="493" t="s">
        <v>1305</v>
      </c>
      <c r="P135" s="473" t="s">
        <v>1143</v>
      </c>
    </row>
    <row r="136" spans="2:16" ht="25.5">
      <c r="B136" s="470" t="e">
        <f>IF('Formulario PPGR4'!$G136="","",CONCATENATE('Formulario PPGR4'!$C136,".",'Formulario PPGR4'!$D136,".",'Formulario PPGR4'!$E136,".",'Formulario PPGR4'!$F136))</f>
        <v>#REF!</v>
      </c>
      <c r="C136" s="470" t="e">
        <f>IF('Formulario PPGR4'!$G136="","",'Formulario PPGR1'!#REF!)</f>
        <v>#REF!</v>
      </c>
      <c r="D136" s="470" t="e">
        <f>IF('Formulario PPGR4'!$G136="","",'Formulario PPGR1'!#REF!)</f>
        <v>#REF!</v>
      </c>
      <c r="E136" s="470" t="e">
        <f>IF('Formulario PPGR4'!$G136="","",'Formulario PPGR1'!#REF!)</f>
        <v>#REF!</v>
      </c>
      <c r="F136" s="470" t="e">
        <f>IF('Formulario PPGR4'!$G136="","",'Formulario PPGR1'!#REF!)</f>
        <v>#REF!</v>
      </c>
      <c r="G136" s="490" t="s">
        <v>1303</v>
      </c>
      <c r="H136" s="490" t="s">
        <v>1293</v>
      </c>
      <c r="I136" s="494" t="s">
        <v>1397</v>
      </c>
      <c r="J136" s="494" t="s">
        <v>1389</v>
      </c>
      <c r="K136" s="494" t="s">
        <v>1390</v>
      </c>
      <c r="L136" s="470" t="s">
        <v>1398</v>
      </c>
      <c r="M136" s="470"/>
      <c r="N136" s="486">
        <v>1000000</v>
      </c>
      <c r="O136" s="493" t="s">
        <v>1305</v>
      </c>
      <c r="P136" s="473" t="s">
        <v>1143</v>
      </c>
    </row>
    <row r="137" spans="2:16" ht="25.5">
      <c r="B137" s="470" t="e">
        <f>IF('Formulario PPGR4'!$G137="","",CONCATENATE('Formulario PPGR4'!$C137,".",'Formulario PPGR4'!$D137,".",'Formulario PPGR4'!$E137,".",'Formulario PPGR4'!$F137))</f>
        <v>#REF!</v>
      </c>
      <c r="C137" s="470" t="e">
        <f>IF('Formulario PPGR4'!$G137="","",'Formulario PPGR1'!#REF!)</f>
        <v>#REF!</v>
      </c>
      <c r="D137" s="470" t="e">
        <f>IF('Formulario PPGR4'!$G137="","",'Formulario PPGR1'!#REF!)</f>
        <v>#REF!</v>
      </c>
      <c r="E137" s="470" t="e">
        <f>IF('Formulario PPGR4'!$G137="","",'Formulario PPGR1'!#REF!)</f>
        <v>#REF!</v>
      </c>
      <c r="F137" s="470" t="e">
        <f>IF('Formulario PPGR4'!$G137="","",'Formulario PPGR1'!#REF!)</f>
        <v>#REF!</v>
      </c>
      <c r="G137" s="490" t="s">
        <v>1303</v>
      </c>
      <c r="H137" s="490" t="s">
        <v>1293</v>
      </c>
      <c r="I137" s="494" t="s">
        <v>1399</v>
      </c>
      <c r="J137" s="494" t="s">
        <v>1389</v>
      </c>
      <c r="K137" s="494" t="s">
        <v>1390</v>
      </c>
      <c r="L137" s="470" t="s">
        <v>1396</v>
      </c>
      <c r="M137" s="470"/>
      <c r="N137" s="486">
        <v>1000000</v>
      </c>
      <c r="O137" s="493" t="s">
        <v>1305</v>
      </c>
      <c r="P137" s="473" t="s">
        <v>1143</v>
      </c>
    </row>
    <row r="138" spans="2:16" ht="25.5">
      <c r="B138" s="470" t="e">
        <f>IF('Formulario PPGR4'!$G138="","",CONCATENATE('Formulario PPGR4'!$C138,".",'Formulario PPGR4'!$D138,".",'Formulario PPGR4'!$E138,".",'Formulario PPGR4'!$F138))</f>
        <v>#REF!</v>
      </c>
      <c r="C138" s="470" t="e">
        <f>IF('Formulario PPGR4'!$G138="","",'Formulario PPGR1'!#REF!)</f>
        <v>#REF!</v>
      </c>
      <c r="D138" s="470" t="e">
        <f>IF('Formulario PPGR4'!$G138="","",'Formulario PPGR1'!#REF!)</f>
        <v>#REF!</v>
      </c>
      <c r="E138" s="470" t="e">
        <f>IF('Formulario PPGR4'!$G138="","",'Formulario PPGR1'!#REF!)</f>
        <v>#REF!</v>
      </c>
      <c r="F138" s="470" t="e">
        <f>IF('Formulario PPGR4'!$G138="","",'Formulario PPGR1'!#REF!)</f>
        <v>#REF!</v>
      </c>
      <c r="G138" s="490" t="s">
        <v>1292</v>
      </c>
      <c r="H138" s="490" t="s">
        <v>1293</v>
      </c>
      <c r="I138" s="494" t="s">
        <v>1399</v>
      </c>
      <c r="J138" s="494" t="s">
        <v>1389</v>
      </c>
      <c r="K138" s="494" t="s">
        <v>1390</v>
      </c>
      <c r="L138" s="470" t="s">
        <v>1396</v>
      </c>
      <c r="M138" s="470"/>
      <c r="N138" s="486">
        <v>1000000</v>
      </c>
      <c r="O138" s="493" t="s">
        <v>1298</v>
      </c>
      <c r="P138" s="473" t="s">
        <v>1143</v>
      </c>
    </row>
    <row r="139" spans="2:16" ht="25.5">
      <c r="B139" s="470" t="e">
        <f>IF('Formulario PPGR4'!$G139="","",CONCATENATE('Formulario PPGR4'!$C139,".",'Formulario PPGR4'!$D139,".",'Formulario PPGR4'!$E139,".",'Formulario PPGR4'!$F139))</f>
        <v>#REF!</v>
      </c>
      <c r="C139" s="470" t="e">
        <f>IF('Formulario PPGR4'!$G139="","",'Formulario PPGR1'!#REF!)</f>
        <v>#REF!</v>
      </c>
      <c r="D139" s="470" t="e">
        <f>IF('Formulario PPGR4'!$G139="","",'Formulario PPGR1'!#REF!)</f>
        <v>#REF!</v>
      </c>
      <c r="E139" s="470" t="e">
        <f>IF('Formulario PPGR4'!$G139="","",'Formulario PPGR1'!#REF!)</f>
        <v>#REF!</v>
      </c>
      <c r="F139" s="470" t="e">
        <f>IF('Formulario PPGR4'!$G139="","",'Formulario PPGR1'!#REF!)</f>
        <v>#REF!</v>
      </c>
      <c r="G139" s="490" t="s">
        <v>1329</v>
      </c>
      <c r="H139" s="490" t="s">
        <v>1293</v>
      </c>
      <c r="I139" s="494" t="s">
        <v>1399</v>
      </c>
      <c r="J139" s="494" t="s">
        <v>1389</v>
      </c>
      <c r="K139" s="494" t="s">
        <v>1390</v>
      </c>
      <c r="L139" s="470" t="s">
        <v>1396</v>
      </c>
      <c r="M139" s="470"/>
      <c r="N139" s="486">
        <v>1000000</v>
      </c>
      <c r="O139" s="493" t="s">
        <v>1330</v>
      </c>
      <c r="P139" s="473" t="s">
        <v>1143</v>
      </c>
    </row>
    <row r="140" spans="2:16" ht="25.5">
      <c r="B140" s="470" t="e">
        <f>IF('Formulario PPGR4'!$G140="","",CONCATENATE('Formulario PPGR4'!$C140,".",'Formulario PPGR4'!$D140,".",'Formulario PPGR4'!$E140,".",'Formulario PPGR4'!$F140))</f>
        <v>#REF!</v>
      </c>
      <c r="C140" s="470" t="e">
        <f>IF('Formulario PPGR4'!$G140="","",'Formulario PPGR1'!#REF!)</f>
        <v>#REF!</v>
      </c>
      <c r="D140" s="470" t="e">
        <f>IF('Formulario PPGR4'!$G140="","",'Formulario PPGR1'!#REF!)</f>
        <v>#REF!</v>
      </c>
      <c r="E140" s="470" t="e">
        <f>IF('Formulario PPGR4'!$G140="","",'Formulario PPGR1'!#REF!)</f>
        <v>#REF!</v>
      </c>
      <c r="F140" s="470" t="e">
        <f>IF('Formulario PPGR4'!$G140="","",'Formulario PPGR1'!#REF!)</f>
        <v>#REF!</v>
      </c>
      <c r="G140" s="490" t="s">
        <v>1299</v>
      </c>
      <c r="H140" s="490" t="s">
        <v>1293</v>
      </c>
      <c r="I140" s="494" t="s">
        <v>1399</v>
      </c>
      <c r="J140" s="494" t="s">
        <v>1389</v>
      </c>
      <c r="K140" s="494" t="s">
        <v>1390</v>
      </c>
      <c r="L140" s="470" t="s">
        <v>1396</v>
      </c>
      <c r="M140" s="470"/>
      <c r="N140" s="486">
        <v>1000000</v>
      </c>
      <c r="O140" s="493" t="s">
        <v>1301</v>
      </c>
      <c r="P140" s="473" t="s">
        <v>1143</v>
      </c>
    </row>
    <row r="141" spans="2:16" ht="25.5">
      <c r="B141" s="470" t="e">
        <f>IF('Formulario PPGR4'!$G141="","",CONCATENATE('Formulario PPGR4'!$C141,".",'Formulario PPGR4'!$D141,".",'Formulario PPGR4'!$E141,".",'Formulario PPGR4'!$F141))</f>
        <v>#REF!</v>
      </c>
      <c r="C141" s="470" t="e">
        <f>IF('Formulario PPGR4'!$G141="","",'Formulario PPGR1'!#REF!)</f>
        <v>#REF!</v>
      </c>
      <c r="D141" s="470" t="e">
        <f>IF('Formulario PPGR4'!$G141="","",'Formulario PPGR1'!#REF!)</f>
        <v>#REF!</v>
      </c>
      <c r="E141" s="470" t="e">
        <f>IF('Formulario PPGR4'!$G141="","",'Formulario PPGR1'!#REF!)</f>
        <v>#REF!</v>
      </c>
      <c r="F141" s="470" t="e">
        <f>IF('Formulario PPGR4'!$G141="","",'Formulario PPGR1'!#REF!)</f>
        <v>#REF!</v>
      </c>
      <c r="G141" s="490" t="s">
        <v>1303</v>
      </c>
      <c r="H141" s="490" t="s">
        <v>1293</v>
      </c>
      <c r="I141" s="494" t="s">
        <v>1400</v>
      </c>
      <c r="J141" s="494" t="s">
        <v>1389</v>
      </c>
      <c r="K141" s="494" t="s">
        <v>1390</v>
      </c>
      <c r="L141" s="470" t="s">
        <v>1396</v>
      </c>
      <c r="M141" s="470"/>
      <c r="N141" s="486">
        <v>1000000</v>
      </c>
      <c r="O141" s="493" t="s">
        <v>1305</v>
      </c>
      <c r="P141" s="473" t="s">
        <v>1143</v>
      </c>
    </row>
    <row r="142" spans="2:16" ht="25.5">
      <c r="B142" s="470" t="e">
        <f>IF('Formulario PPGR4'!$G142="","",CONCATENATE('Formulario PPGR4'!$C142,".",'Formulario PPGR4'!$D142,".",'Formulario PPGR4'!$E142,".",'Formulario PPGR4'!$F142))</f>
        <v>#REF!</v>
      </c>
      <c r="C142" s="470" t="e">
        <f>IF('Formulario PPGR4'!$G142="","",'Formulario PPGR1'!#REF!)</f>
        <v>#REF!</v>
      </c>
      <c r="D142" s="470" t="e">
        <f>IF('Formulario PPGR4'!$G142="","",'Formulario PPGR1'!#REF!)</f>
        <v>#REF!</v>
      </c>
      <c r="E142" s="470" t="e">
        <f>IF('Formulario PPGR4'!$G142="","",'Formulario PPGR1'!#REF!)</f>
        <v>#REF!</v>
      </c>
      <c r="F142" s="470" t="e">
        <f>IF('Formulario PPGR4'!$G142="","",'Formulario PPGR1'!#REF!)</f>
        <v>#REF!</v>
      </c>
      <c r="G142" s="490" t="s">
        <v>1292</v>
      </c>
      <c r="H142" s="490" t="s">
        <v>1293</v>
      </c>
      <c r="I142" s="494" t="s">
        <v>1400</v>
      </c>
      <c r="J142" s="494" t="s">
        <v>1389</v>
      </c>
      <c r="K142" s="494" t="s">
        <v>1390</v>
      </c>
      <c r="L142" s="470" t="s">
        <v>1396</v>
      </c>
      <c r="M142" s="470"/>
      <c r="N142" s="486">
        <v>1000000</v>
      </c>
      <c r="O142" s="493" t="s">
        <v>1298</v>
      </c>
      <c r="P142" s="473" t="s">
        <v>1143</v>
      </c>
    </row>
    <row r="143" spans="2:16" ht="25.5">
      <c r="B143" s="470" t="e">
        <f>IF('Formulario PPGR4'!$G143="","",CONCATENATE('Formulario PPGR4'!$C143,".",'Formulario PPGR4'!$D143,".",'Formulario PPGR4'!$E143,".",'Formulario PPGR4'!$F143))</f>
        <v>#REF!</v>
      </c>
      <c r="C143" s="470" t="e">
        <f>IF('Formulario PPGR4'!$G143="","",'Formulario PPGR1'!#REF!)</f>
        <v>#REF!</v>
      </c>
      <c r="D143" s="470" t="e">
        <f>IF('Formulario PPGR4'!$G143="","",'Formulario PPGR1'!#REF!)</f>
        <v>#REF!</v>
      </c>
      <c r="E143" s="470" t="e">
        <f>IF('Formulario PPGR4'!$G143="","",'Formulario PPGR1'!#REF!)</f>
        <v>#REF!</v>
      </c>
      <c r="F143" s="470" t="e">
        <f>IF('Formulario PPGR4'!$G143="","",'Formulario PPGR1'!#REF!)</f>
        <v>#REF!</v>
      </c>
      <c r="G143" s="490" t="s">
        <v>1329</v>
      </c>
      <c r="H143" s="490" t="s">
        <v>1293</v>
      </c>
      <c r="I143" s="494" t="s">
        <v>1400</v>
      </c>
      <c r="J143" s="494" t="s">
        <v>1389</v>
      </c>
      <c r="K143" s="494" t="s">
        <v>1390</v>
      </c>
      <c r="L143" s="470" t="s">
        <v>1396</v>
      </c>
      <c r="M143" s="470"/>
      <c r="N143" s="486">
        <v>1000000</v>
      </c>
      <c r="O143" s="493" t="s">
        <v>1330</v>
      </c>
      <c r="P143" s="473" t="s">
        <v>1143</v>
      </c>
    </row>
    <row r="144" spans="2:16" ht="25.5">
      <c r="B144" s="470" t="e">
        <f>IF('Formulario PPGR4'!$G144="","",CONCATENATE('Formulario PPGR4'!$C144,".",'Formulario PPGR4'!$D144,".",'Formulario PPGR4'!$E144,".",'Formulario PPGR4'!$F144))</f>
        <v>#REF!</v>
      </c>
      <c r="C144" s="470" t="e">
        <f>IF('Formulario PPGR4'!$G144="","",'Formulario PPGR1'!#REF!)</f>
        <v>#REF!</v>
      </c>
      <c r="D144" s="470" t="e">
        <f>IF('Formulario PPGR4'!$G144="","",'Formulario PPGR1'!#REF!)</f>
        <v>#REF!</v>
      </c>
      <c r="E144" s="470" t="e">
        <f>IF('Formulario PPGR4'!$G144="","",'Formulario PPGR1'!#REF!)</f>
        <v>#REF!</v>
      </c>
      <c r="F144" s="470" t="e">
        <f>IF('Formulario PPGR4'!$G144="","",'Formulario PPGR1'!#REF!)</f>
        <v>#REF!</v>
      </c>
      <c r="G144" s="490" t="s">
        <v>1299</v>
      </c>
      <c r="H144" s="490" t="s">
        <v>1293</v>
      </c>
      <c r="I144" s="494" t="s">
        <v>1400</v>
      </c>
      <c r="J144" s="494" t="s">
        <v>1389</v>
      </c>
      <c r="K144" s="494" t="s">
        <v>1390</v>
      </c>
      <c r="L144" s="470" t="s">
        <v>1396</v>
      </c>
      <c r="M144" s="470"/>
      <c r="N144" s="486">
        <v>1000000</v>
      </c>
      <c r="O144" s="493" t="s">
        <v>1301</v>
      </c>
      <c r="P144" s="473" t="s">
        <v>1143</v>
      </c>
    </row>
    <row r="145" spans="2:16" ht="25.5">
      <c r="B145" s="470" t="e">
        <f>IF('Formulario PPGR4'!$G145="","",CONCATENATE('Formulario PPGR4'!$C145,".",'Formulario PPGR4'!$D145,".",'Formulario PPGR4'!$E145,".",'Formulario PPGR4'!$F145))</f>
        <v>#REF!</v>
      </c>
      <c r="C145" s="470" t="e">
        <f>IF('Formulario PPGR4'!$G145="","",'Formulario PPGR1'!#REF!)</f>
        <v>#REF!</v>
      </c>
      <c r="D145" s="470" t="e">
        <f>IF('Formulario PPGR4'!$G145="","",'Formulario PPGR1'!#REF!)</f>
        <v>#REF!</v>
      </c>
      <c r="E145" s="470" t="e">
        <f>IF('Formulario PPGR4'!$G145="","",'Formulario PPGR1'!#REF!)</f>
        <v>#REF!</v>
      </c>
      <c r="F145" s="470" t="e">
        <f>IF('Formulario PPGR4'!$G145="","",'Formulario PPGR1'!#REF!)</f>
        <v>#REF!</v>
      </c>
      <c r="G145" s="490" t="s">
        <v>1303</v>
      </c>
      <c r="H145" s="490" t="s">
        <v>1293</v>
      </c>
      <c r="I145" s="494" t="s">
        <v>1401</v>
      </c>
      <c r="J145" s="494" t="s">
        <v>1389</v>
      </c>
      <c r="K145" s="494" t="s">
        <v>1390</v>
      </c>
      <c r="L145" s="470" t="s">
        <v>1396</v>
      </c>
      <c r="M145" s="470"/>
      <c r="N145" s="486">
        <v>1000000</v>
      </c>
      <c r="O145" s="493" t="s">
        <v>1305</v>
      </c>
      <c r="P145" s="473" t="s">
        <v>1143</v>
      </c>
    </row>
    <row r="146" spans="2:16" ht="25.5">
      <c r="B146" s="470" t="e">
        <f>IF('Formulario PPGR4'!$G146="","",CONCATENATE('Formulario PPGR4'!$C146,".",'Formulario PPGR4'!$D146,".",'Formulario PPGR4'!$E146,".",'Formulario PPGR4'!$F146))</f>
        <v>#REF!</v>
      </c>
      <c r="C146" s="470" t="e">
        <f>IF('Formulario PPGR4'!$G146="","",'Formulario PPGR1'!#REF!)</f>
        <v>#REF!</v>
      </c>
      <c r="D146" s="470" t="e">
        <f>IF('Formulario PPGR4'!$G146="","",'Formulario PPGR1'!#REF!)</f>
        <v>#REF!</v>
      </c>
      <c r="E146" s="470" t="e">
        <f>IF('Formulario PPGR4'!$G146="","",'Formulario PPGR1'!#REF!)</f>
        <v>#REF!</v>
      </c>
      <c r="F146" s="470" t="e">
        <f>IF('Formulario PPGR4'!$G146="","",'Formulario PPGR1'!#REF!)</f>
        <v>#REF!</v>
      </c>
      <c r="G146" s="490" t="s">
        <v>1292</v>
      </c>
      <c r="H146" s="490" t="s">
        <v>1293</v>
      </c>
      <c r="I146" s="494" t="s">
        <v>1401</v>
      </c>
      <c r="J146" s="494" t="s">
        <v>1389</v>
      </c>
      <c r="K146" s="494" t="s">
        <v>1390</v>
      </c>
      <c r="L146" s="470" t="s">
        <v>1396</v>
      </c>
      <c r="M146" s="470"/>
      <c r="N146" s="486">
        <v>1000000</v>
      </c>
      <c r="O146" s="493" t="s">
        <v>1298</v>
      </c>
      <c r="P146" s="473" t="s">
        <v>1143</v>
      </c>
    </row>
    <row r="147" spans="2:16" ht="25.5">
      <c r="B147" s="470" t="e">
        <f>IF('Formulario PPGR4'!$G147="","",CONCATENATE('Formulario PPGR4'!$C147,".",'Formulario PPGR4'!$D147,".",'Formulario PPGR4'!$E147,".",'Formulario PPGR4'!$F147))</f>
        <v>#REF!</v>
      </c>
      <c r="C147" s="470" t="e">
        <f>IF('Formulario PPGR4'!$G147="","",'Formulario PPGR1'!#REF!)</f>
        <v>#REF!</v>
      </c>
      <c r="D147" s="470" t="e">
        <f>IF('Formulario PPGR4'!$G147="","",'Formulario PPGR1'!#REF!)</f>
        <v>#REF!</v>
      </c>
      <c r="E147" s="470" t="e">
        <f>IF('Formulario PPGR4'!$G147="","",'Formulario PPGR1'!#REF!)</f>
        <v>#REF!</v>
      </c>
      <c r="F147" s="470" t="e">
        <f>IF('Formulario PPGR4'!$G147="","",'Formulario PPGR1'!#REF!)</f>
        <v>#REF!</v>
      </c>
      <c r="G147" s="490" t="s">
        <v>1329</v>
      </c>
      <c r="H147" s="490" t="s">
        <v>1293</v>
      </c>
      <c r="I147" s="494" t="s">
        <v>1401</v>
      </c>
      <c r="J147" s="494" t="s">
        <v>1389</v>
      </c>
      <c r="K147" s="494" t="s">
        <v>1390</v>
      </c>
      <c r="L147" s="470" t="s">
        <v>1396</v>
      </c>
      <c r="M147" s="470"/>
      <c r="N147" s="486">
        <v>1000000</v>
      </c>
      <c r="O147" s="493" t="s">
        <v>1330</v>
      </c>
      <c r="P147" s="473" t="s">
        <v>1143</v>
      </c>
    </row>
    <row r="148" spans="2:16" ht="25.5">
      <c r="B148" s="470" t="e">
        <f>IF('Formulario PPGR4'!$G148="","",CONCATENATE('Formulario PPGR4'!$C148,".",'Formulario PPGR4'!$D148,".",'Formulario PPGR4'!$E148,".",'Formulario PPGR4'!$F148))</f>
        <v>#REF!</v>
      </c>
      <c r="C148" s="470" t="e">
        <f>IF('Formulario PPGR4'!$G148="","",'Formulario PPGR1'!#REF!)</f>
        <v>#REF!</v>
      </c>
      <c r="D148" s="470" t="e">
        <f>IF('Formulario PPGR4'!$G148="","",'Formulario PPGR1'!#REF!)</f>
        <v>#REF!</v>
      </c>
      <c r="E148" s="470" t="e">
        <f>IF('Formulario PPGR4'!$G148="","",'Formulario PPGR1'!#REF!)</f>
        <v>#REF!</v>
      </c>
      <c r="F148" s="470" t="e">
        <f>IF('Formulario PPGR4'!$G148="","",'Formulario PPGR1'!#REF!)</f>
        <v>#REF!</v>
      </c>
      <c r="G148" s="490" t="s">
        <v>1299</v>
      </c>
      <c r="H148" s="490" t="s">
        <v>1293</v>
      </c>
      <c r="I148" s="494" t="s">
        <v>1401</v>
      </c>
      <c r="J148" s="494" t="s">
        <v>1389</v>
      </c>
      <c r="K148" s="494" t="s">
        <v>1390</v>
      </c>
      <c r="L148" s="470" t="s">
        <v>1396</v>
      </c>
      <c r="M148" s="470"/>
      <c r="N148" s="486">
        <v>1000000</v>
      </c>
      <c r="O148" s="493" t="s">
        <v>1301</v>
      </c>
      <c r="P148" s="473" t="s">
        <v>1143</v>
      </c>
    </row>
    <row r="149" spans="2:16" ht="25.5">
      <c r="B149" s="470" t="e">
        <f>IF('Formulario PPGR4'!$G149="","",CONCATENATE('Formulario PPGR4'!$C149,".",'Formulario PPGR4'!$D149,".",'Formulario PPGR4'!$E149,".",'Formulario PPGR4'!$F149))</f>
        <v>#REF!</v>
      </c>
      <c r="C149" s="470" t="e">
        <f>IF('Formulario PPGR4'!$G149="","",'Formulario PPGR1'!#REF!)</f>
        <v>#REF!</v>
      </c>
      <c r="D149" s="470" t="e">
        <f>IF('Formulario PPGR4'!$G149="","",'Formulario PPGR1'!#REF!)</f>
        <v>#REF!</v>
      </c>
      <c r="E149" s="470" t="e">
        <f>IF('Formulario PPGR4'!$G149="","",'Formulario PPGR1'!#REF!)</f>
        <v>#REF!</v>
      </c>
      <c r="F149" s="470" t="e">
        <f>IF('Formulario PPGR4'!$G149="","",'Formulario PPGR1'!#REF!)</f>
        <v>#REF!</v>
      </c>
      <c r="G149" s="490" t="s">
        <v>1303</v>
      </c>
      <c r="H149" s="490" t="s">
        <v>1293</v>
      </c>
      <c r="I149" s="494" t="s">
        <v>1402</v>
      </c>
      <c r="J149" s="494" t="s">
        <v>1389</v>
      </c>
      <c r="K149" s="494" t="s">
        <v>1390</v>
      </c>
      <c r="L149" s="470" t="s">
        <v>1396</v>
      </c>
      <c r="M149" s="470"/>
      <c r="N149" s="486">
        <v>1000000</v>
      </c>
      <c r="O149" s="493" t="s">
        <v>1305</v>
      </c>
      <c r="P149" s="473" t="s">
        <v>1143</v>
      </c>
    </row>
    <row r="150" spans="2:16" ht="25.5">
      <c r="B150" s="470" t="e">
        <f>IF('Formulario PPGR4'!$G150="","",CONCATENATE('Formulario PPGR4'!$C150,".",'Formulario PPGR4'!$D150,".",'Formulario PPGR4'!$E150,".",'Formulario PPGR4'!$F150))</f>
        <v>#REF!</v>
      </c>
      <c r="C150" s="470" t="e">
        <f>IF('Formulario PPGR4'!$G150="","",'Formulario PPGR1'!#REF!)</f>
        <v>#REF!</v>
      </c>
      <c r="D150" s="470" t="e">
        <f>IF('Formulario PPGR4'!$G150="","",'Formulario PPGR1'!#REF!)</f>
        <v>#REF!</v>
      </c>
      <c r="E150" s="470" t="e">
        <f>IF('Formulario PPGR4'!$G150="","",'Formulario PPGR1'!#REF!)</f>
        <v>#REF!</v>
      </c>
      <c r="F150" s="470" t="e">
        <f>IF('Formulario PPGR4'!$G150="","",'Formulario PPGR1'!#REF!)</f>
        <v>#REF!</v>
      </c>
      <c r="G150" s="490" t="s">
        <v>1292</v>
      </c>
      <c r="H150" s="490" t="s">
        <v>1293</v>
      </c>
      <c r="I150" s="494" t="s">
        <v>1402</v>
      </c>
      <c r="J150" s="494" t="s">
        <v>1389</v>
      </c>
      <c r="K150" s="494" t="s">
        <v>1390</v>
      </c>
      <c r="L150" s="470" t="s">
        <v>1396</v>
      </c>
      <c r="M150" s="470"/>
      <c r="N150" s="486">
        <v>1000000</v>
      </c>
      <c r="O150" s="493" t="s">
        <v>1298</v>
      </c>
      <c r="P150" s="473" t="s">
        <v>1143</v>
      </c>
    </row>
    <row r="151" spans="2:16" ht="25.5">
      <c r="B151" s="470" t="e">
        <f>IF('Formulario PPGR4'!$G151="","",CONCATENATE('Formulario PPGR4'!$C151,".",'Formulario PPGR4'!$D151,".",'Formulario PPGR4'!$E151,".",'Formulario PPGR4'!$F151))</f>
        <v>#REF!</v>
      </c>
      <c r="C151" s="470" t="e">
        <f>IF('Formulario PPGR4'!$G151="","",'Formulario PPGR1'!#REF!)</f>
        <v>#REF!</v>
      </c>
      <c r="D151" s="470" t="e">
        <f>IF('Formulario PPGR4'!$G151="","",'Formulario PPGR1'!#REF!)</f>
        <v>#REF!</v>
      </c>
      <c r="E151" s="470" t="e">
        <f>IF('Formulario PPGR4'!$G151="","",'Formulario PPGR1'!#REF!)</f>
        <v>#REF!</v>
      </c>
      <c r="F151" s="470" t="e">
        <f>IF('Formulario PPGR4'!$G151="","",'Formulario PPGR1'!#REF!)</f>
        <v>#REF!</v>
      </c>
      <c r="G151" s="490" t="s">
        <v>1303</v>
      </c>
      <c r="H151" s="490" t="s">
        <v>1293</v>
      </c>
      <c r="I151" s="494" t="s">
        <v>1403</v>
      </c>
      <c r="J151" s="494" t="s">
        <v>1389</v>
      </c>
      <c r="K151" s="494" t="s">
        <v>1390</v>
      </c>
      <c r="L151" s="470" t="s">
        <v>1396</v>
      </c>
      <c r="M151" s="470"/>
      <c r="N151" s="486">
        <v>1000000</v>
      </c>
      <c r="O151" s="493" t="s">
        <v>1305</v>
      </c>
      <c r="P151" s="473" t="s">
        <v>1143</v>
      </c>
    </row>
    <row r="152" spans="2:16" ht="25.5">
      <c r="B152" s="470" t="e">
        <f>IF('Formulario PPGR4'!$G152="","",CONCATENATE('Formulario PPGR4'!$C152,".",'Formulario PPGR4'!$D152,".",'Formulario PPGR4'!$E152,".",'Formulario PPGR4'!$F152))</f>
        <v>#REF!</v>
      </c>
      <c r="C152" s="470" t="e">
        <f>IF('Formulario PPGR4'!$G152="","",'Formulario PPGR1'!#REF!)</f>
        <v>#REF!</v>
      </c>
      <c r="D152" s="470" t="e">
        <f>IF('Formulario PPGR4'!$G152="","",'Formulario PPGR1'!#REF!)</f>
        <v>#REF!</v>
      </c>
      <c r="E152" s="470" t="e">
        <f>IF('Formulario PPGR4'!$G152="","",'Formulario PPGR1'!#REF!)</f>
        <v>#REF!</v>
      </c>
      <c r="F152" s="470" t="e">
        <f>IF('Formulario PPGR4'!$G152="","",'Formulario PPGR1'!#REF!)</f>
        <v>#REF!</v>
      </c>
      <c r="G152" s="490" t="s">
        <v>1292</v>
      </c>
      <c r="H152" s="490" t="s">
        <v>1293</v>
      </c>
      <c r="I152" s="494" t="s">
        <v>1403</v>
      </c>
      <c r="J152" s="494" t="s">
        <v>1389</v>
      </c>
      <c r="K152" s="494" t="s">
        <v>1390</v>
      </c>
      <c r="L152" s="470" t="s">
        <v>1396</v>
      </c>
      <c r="M152" s="470"/>
      <c r="N152" s="486">
        <v>1000000</v>
      </c>
      <c r="O152" s="493" t="s">
        <v>1298</v>
      </c>
      <c r="P152" s="473" t="s">
        <v>1143</v>
      </c>
    </row>
    <row r="153" spans="2:16" ht="25.5">
      <c r="B153" s="470" t="e">
        <f>IF('Formulario PPGR4'!$G153="","",CONCATENATE('Formulario PPGR4'!$C153,".",'Formulario PPGR4'!$D153,".",'Formulario PPGR4'!$E153,".",'Formulario PPGR4'!$F153))</f>
        <v>#REF!</v>
      </c>
      <c r="C153" s="470" t="e">
        <f>IF('Formulario PPGR4'!$G153="","",'Formulario PPGR1'!#REF!)</f>
        <v>#REF!</v>
      </c>
      <c r="D153" s="470" t="e">
        <f>IF('Formulario PPGR4'!$G153="","",'Formulario PPGR1'!#REF!)</f>
        <v>#REF!</v>
      </c>
      <c r="E153" s="470" t="e">
        <f>IF('Formulario PPGR4'!$G153="","",'Formulario PPGR1'!#REF!)</f>
        <v>#REF!</v>
      </c>
      <c r="F153" s="470" t="e">
        <f>IF('Formulario PPGR4'!$G153="","",'Formulario PPGR1'!#REF!)</f>
        <v>#REF!</v>
      </c>
      <c r="G153" s="490" t="s">
        <v>1303</v>
      </c>
      <c r="H153" s="490" t="s">
        <v>1293</v>
      </c>
      <c r="I153" s="494" t="s">
        <v>1404</v>
      </c>
      <c r="J153" s="494" t="s">
        <v>1389</v>
      </c>
      <c r="K153" s="494" t="s">
        <v>1390</v>
      </c>
      <c r="L153" s="470" t="s">
        <v>1396</v>
      </c>
      <c r="M153" s="470"/>
      <c r="N153" s="486">
        <v>1000000</v>
      </c>
      <c r="O153" s="493" t="s">
        <v>1305</v>
      </c>
      <c r="P153" s="473" t="s">
        <v>1143</v>
      </c>
    </row>
    <row r="154" spans="2:16" ht="25.5">
      <c r="B154" s="470" t="e">
        <f>IF('Formulario PPGR4'!$G154="","",CONCATENATE('Formulario PPGR4'!$C154,".",'Formulario PPGR4'!$D154,".",'Formulario PPGR4'!$E154,".",'Formulario PPGR4'!$F154))</f>
        <v>#REF!</v>
      </c>
      <c r="C154" s="470" t="e">
        <f>IF('Formulario PPGR4'!$G154="","",'Formulario PPGR1'!#REF!)</f>
        <v>#REF!</v>
      </c>
      <c r="D154" s="470" t="e">
        <f>IF('Formulario PPGR4'!$G154="","",'Formulario PPGR1'!#REF!)</f>
        <v>#REF!</v>
      </c>
      <c r="E154" s="470" t="e">
        <f>IF('Formulario PPGR4'!$G154="","",'Formulario PPGR1'!#REF!)</f>
        <v>#REF!</v>
      </c>
      <c r="F154" s="470" t="e">
        <f>IF('Formulario PPGR4'!$G154="","",'Formulario PPGR1'!#REF!)</f>
        <v>#REF!</v>
      </c>
      <c r="G154" s="490" t="s">
        <v>1292</v>
      </c>
      <c r="H154" s="490" t="s">
        <v>1293</v>
      </c>
      <c r="I154" s="494" t="s">
        <v>1404</v>
      </c>
      <c r="J154" s="494" t="s">
        <v>1389</v>
      </c>
      <c r="K154" s="494" t="s">
        <v>1390</v>
      </c>
      <c r="L154" s="470" t="s">
        <v>1396</v>
      </c>
      <c r="M154" s="470"/>
      <c r="N154" s="486">
        <v>1000000</v>
      </c>
      <c r="O154" s="493" t="s">
        <v>1298</v>
      </c>
      <c r="P154" s="473" t="s">
        <v>1143</v>
      </c>
    </row>
    <row r="155" spans="2:16">
      <c r="B155" s="470" t="str">
        <f>IF('Formulario PPGR4'!$G155="","",CONCATENATE('Formulario PPGR4'!$C155,".",'Formulario PPGR4'!$D155,".",'Formulario PPGR4'!$E155,".",'Formulario PPGR4'!$F155))</f>
        <v/>
      </c>
      <c r="C155" s="470" t="str">
        <f>IF('Formulario PPGR4'!$G155="","",'Formulario PPGR1'!#REF!)</f>
        <v/>
      </c>
      <c r="D155" s="470" t="str">
        <f>IF('Formulario PPGR4'!$G155="","",'Formulario PPGR1'!#REF!)</f>
        <v/>
      </c>
      <c r="E155" s="470" t="str">
        <f>IF('Formulario PPGR4'!$G155="","",'Formulario PPGR1'!#REF!)</f>
        <v/>
      </c>
      <c r="F155" s="470" t="str">
        <f>IF('Formulario PPGR4'!$G155="","",'Formulario PPGR1'!#REF!)</f>
        <v/>
      </c>
      <c r="G155" s="490"/>
      <c r="H155" s="490"/>
      <c r="I155" s="494"/>
      <c r="J155" s="494"/>
      <c r="K155" s="494" t="str">
        <f>IFERROR(VLOOKUP('Formulario PPGR4'!$J155,Prov!$A$2:$B$156,2,FALSE),"")</f>
        <v/>
      </c>
      <c r="L155" s="470"/>
      <c r="M155" s="470"/>
      <c r="N155" s="486"/>
      <c r="O155" s="493" t="str">
        <f>IFERROR(VLOOKUP($G155,Catalogo!$G$19:$H$24,2,FALSE),"")</f>
        <v/>
      </c>
      <c r="P155" s="473"/>
    </row>
    <row r="156" spans="2:16">
      <c r="B156" s="470" t="str">
        <f>IF('Formulario PPGR4'!$G156="","",CONCATENATE('Formulario PPGR4'!$C156,".",'Formulario PPGR4'!$D156,".",'Formulario PPGR4'!$E156,".",'Formulario PPGR4'!$F156))</f>
        <v/>
      </c>
      <c r="C156" s="470" t="str">
        <f>IF('Formulario PPGR4'!$G156="","",'Formulario PPGR1'!#REF!)</f>
        <v/>
      </c>
      <c r="D156" s="470" t="str">
        <f>IF('Formulario PPGR4'!$G156="","",'Formulario PPGR1'!#REF!)</f>
        <v/>
      </c>
      <c r="E156" s="470" t="str">
        <f>IF('Formulario PPGR4'!$G156="","",'Formulario PPGR1'!#REF!)</f>
        <v/>
      </c>
      <c r="F156" s="470" t="str">
        <f>IF('Formulario PPGR4'!$G156="","",'Formulario PPGR1'!#REF!)</f>
        <v/>
      </c>
      <c r="G156" s="490"/>
      <c r="H156" s="490"/>
      <c r="I156" s="494"/>
      <c r="J156" s="494"/>
      <c r="K156" s="494" t="s">
        <v>1085</v>
      </c>
      <c r="L156" s="470"/>
      <c r="M156" s="470"/>
      <c r="N156" s="470"/>
      <c r="O156" s="493" t="s">
        <v>1085</v>
      </c>
      <c r="P156" s="473"/>
    </row>
  </sheetData>
  <dataValidations count="6">
    <dataValidation type="list" allowBlank="1" showInputMessage="1" showErrorMessage="1" sqref="G9:G31 G33:G79" xr:uid="{00000000-0002-0000-0400-000000000000}">
      <formula1>lsTipoIntervencion</formula1>
    </dataValidation>
    <dataValidation type="list" allowBlank="1" showInputMessage="1" showErrorMessage="1" sqref="H9:H156" xr:uid="{00000000-0002-0000-0400-000001000000}">
      <formula1>LsTipoEESS</formula1>
    </dataValidation>
    <dataValidation type="list" allowBlank="1" showInputMessage="1" showErrorMessage="1" sqref="J9:J156" xr:uid="{00000000-0002-0000-0400-000002000000}">
      <formula1>Provincias</formula1>
    </dataValidation>
    <dataValidation type="list" allowBlank="1" showInputMessage="1" showErrorMessage="1" sqref="L9:L156" xr:uid="{00000000-0002-0000-0400-000003000000}">
      <formula1>INDIRECT($K9)</formula1>
    </dataValidation>
    <dataValidation type="whole" allowBlank="1" showInputMessage="1" showErrorMessage="1" sqref="N9:N156" xr:uid="{00000000-0002-0000-0400-000004000000}">
      <formula1>0</formula1>
      <formula2>1000000</formula2>
    </dataValidation>
    <dataValidation type="list" allowBlank="1" showInputMessage="1" showErrorMessage="1" sqref="P9:P156" xr:uid="{00000000-0002-0000-0400-000005000000}">
      <formula1>lsFuentesFinanciamiento</formula1>
    </dataValidation>
  </dataValidations>
  <pageMargins left="1.0629921259842501" right="0.118110236220472" top="0.94488188976377996" bottom="0.15748031496063" header="0" footer="0"/>
  <pageSetup scale="75" orientation="landscape"/>
  <headerFooter alignWithMargins="0"/>
  <drawing r:id="rId1"/>
  <legacyDrawing r:id="rId2"/>
  <controls>
    <mc:AlternateContent xmlns:mc="http://schemas.openxmlformats.org/markup-compatibility/2006">
      <mc:Choice Requires="x14">
        <control shapeId="43010" r:id="rId3" name="CommandButton1">
          <controlPr defaultSize="0" altText="" r:id="rId4">
            <anchor moveWithCells="1">
              <from>
                <xdr:col>6</xdr:col>
                <xdr:colOff>38100</xdr:colOff>
                <xdr:row>5</xdr:row>
                <xdr:rowOff>95250</xdr:rowOff>
              </from>
              <to>
                <xdr:col>6</xdr:col>
                <xdr:colOff>1495425</xdr:colOff>
                <xdr:row>6</xdr:row>
                <xdr:rowOff>190500</xdr:rowOff>
              </to>
            </anchor>
          </controlPr>
        </control>
      </mc:Choice>
      <mc:Fallback>
        <control shapeId="43010" r:id="rId3" name="CommandButton1"/>
      </mc:Fallback>
    </mc:AlternateContent>
  </controls>
  <tableParts count="1">
    <tablePart r:id="rId5"/>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D171"/>
  <sheetViews>
    <sheetView showGridLines="0" topLeftCell="K140" workbookViewId="0">
      <selection activeCell="U159" sqref="U159"/>
    </sheetView>
  </sheetViews>
  <sheetFormatPr baseColWidth="10" defaultColWidth="9.140625" defaultRowHeight="12.75"/>
  <cols>
    <col min="1" max="1" width="3.85546875" style="232" customWidth="1"/>
    <col min="2" max="4" width="6.5703125" style="232" hidden="1" customWidth="1"/>
    <col min="5" max="5" width="8" style="232" hidden="1" customWidth="1"/>
    <col min="6" max="6" width="6.5703125" style="232" hidden="1" customWidth="1"/>
    <col min="7" max="7" width="30.7109375" style="229" customWidth="1"/>
    <col min="8" max="8" width="28.42578125" style="229" customWidth="1"/>
    <col min="9" max="9" width="16.7109375" style="229" hidden="1" customWidth="1"/>
    <col min="10" max="10" width="16.7109375" style="229" customWidth="1"/>
    <col min="11" max="11" width="17.140625" style="229" customWidth="1"/>
    <col min="12" max="12" width="16.42578125" style="229" customWidth="1"/>
    <col min="13" max="13" width="17.85546875" style="229" customWidth="1"/>
    <col min="14" max="14" width="19" style="229" customWidth="1"/>
    <col min="15" max="15" width="11.42578125" style="229" hidden="1" customWidth="1"/>
    <col min="16" max="16" width="16.5703125" style="229" customWidth="1"/>
    <col min="17" max="19" width="18" style="229" customWidth="1"/>
    <col min="20" max="20" width="18.140625" style="229" customWidth="1"/>
    <col min="21" max="21" width="17.85546875" style="229" customWidth="1"/>
    <col min="22" max="22" width="25.85546875" style="232" customWidth="1"/>
    <col min="23" max="16384" width="9.140625" style="232"/>
  </cols>
  <sheetData>
    <row r="1" spans="2:30" ht="15" customHeight="1">
      <c r="G1" s="446"/>
      <c r="H1" s="446"/>
      <c r="I1" s="446"/>
      <c r="J1" s="446"/>
      <c r="K1" s="446"/>
      <c r="L1" s="446"/>
      <c r="M1" s="446"/>
      <c r="N1" s="446"/>
      <c r="O1" s="446"/>
      <c r="P1" s="446"/>
      <c r="Q1" s="446"/>
      <c r="R1" s="232"/>
      <c r="S1" s="232"/>
      <c r="T1" s="232"/>
      <c r="U1" s="232"/>
      <c r="W1" s="461"/>
      <c r="X1" s="461"/>
      <c r="Y1" s="461"/>
      <c r="Z1" s="461"/>
      <c r="AA1" s="461"/>
      <c r="AB1" s="461"/>
      <c r="AC1" s="461"/>
      <c r="AD1"/>
    </row>
    <row r="2" spans="2:30" customFormat="1" ht="15.75">
      <c r="H2" s="447" t="str">
        <f>'Formulario PPGR1'!G2</f>
        <v>Servicio Nacional de Salud</v>
      </c>
      <c r="I2" s="447"/>
      <c r="L2" s="238"/>
      <c r="M2" s="238"/>
      <c r="N2" s="238"/>
      <c r="O2" s="238"/>
      <c r="P2" s="238"/>
      <c r="Q2" s="238"/>
      <c r="R2" s="238"/>
      <c r="S2" s="238"/>
      <c r="T2" s="238"/>
      <c r="U2" s="238"/>
      <c r="V2" s="238"/>
      <c r="W2" s="313"/>
      <c r="X2" s="313"/>
      <c r="Y2" s="313"/>
      <c r="Z2" s="314"/>
    </row>
    <row r="3" spans="2:30" customFormat="1" ht="15">
      <c r="H3" s="448" t="str">
        <f>'Formulario PPGR1'!G3</f>
        <v>Dirección de Planificación y Desarrollo</v>
      </c>
      <c r="I3" s="448"/>
      <c r="L3" s="238"/>
      <c r="M3" s="238"/>
      <c r="N3" s="238"/>
      <c r="O3" s="238"/>
      <c r="P3" s="238"/>
      <c r="Q3" s="238"/>
      <c r="R3" s="238"/>
      <c r="S3" s="238"/>
      <c r="T3" s="238"/>
      <c r="U3" s="238"/>
      <c r="V3" s="238"/>
      <c r="W3" s="313"/>
      <c r="X3" s="313"/>
      <c r="Y3" s="313"/>
      <c r="Z3" s="314"/>
    </row>
    <row r="4" spans="2:30" customFormat="1" ht="15">
      <c r="H4" s="449" t="str">
        <f>'Formulario PPGR1'!G4</f>
        <v xml:space="preserve">Plan Operativo Anual </v>
      </c>
      <c r="I4" s="449"/>
      <c r="L4" s="238"/>
      <c r="M4" s="238"/>
      <c r="N4" s="238"/>
      <c r="O4" s="238"/>
      <c r="P4" s="238"/>
      <c r="Q4" s="238"/>
      <c r="R4" s="238"/>
      <c r="S4" s="238"/>
      <c r="T4" s="238"/>
      <c r="U4" s="238"/>
      <c r="V4" s="238"/>
      <c r="W4" s="313"/>
      <c r="X4" s="313"/>
      <c r="Y4" s="313"/>
      <c r="Z4" s="314"/>
    </row>
    <row r="5" spans="2:30" customFormat="1" ht="15">
      <c r="H5" s="449" t="s">
        <v>1405</v>
      </c>
      <c r="I5" s="449"/>
      <c r="L5" s="238"/>
      <c r="M5" s="238"/>
      <c r="N5" s="238"/>
      <c r="O5" s="238"/>
      <c r="P5" s="238"/>
      <c r="Q5" s="238"/>
      <c r="R5" s="238"/>
      <c r="S5" s="238"/>
      <c r="T5" s="238"/>
      <c r="U5" s="238"/>
      <c r="V5" s="238"/>
      <c r="W5" s="313"/>
      <c r="X5" s="313"/>
      <c r="Y5" s="313"/>
      <c r="Z5" s="314"/>
    </row>
    <row r="6" spans="2:30" ht="15">
      <c r="G6" s="450"/>
      <c r="H6" s="261" t="str">
        <f>'Formulario PPGR1'!$M$3</f>
        <v>R0 - SRS Metropolitano</v>
      </c>
      <c r="I6" s="261"/>
      <c r="J6" s="232"/>
      <c r="K6" s="232"/>
      <c r="L6" s="238"/>
      <c r="M6" s="238"/>
      <c r="N6" s="238"/>
      <c r="O6" s="238"/>
      <c r="P6" s="238"/>
      <c r="Q6" s="238"/>
      <c r="R6" s="238"/>
      <c r="S6" s="238"/>
      <c r="T6" s="232"/>
      <c r="U6" s="232"/>
      <c r="W6" s="461"/>
      <c r="X6" s="461"/>
      <c r="Y6" s="461"/>
      <c r="Z6" s="461"/>
      <c r="AA6" s="461"/>
      <c r="AB6" s="461"/>
      <c r="AC6" s="461"/>
      <c r="AD6"/>
    </row>
    <row r="8" spans="2:30" ht="25.5">
      <c r="B8" s="451" t="s">
        <v>61</v>
      </c>
      <c r="C8" s="452" t="s">
        <v>62</v>
      </c>
      <c r="D8" s="452" t="s">
        <v>63</v>
      </c>
      <c r="E8" s="452" t="s">
        <v>64</v>
      </c>
      <c r="F8" s="453" t="s">
        <v>293</v>
      </c>
      <c r="G8" s="454" t="s">
        <v>1406</v>
      </c>
      <c r="H8" s="454" t="s">
        <v>1407</v>
      </c>
      <c r="I8" s="457" t="s">
        <v>1062</v>
      </c>
      <c r="J8" s="454" t="s">
        <v>1408</v>
      </c>
      <c r="K8" s="454" t="s">
        <v>1063</v>
      </c>
      <c r="L8" s="454" t="s">
        <v>1286</v>
      </c>
      <c r="M8" s="454" t="s">
        <v>1287</v>
      </c>
      <c r="N8" s="454" t="s">
        <v>1288</v>
      </c>
      <c r="O8" s="454" t="s">
        <v>1289</v>
      </c>
      <c r="P8" s="454" t="s">
        <v>1290</v>
      </c>
      <c r="Q8" s="462" t="s">
        <v>1064</v>
      </c>
      <c r="R8" s="462" t="s">
        <v>1065</v>
      </c>
      <c r="S8" s="462" t="s">
        <v>1066</v>
      </c>
      <c r="T8" s="463" t="s">
        <v>1409</v>
      </c>
      <c r="U8" s="462" t="s">
        <v>1068</v>
      </c>
      <c r="V8" s="464" t="s">
        <v>1069</v>
      </c>
    </row>
    <row r="9" spans="2:30" ht="25.5">
      <c r="B9" s="452" t="e">
        <f>IF('Formulario PPGR5'!$G9="","",CONCATENATE('Formulario PPGR5'!$C9,".",'Formulario PPGR5'!$D9,".",'Formulario PPGR5'!$E9,".",'Formulario PPGR5'!$F9))</f>
        <v>#REF!</v>
      </c>
      <c r="C9" s="452" t="e">
        <f>IF('Formulario PPGR5'!$G9="","",'Formulario PPGR1'!#REF!)</f>
        <v>#REF!</v>
      </c>
      <c r="D9" s="452" t="e">
        <f>IF('Formulario PPGR5'!$G9="","",'Formulario PPGR1'!#REF!)</f>
        <v>#REF!</v>
      </c>
      <c r="E9" s="452" t="e">
        <f>IF('Formulario PPGR5'!$G9="","",'Formulario PPGR1'!#REF!)</f>
        <v>#REF!</v>
      </c>
      <c r="F9" s="452" t="e">
        <f>IF('Formulario PPGR5'!$G9="","",'Formulario PPGR1'!#REF!)</f>
        <v>#REF!</v>
      </c>
      <c r="G9" s="455" t="s">
        <v>1410</v>
      </c>
      <c r="H9" s="456" t="s">
        <v>1411</v>
      </c>
      <c r="I9" s="458" t="s">
        <v>1085</v>
      </c>
      <c r="J9" s="456"/>
      <c r="K9" s="456" t="s">
        <v>1412</v>
      </c>
      <c r="L9" s="455" t="s">
        <v>1293</v>
      </c>
      <c r="M9" s="459" t="s">
        <v>1293</v>
      </c>
      <c r="N9" s="459" t="s">
        <v>1295</v>
      </c>
      <c r="O9" s="460"/>
      <c r="P9" s="460" t="s">
        <v>1295</v>
      </c>
      <c r="Q9" s="465" t="s">
        <v>1413</v>
      </c>
      <c r="R9" s="466">
        <v>600</v>
      </c>
      <c r="S9" s="465">
        <v>3500</v>
      </c>
      <c r="T9" s="467">
        <v>2100000</v>
      </c>
      <c r="U9" s="468"/>
      <c r="V9" s="469" t="s">
        <v>1143</v>
      </c>
    </row>
    <row r="10" spans="2:30" ht="25.5">
      <c r="B10" s="452" t="e">
        <f>IF('Formulario PPGR5'!$G10="","",CONCATENATE('Formulario PPGR5'!$C10,".",'Formulario PPGR5'!$D10,".",'Formulario PPGR5'!$E10,".",'Formulario PPGR5'!$F10))</f>
        <v>#REF!</v>
      </c>
      <c r="C10" s="452" t="e">
        <f>IF('Formulario PPGR5'!$G10="","",'Formulario PPGR1'!#REF!)</f>
        <v>#REF!</v>
      </c>
      <c r="D10" s="452" t="e">
        <f>IF('Formulario PPGR5'!$G10="","",'Formulario PPGR1'!#REF!)</f>
        <v>#REF!</v>
      </c>
      <c r="E10" s="452" t="e">
        <f>IF('Formulario PPGR5'!$G10="","",'Formulario PPGR1'!#REF!)</f>
        <v>#REF!</v>
      </c>
      <c r="F10" s="452" t="e">
        <f>IF('Formulario PPGR5'!$G10="","",'Formulario PPGR1'!#REF!)</f>
        <v>#REF!</v>
      </c>
      <c r="G10" s="455" t="s">
        <v>1410</v>
      </c>
      <c r="H10" s="456" t="s">
        <v>1411</v>
      </c>
      <c r="I10" s="458" t="s">
        <v>1085</v>
      </c>
      <c r="J10" s="456"/>
      <c r="K10" s="456" t="s">
        <v>1414</v>
      </c>
      <c r="L10" s="455" t="s">
        <v>1293</v>
      </c>
      <c r="M10" s="459" t="s">
        <v>1293</v>
      </c>
      <c r="N10" s="459" t="s">
        <v>1295</v>
      </c>
      <c r="O10" s="460"/>
      <c r="P10" s="460" t="s">
        <v>1295</v>
      </c>
      <c r="Q10" s="465" t="s">
        <v>1413</v>
      </c>
      <c r="R10" s="466">
        <v>600</v>
      </c>
      <c r="S10" s="465">
        <v>4500</v>
      </c>
      <c r="T10" s="467">
        <v>2700000</v>
      </c>
      <c r="U10" s="468"/>
      <c r="V10" s="469" t="s">
        <v>1143</v>
      </c>
    </row>
    <row r="11" spans="2:30" ht="25.5">
      <c r="B11" s="452" t="e">
        <f>IF('Formulario PPGR5'!$G11="","",CONCATENATE('Formulario PPGR5'!$C11,".",'Formulario PPGR5'!$D11,".",'Formulario PPGR5'!$E11,".",'Formulario PPGR5'!$F11))</f>
        <v>#REF!</v>
      </c>
      <c r="C11" s="452" t="e">
        <f>IF('Formulario PPGR5'!$G11="","",'Formulario PPGR1'!#REF!)</f>
        <v>#REF!</v>
      </c>
      <c r="D11" s="452" t="e">
        <f>IF('Formulario PPGR5'!$G11="","",'Formulario PPGR1'!#REF!)</f>
        <v>#REF!</v>
      </c>
      <c r="E11" s="452" t="e">
        <f>IF('Formulario PPGR5'!$G11="","",'Formulario PPGR1'!#REF!)</f>
        <v>#REF!</v>
      </c>
      <c r="F11" s="452" t="e">
        <f>IF('Formulario PPGR5'!$G11="","",'Formulario PPGR1'!#REF!)</f>
        <v>#REF!</v>
      </c>
      <c r="G11" s="455" t="s">
        <v>1410</v>
      </c>
      <c r="H11" s="456" t="s">
        <v>1411</v>
      </c>
      <c r="I11" s="458" t="s">
        <v>1085</v>
      </c>
      <c r="J11" s="456"/>
      <c r="K11" s="456" t="s">
        <v>1412</v>
      </c>
      <c r="L11" s="455" t="s">
        <v>1293</v>
      </c>
      <c r="M11" s="459" t="s">
        <v>1293</v>
      </c>
      <c r="N11" s="459" t="s">
        <v>1415</v>
      </c>
      <c r="O11" s="460"/>
      <c r="P11" s="460" t="s">
        <v>1415</v>
      </c>
      <c r="Q11" s="465" t="s">
        <v>1413</v>
      </c>
      <c r="R11" s="466">
        <v>450</v>
      </c>
      <c r="S11" s="465">
        <v>3500</v>
      </c>
      <c r="T11" s="467">
        <v>1575000</v>
      </c>
      <c r="U11" s="468"/>
      <c r="V11" s="469" t="s">
        <v>1143</v>
      </c>
    </row>
    <row r="12" spans="2:30">
      <c r="B12" s="452" t="e">
        <f>IF('Formulario PPGR5'!$G12="","",CONCATENATE('Formulario PPGR5'!$C12,".",'Formulario PPGR5'!$D12,".",'Formulario PPGR5'!$E12,".",'Formulario PPGR5'!$F12))</f>
        <v>#REF!</v>
      </c>
      <c r="C12" s="452" t="e">
        <f>IF('Formulario PPGR5'!$G12="","",'Formulario PPGR1'!#REF!)</f>
        <v>#REF!</v>
      </c>
      <c r="D12" s="452" t="e">
        <f>IF('Formulario PPGR5'!$G12="","",'Formulario PPGR1'!#REF!)</f>
        <v>#REF!</v>
      </c>
      <c r="E12" s="452" t="e">
        <f>IF('Formulario PPGR5'!$G12="","",'Formulario PPGR1'!#REF!)</f>
        <v>#REF!</v>
      </c>
      <c r="F12" s="452" t="e">
        <f>IF('Formulario PPGR5'!$G12="","",'Formulario PPGR1'!#REF!)</f>
        <v>#REF!</v>
      </c>
      <c r="G12" s="455" t="s">
        <v>1410</v>
      </c>
      <c r="H12" s="456" t="s">
        <v>1411</v>
      </c>
      <c r="I12" s="458" t="s">
        <v>1085</v>
      </c>
      <c r="J12" s="456"/>
      <c r="K12" s="456" t="s">
        <v>1414</v>
      </c>
      <c r="L12" s="456" t="s">
        <v>1293</v>
      </c>
      <c r="M12" s="459" t="s">
        <v>1293</v>
      </c>
      <c r="N12" s="459" t="s">
        <v>1415</v>
      </c>
      <c r="O12" s="459"/>
      <c r="P12" s="460" t="s">
        <v>1415</v>
      </c>
      <c r="Q12" s="465" t="s">
        <v>1413</v>
      </c>
      <c r="R12" s="470">
        <v>450</v>
      </c>
      <c r="S12" s="470">
        <v>4500</v>
      </c>
      <c r="T12" s="470">
        <v>2025000</v>
      </c>
      <c r="U12" s="462"/>
      <c r="V12" s="471" t="s">
        <v>1143</v>
      </c>
    </row>
    <row r="13" spans="2:30">
      <c r="B13" s="452" t="e">
        <f>IF('Formulario PPGR5'!$G13="","",CONCATENATE('Formulario PPGR5'!$C13,".",'Formulario PPGR5'!$D13,".",'Formulario PPGR5'!$E13,".",'Formulario PPGR5'!$F13))</f>
        <v>#REF!</v>
      </c>
      <c r="C13" s="452" t="e">
        <f>IF('Formulario PPGR5'!$G13="","",'Formulario PPGR1'!#REF!)</f>
        <v>#REF!</v>
      </c>
      <c r="D13" s="452" t="e">
        <f>IF('Formulario PPGR5'!$G13="","",'Formulario PPGR1'!#REF!)</f>
        <v>#REF!</v>
      </c>
      <c r="E13" s="452" t="e">
        <f>IF('Formulario PPGR5'!$G13="","",'Formulario PPGR1'!#REF!)</f>
        <v>#REF!</v>
      </c>
      <c r="F13" s="452" t="e">
        <f>IF('Formulario PPGR5'!$G13="","",'Formulario PPGR1'!#REF!)</f>
        <v>#REF!</v>
      </c>
      <c r="G13" s="455" t="s">
        <v>1410</v>
      </c>
      <c r="H13" s="456" t="s">
        <v>1411</v>
      </c>
      <c r="I13" s="458" t="s">
        <v>1085</v>
      </c>
      <c r="J13" s="456"/>
      <c r="K13" s="456" t="s">
        <v>1412</v>
      </c>
      <c r="L13" s="456" t="s">
        <v>1293</v>
      </c>
      <c r="M13" s="459" t="s">
        <v>1293</v>
      </c>
      <c r="N13" s="459" t="s">
        <v>1389</v>
      </c>
      <c r="O13" s="459"/>
      <c r="P13" s="460" t="s">
        <v>1389</v>
      </c>
      <c r="Q13" s="465" t="s">
        <v>1413</v>
      </c>
      <c r="R13" s="470">
        <v>150</v>
      </c>
      <c r="S13" s="470">
        <v>3500</v>
      </c>
      <c r="T13" s="470">
        <v>525000</v>
      </c>
      <c r="U13" s="462"/>
      <c r="V13" s="471" t="s">
        <v>1143</v>
      </c>
    </row>
    <row r="14" spans="2:30">
      <c r="B14" s="452" t="e">
        <f>IF('Formulario PPGR5'!$G14="","",CONCATENATE('Formulario PPGR5'!$C14,".",'Formulario PPGR5'!$D14,".",'Formulario PPGR5'!$E14,".",'Formulario PPGR5'!$F14))</f>
        <v>#REF!</v>
      </c>
      <c r="C14" s="452" t="e">
        <f>IF('Formulario PPGR5'!$G14="","",'Formulario PPGR1'!#REF!)</f>
        <v>#REF!</v>
      </c>
      <c r="D14" s="452" t="e">
        <f>IF('Formulario PPGR5'!$G14="","",'Formulario PPGR1'!#REF!)</f>
        <v>#REF!</v>
      </c>
      <c r="E14" s="452" t="e">
        <f>IF('Formulario PPGR5'!$G14="","",'Formulario PPGR1'!#REF!)</f>
        <v>#REF!</v>
      </c>
      <c r="F14" s="452" t="e">
        <f>IF('Formulario PPGR5'!$G14="","",'Formulario PPGR1'!#REF!)</f>
        <v>#REF!</v>
      </c>
      <c r="G14" s="455" t="s">
        <v>1410</v>
      </c>
      <c r="H14" s="456" t="s">
        <v>1411</v>
      </c>
      <c r="I14" s="458" t="s">
        <v>1085</v>
      </c>
      <c r="J14" s="456"/>
      <c r="K14" s="456" t="s">
        <v>1414</v>
      </c>
      <c r="L14" s="456" t="s">
        <v>1293</v>
      </c>
      <c r="M14" s="459" t="s">
        <v>1293</v>
      </c>
      <c r="N14" s="459" t="s">
        <v>1389</v>
      </c>
      <c r="O14" s="459"/>
      <c r="P14" s="460" t="s">
        <v>1389</v>
      </c>
      <c r="Q14" s="465" t="s">
        <v>1413</v>
      </c>
      <c r="R14" s="470">
        <v>150</v>
      </c>
      <c r="S14" s="470">
        <v>4500</v>
      </c>
      <c r="T14" s="470">
        <v>675000</v>
      </c>
      <c r="U14" s="462"/>
      <c r="V14" s="471" t="s">
        <v>1143</v>
      </c>
    </row>
    <row r="15" spans="2:30">
      <c r="B15" s="452" t="e">
        <f>IF('Formulario PPGR5'!$G15="","",CONCATENATE('Formulario PPGR5'!$C15,".",'Formulario PPGR5'!$D15,".",'Formulario PPGR5'!$E15,".",'Formulario PPGR5'!$F15))</f>
        <v>#REF!</v>
      </c>
      <c r="C15" s="452" t="e">
        <f>IF('Formulario PPGR5'!$G15="","",'Formulario PPGR1'!#REF!)</f>
        <v>#REF!</v>
      </c>
      <c r="D15" s="452" t="e">
        <f>IF('Formulario PPGR5'!$G15="","",'Formulario PPGR1'!#REF!)</f>
        <v>#REF!</v>
      </c>
      <c r="E15" s="452" t="e">
        <f>IF('Formulario PPGR5'!$G15="","",'Formulario PPGR1'!#REF!)</f>
        <v>#REF!</v>
      </c>
      <c r="F15" s="452" t="e">
        <f>IF('Formulario PPGR5'!$G15="","",'Formulario PPGR1'!#REF!)</f>
        <v>#REF!</v>
      </c>
      <c r="G15" s="455" t="s">
        <v>1410</v>
      </c>
      <c r="H15" s="456" t="s">
        <v>1411</v>
      </c>
      <c r="I15" s="458" t="s">
        <v>1085</v>
      </c>
      <c r="J15" s="456"/>
      <c r="K15" s="456" t="s">
        <v>1416</v>
      </c>
      <c r="L15" s="456" t="s">
        <v>1293</v>
      </c>
      <c r="M15" s="459" t="s">
        <v>1293</v>
      </c>
      <c r="N15" s="459" t="s">
        <v>1295</v>
      </c>
      <c r="O15" s="459"/>
      <c r="P15" s="460" t="s">
        <v>1295</v>
      </c>
      <c r="Q15" s="465" t="s">
        <v>1413</v>
      </c>
      <c r="R15" s="470">
        <v>200</v>
      </c>
      <c r="S15" s="470">
        <v>5000</v>
      </c>
      <c r="T15" s="470">
        <v>1000000</v>
      </c>
      <c r="U15" s="462"/>
      <c r="V15" s="471" t="s">
        <v>1143</v>
      </c>
    </row>
    <row r="16" spans="2:30">
      <c r="B16" s="452" t="e">
        <f>IF('Formulario PPGR5'!$G16="","",CONCATENATE('Formulario PPGR5'!$C16,".",'Formulario PPGR5'!$D16,".",'Formulario PPGR5'!$E16,".",'Formulario PPGR5'!$F16))</f>
        <v>#REF!</v>
      </c>
      <c r="C16" s="452" t="e">
        <f>IF('Formulario PPGR5'!$G16="","",'Formulario PPGR1'!#REF!)</f>
        <v>#REF!</v>
      </c>
      <c r="D16" s="452" t="e">
        <f>IF('Formulario PPGR5'!$G16="","",'Formulario PPGR1'!#REF!)</f>
        <v>#REF!</v>
      </c>
      <c r="E16" s="452" t="e">
        <f>IF('Formulario PPGR5'!$G16="","",'Formulario PPGR1'!#REF!)</f>
        <v>#REF!</v>
      </c>
      <c r="F16" s="452" t="e">
        <f>IF('Formulario PPGR5'!$G16="","",'Formulario PPGR1'!#REF!)</f>
        <v>#REF!</v>
      </c>
      <c r="G16" s="455" t="s">
        <v>1410</v>
      </c>
      <c r="H16" s="456" t="s">
        <v>1411</v>
      </c>
      <c r="I16" s="458" t="s">
        <v>1085</v>
      </c>
      <c r="J16" s="456"/>
      <c r="K16" s="456" t="s">
        <v>1416</v>
      </c>
      <c r="L16" s="456" t="s">
        <v>1293</v>
      </c>
      <c r="M16" s="459" t="s">
        <v>1293</v>
      </c>
      <c r="N16" s="459" t="s">
        <v>1415</v>
      </c>
      <c r="O16" s="459"/>
      <c r="P16" s="460" t="s">
        <v>1415</v>
      </c>
      <c r="Q16" s="465" t="s">
        <v>1413</v>
      </c>
      <c r="R16" s="470">
        <v>150</v>
      </c>
      <c r="S16" s="470">
        <v>5000</v>
      </c>
      <c r="T16" s="470">
        <v>750000</v>
      </c>
      <c r="U16" s="462"/>
      <c r="V16" s="471" t="s">
        <v>1143</v>
      </c>
    </row>
    <row r="17" spans="2:22">
      <c r="B17" s="452" t="e">
        <f>IF('Formulario PPGR5'!$G17="","",CONCATENATE('Formulario PPGR5'!$C17,".",'Formulario PPGR5'!$D17,".",'Formulario PPGR5'!$E17,".",'Formulario PPGR5'!$F17))</f>
        <v>#REF!</v>
      </c>
      <c r="C17" s="452" t="e">
        <f>IF('Formulario PPGR5'!$G17="","",'Formulario PPGR1'!#REF!)</f>
        <v>#REF!</v>
      </c>
      <c r="D17" s="452" t="e">
        <f>IF('Formulario PPGR5'!$G17="","",'Formulario PPGR1'!#REF!)</f>
        <v>#REF!</v>
      </c>
      <c r="E17" s="452" t="e">
        <f>IF('Formulario PPGR5'!$G17="","",'Formulario PPGR1'!#REF!)</f>
        <v>#REF!</v>
      </c>
      <c r="F17" s="452" t="e">
        <f>IF('Formulario PPGR5'!$G17="","",'Formulario PPGR1'!#REF!)</f>
        <v>#REF!</v>
      </c>
      <c r="G17" s="455" t="s">
        <v>1410</v>
      </c>
      <c r="H17" s="456" t="s">
        <v>1411</v>
      </c>
      <c r="I17" s="458" t="s">
        <v>1085</v>
      </c>
      <c r="J17" s="456"/>
      <c r="K17" s="456" t="s">
        <v>1416</v>
      </c>
      <c r="L17" s="456" t="s">
        <v>1293</v>
      </c>
      <c r="M17" s="459" t="s">
        <v>1293</v>
      </c>
      <c r="N17" s="459" t="s">
        <v>1389</v>
      </c>
      <c r="O17" s="459"/>
      <c r="P17" s="460" t="s">
        <v>1389</v>
      </c>
      <c r="Q17" s="465" t="s">
        <v>1413</v>
      </c>
      <c r="R17" s="470">
        <v>100</v>
      </c>
      <c r="S17" s="470">
        <v>5000</v>
      </c>
      <c r="T17" s="470">
        <v>500000</v>
      </c>
      <c r="U17" s="462"/>
      <c r="V17" s="471" t="s">
        <v>1143</v>
      </c>
    </row>
    <row r="18" spans="2:22" ht="25.5">
      <c r="B18" s="452" t="e">
        <f>IF('Formulario PPGR5'!$G18="","",CONCATENATE('Formulario PPGR5'!$C18,".",'Formulario PPGR5'!$D18,".",'Formulario PPGR5'!$E18,".",'Formulario PPGR5'!$F18))</f>
        <v>#REF!</v>
      </c>
      <c r="C18" s="452" t="e">
        <f>IF('Formulario PPGR5'!$G18="","",'Formulario PPGR1'!#REF!)</f>
        <v>#REF!</v>
      </c>
      <c r="D18" s="452" t="e">
        <f>IF('Formulario PPGR5'!$G18="","",'Formulario PPGR1'!#REF!)</f>
        <v>#REF!</v>
      </c>
      <c r="E18" s="452" t="e">
        <f>IF('Formulario PPGR5'!$G18="","",'Formulario PPGR1'!#REF!)</f>
        <v>#REF!</v>
      </c>
      <c r="F18" s="452" t="e">
        <f>IF('Formulario PPGR5'!$G18="","",'Formulario PPGR1'!#REF!)</f>
        <v>#REF!</v>
      </c>
      <c r="G18" s="455" t="s">
        <v>1410</v>
      </c>
      <c r="H18" s="456" t="s">
        <v>1411</v>
      </c>
      <c r="I18" s="458" t="s">
        <v>1085</v>
      </c>
      <c r="J18" s="456"/>
      <c r="K18" s="456" t="s">
        <v>1417</v>
      </c>
      <c r="L18" s="456" t="s">
        <v>1293</v>
      </c>
      <c r="M18" s="459" t="s">
        <v>1293</v>
      </c>
      <c r="N18" s="459" t="s">
        <v>1295</v>
      </c>
      <c r="O18" s="459"/>
      <c r="P18" s="460" t="s">
        <v>1295</v>
      </c>
      <c r="Q18" s="465" t="s">
        <v>1413</v>
      </c>
      <c r="R18" s="470">
        <v>300</v>
      </c>
      <c r="S18" s="470">
        <v>120</v>
      </c>
      <c r="T18" s="470">
        <v>36000</v>
      </c>
      <c r="U18" s="462"/>
      <c r="V18" s="471" t="s">
        <v>1143</v>
      </c>
    </row>
    <row r="19" spans="2:22" ht="25.5">
      <c r="B19" s="452" t="e">
        <f>IF('Formulario PPGR5'!$G19="","",CONCATENATE('Formulario PPGR5'!$C19,".",'Formulario PPGR5'!$D19,".",'Formulario PPGR5'!$E19,".",'Formulario PPGR5'!$F19))</f>
        <v>#REF!</v>
      </c>
      <c r="C19" s="452" t="e">
        <f>IF('Formulario PPGR5'!$G19="","",'Formulario PPGR1'!#REF!)</f>
        <v>#REF!</v>
      </c>
      <c r="D19" s="452" t="e">
        <f>IF('Formulario PPGR5'!$G19="","",'Formulario PPGR1'!#REF!)</f>
        <v>#REF!</v>
      </c>
      <c r="E19" s="452" t="e">
        <f>IF('Formulario PPGR5'!$G19="","",'Formulario PPGR1'!#REF!)</f>
        <v>#REF!</v>
      </c>
      <c r="F19" s="452" t="e">
        <f>IF('Formulario PPGR5'!$G19="","",'Formulario PPGR1'!#REF!)</f>
        <v>#REF!</v>
      </c>
      <c r="G19" s="455" t="s">
        <v>1410</v>
      </c>
      <c r="H19" s="456" t="s">
        <v>1411</v>
      </c>
      <c r="I19" s="458" t="s">
        <v>1085</v>
      </c>
      <c r="J19" s="456"/>
      <c r="K19" s="456" t="s">
        <v>1417</v>
      </c>
      <c r="L19" s="456" t="s">
        <v>1293</v>
      </c>
      <c r="M19" s="459" t="s">
        <v>1293</v>
      </c>
      <c r="N19" s="459" t="s">
        <v>1415</v>
      </c>
      <c r="O19" s="459"/>
      <c r="P19" s="460" t="s">
        <v>1415</v>
      </c>
      <c r="Q19" s="465" t="s">
        <v>1413</v>
      </c>
      <c r="R19" s="470">
        <v>250</v>
      </c>
      <c r="S19" s="470">
        <v>120</v>
      </c>
      <c r="T19" s="470">
        <v>30000</v>
      </c>
      <c r="U19" s="462"/>
      <c r="V19" s="471" t="s">
        <v>1143</v>
      </c>
    </row>
    <row r="20" spans="2:22" ht="25.5">
      <c r="B20" s="452" t="e">
        <f>IF('Formulario PPGR5'!$G20="","",CONCATENATE('Formulario PPGR5'!$C20,".",'Formulario PPGR5'!$D20,".",'Formulario PPGR5'!$E20,".",'Formulario PPGR5'!$F20))</f>
        <v>#REF!</v>
      </c>
      <c r="C20" s="452" t="e">
        <f>IF('Formulario PPGR5'!$G20="","",'Formulario PPGR1'!#REF!)</f>
        <v>#REF!</v>
      </c>
      <c r="D20" s="452" t="e">
        <f>IF('Formulario PPGR5'!$G20="","",'Formulario PPGR1'!#REF!)</f>
        <v>#REF!</v>
      </c>
      <c r="E20" s="452" t="e">
        <f>IF('Formulario PPGR5'!$G20="","",'Formulario PPGR1'!#REF!)</f>
        <v>#REF!</v>
      </c>
      <c r="F20" s="452" t="e">
        <f>IF('Formulario PPGR5'!$G20="","",'Formulario PPGR1'!#REF!)</f>
        <v>#REF!</v>
      </c>
      <c r="G20" s="455" t="s">
        <v>1410</v>
      </c>
      <c r="H20" s="456" t="s">
        <v>1411</v>
      </c>
      <c r="I20" s="458" t="s">
        <v>1085</v>
      </c>
      <c r="J20" s="456"/>
      <c r="K20" s="456" t="s">
        <v>1417</v>
      </c>
      <c r="L20" s="455" t="s">
        <v>1293</v>
      </c>
      <c r="M20" s="459" t="s">
        <v>1293</v>
      </c>
      <c r="N20" s="459" t="s">
        <v>1389</v>
      </c>
      <c r="O20" s="460"/>
      <c r="P20" s="460" t="s">
        <v>1389</v>
      </c>
      <c r="Q20" s="470" t="s">
        <v>1413</v>
      </c>
      <c r="R20" s="470">
        <v>200</v>
      </c>
      <c r="S20" s="472">
        <v>120</v>
      </c>
      <c r="T20" s="462">
        <v>24000</v>
      </c>
      <c r="U20" s="462"/>
      <c r="V20" s="473" t="s">
        <v>1143</v>
      </c>
    </row>
    <row r="21" spans="2:22" ht="25.5">
      <c r="B21" s="452" t="e">
        <f>IF('Formulario PPGR5'!$G21="","",CONCATENATE('Formulario PPGR5'!$C21,".",'Formulario PPGR5'!$D21,".",'Formulario PPGR5'!$E21,".",'Formulario PPGR5'!$F21))</f>
        <v>#REF!</v>
      </c>
      <c r="C21" s="452" t="e">
        <f>IF('Formulario PPGR5'!$G21="","",'Formulario PPGR1'!#REF!)</f>
        <v>#REF!</v>
      </c>
      <c r="D21" s="452" t="e">
        <f>IF('Formulario PPGR5'!$G21="","",'Formulario PPGR1'!#REF!)</f>
        <v>#REF!</v>
      </c>
      <c r="E21" s="452" t="e">
        <f>IF('Formulario PPGR5'!$G21="","",'Formulario PPGR1'!#REF!)</f>
        <v>#REF!</v>
      </c>
      <c r="F21" s="452" t="e">
        <f>IF('Formulario PPGR5'!$G21="","",'Formulario PPGR1'!#REF!)</f>
        <v>#REF!</v>
      </c>
      <c r="G21" s="455" t="s">
        <v>1410</v>
      </c>
      <c r="H21" s="456" t="s">
        <v>1411</v>
      </c>
      <c r="I21" s="458" t="s">
        <v>1085</v>
      </c>
      <c r="J21" s="456"/>
      <c r="K21" s="456" t="s">
        <v>1418</v>
      </c>
      <c r="L21" s="455" t="s">
        <v>1293</v>
      </c>
      <c r="M21" s="459" t="s">
        <v>1293</v>
      </c>
      <c r="N21" s="459" t="s">
        <v>1295</v>
      </c>
      <c r="O21" s="460"/>
      <c r="P21" s="460" t="s">
        <v>1295</v>
      </c>
      <c r="Q21" s="470" t="s">
        <v>1413</v>
      </c>
      <c r="R21" s="470">
        <v>68</v>
      </c>
      <c r="S21" s="472">
        <v>9500</v>
      </c>
      <c r="T21" s="462">
        <v>646000</v>
      </c>
      <c r="U21" s="462"/>
      <c r="V21" s="473" t="s">
        <v>1143</v>
      </c>
    </row>
    <row r="22" spans="2:22" ht="25.5">
      <c r="B22" s="452" t="e">
        <f>IF('Formulario PPGR5'!$G22="","",CONCATENATE('Formulario PPGR5'!$C22,".",'Formulario PPGR5'!$D22,".",'Formulario PPGR5'!$E22,".",'Formulario PPGR5'!$F22))</f>
        <v>#REF!</v>
      </c>
      <c r="C22" s="452" t="e">
        <f>IF('Formulario PPGR5'!$G22="","",'Formulario PPGR1'!#REF!)</f>
        <v>#REF!</v>
      </c>
      <c r="D22" s="452" t="e">
        <f>IF('Formulario PPGR5'!$G22="","",'Formulario PPGR1'!#REF!)</f>
        <v>#REF!</v>
      </c>
      <c r="E22" s="452" t="e">
        <f>IF('Formulario PPGR5'!$G22="","",'Formulario PPGR1'!#REF!)</f>
        <v>#REF!</v>
      </c>
      <c r="F22" s="452" t="e">
        <f>IF('Formulario PPGR5'!$G22="","",'Formulario PPGR1'!#REF!)</f>
        <v>#REF!</v>
      </c>
      <c r="G22" s="455" t="s">
        <v>1410</v>
      </c>
      <c r="H22" s="456" t="s">
        <v>1411</v>
      </c>
      <c r="I22" s="458" t="s">
        <v>1085</v>
      </c>
      <c r="J22" s="456"/>
      <c r="K22" s="456" t="s">
        <v>1418</v>
      </c>
      <c r="L22" s="455" t="s">
        <v>1293</v>
      </c>
      <c r="M22" s="459" t="s">
        <v>1293</v>
      </c>
      <c r="N22" s="459" t="s">
        <v>1415</v>
      </c>
      <c r="O22" s="460"/>
      <c r="P22" s="460" t="s">
        <v>1415</v>
      </c>
      <c r="Q22" s="470" t="s">
        <v>1413</v>
      </c>
      <c r="R22" s="470">
        <v>55</v>
      </c>
      <c r="S22" s="470">
        <v>9500</v>
      </c>
      <c r="T22" s="462">
        <v>522500</v>
      </c>
      <c r="U22" s="462"/>
      <c r="V22" s="473" t="s">
        <v>1143</v>
      </c>
    </row>
    <row r="23" spans="2:22" ht="25.5">
      <c r="B23" s="452" t="e">
        <f>IF('Formulario PPGR5'!$G23="","",CONCATENATE('Formulario PPGR5'!$C23,".",'Formulario PPGR5'!$D23,".",'Formulario PPGR5'!$E23,".",'Formulario PPGR5'!$F23))</f>
        <v>#REF!</v>
      </c>
      <c r="C23" s="452" t="e">
        <f>IF('Formulario PPGR5'!$G23="","",'Formulario PPGR1'!#REF!)</f>
        <v>#REF!</v>
      </c>
      <c r="D23" s="452" t="e">
        <f>IF('Formulario PPGR5'!$G23="","",'Formulario PPGR1'!#REF!)</f>
        <v>#REF!</v>
      </c>
      <c r="E23" s="452" t="e">
        <f>IF('Formulario PPGR5'!$G23="","",'Formulario PPGR1'!#REF!)</f>
        <v>#REF!</v>
      </c>
      <c r="F23" s="452" t="e">
        <f>IF('Formulario PPGR5'!$G23="","",'Formulario PPGR1'!#REF!)</f>
        <v>#REF!</v>
      </c>
      <c r="G23" s="455" t="s">
        <v>1410</v>
      </c>
      <c r="H23" s="456" t="s">
        <v>1411</v>
      </c>
      <c r="I23" s="458" t="s">
        <v>1085</v>
      </c>
      <c r="J23" s="456"/>
      <c r="K23" s="456" t="s">
        <v>1418</v>
      </c>
      <c r="L23" s="455" t="s">
        <v>1293</v>
      </c>
      <c r="M23" s="459" t="s">
        <v>1293</v>
      </c>
      <c r="N23" s="459" t="s">
        <v>1389</v>
      </c>
      <c r="O23" s="460"/>
      <c r="P23" s="460" t="s">
        <v>1389</v>
      </c>
      <c r="Q23" s="470" t="s">
        <v>1413</v>
      </c>
      <c r="R23" s="470">
        <v>19</v>
      </c>
      <c r="S23" s="472">
        <v>9500</v>
      </c>
      <c r="T23" s="462">
        <v>180500</v>
      </c>
      <c r="U23" s="462"/>
      <c r="V23" s="473" t="s">
        <v>1143</v>
      </c>
    </row>
    <row r="24" spans="2:22" ht="25.5">
      <c r="B24" s="452" t="e">
        <f>IF('Formulario PPGR5'!$G24="","",CONCATENATE('Formulario PPGR5'!$C24,".",'Formulario PPGR5'!$D24,".",'Formulario PPGR5'!$E24,".",'Formulario PPGR5'!$F24))</f>
        <v>#REF!</v>
      </c>
      <c r="C24" s="452" t="e">
        <f>IF('Formulario PPGR5'!$G24="","",'Formulario PPGR1'!#REF!)</f>
        <v>#REF!</v>
      </c>
      <c r="D24" s="452" t="e">
        <f>IF('Formulario PPGR5'!$G24="","",'Formulario PPGR1'!#REF!)</f>
        <v>#REF!</v>
      </c>
      <c r="E24" s="452" t="e">
        <f>IF('Formulario PPGR5'!$G24="","",'Formulario PPGR1'!#REF!)</f>
        <v>#REF!</v>
      </c>
      <c r="F24" s="452" t="e">
        <f>IF('Formulario PPGR5'!$G24="","",'Formulario PPGR1'!#REF!)</f>
        <v>#REF!</v>
      </c>
      <c r="G24" s="455" t="s">
        <v>1410</v>
      </c>
      <c r="H24" s="456" t="s">
        <v>1411</v>
      </c>
      <c r="I24" s="458" t="s">
        <v>1085</v>
      </c>
      <c r="J24" s="456"/>
      <c r="K24" s="456" t="s">
        <v>1419</v>
      </c>
      <c r="L24" s="455" t="s">
        <v>1293</v>
      </c>
      <c r="M24" s="459" t="s">
        <v>1293</v>
      </c>
      <c r="N24" s="459" t="s">
        <v>1295</v>
      </c>
      <c r="O24" s="460"/>
      <c r="P24" s="460" t="s">
        <v>1295</v>
      </c>
      <c r="Q24" s="470" t="s">
        <v>1413</v>
      </c>
      <c r="R24" s="470">
        <v>200</v>
      </c>
      <c r="S24" s="472">
        <v>200</v>
      </c>
      <c r="T24" s="462">
        <v>40000</v>
      </c>
      <c r="U24" s="462"/>
      <c r="V24" s="473" t="s">
        <v>1143</v>
      </c>
    </row>
    <row r="25" spans="2:22" ht="25.5">
      <c r="B25" s="452" t="e">
        <f>IF('Formulario PPGR5'!$G25="","",CONCATENATE('Formulario PPGR5'!$C25,".",'Formulario PPGR5'!$D25,".",'Formulario PPGR5'!$E25,".",'Formulario PPGR5'!$F25))</f>
        <v>#REF!</v>
      </c>
      <c r="C25" s="452" t="e">
        <f>IF('Formulario PPGR5'!$G25="","",'Formulario PPGR1'!#REF!)</f>
        <v>#REF!</v>
      </c>
      <c r="D25" s="452" t="e">
        <f>IF('Formulario PPGR5'!$G25="","",'Formulario PPGR1'!#REF!)</f>
        <v>#REF!</v>
      </c>
      <c r="E25" s="452" t="e">
        <f>IF('Formulario PPGR5'!$G25="","",'Formulario PPGR1'!#REF!)</f>
        <v>#REF!</v>
      </c>
      <c r="F25" s="452" t="e">
        <f>IF('Formulario PPGR5'!$G25="","",'Formulario PPGR1'!#REF!)</f>
        <v>#REF!</v>
      </c>
      <c r="G25" s="455" t="s">
        <v>1410</v>
      </c>
      <c r="H25" s="456" t="s">
        <v>1411</v>
      </c>
      <c r="I25" s="458" t="s">
        <v>1085</v>
      </c>
      <c r="J25" s="456"/>
      <c r="K25" s="456" t="s">
        <v>1419</v>
      </c>
      <c r="L25" s="455" t="s">
        <v>1293</v>
      </c>
      <c r="M25" s="459" t="s">
        <v>1293</v>
      </c>
      <c r="N25" s="459" t="s">
        <v>1415</v>
      </c>
      <c r="O25" s="460"/>
      <c r="P25" s="460" t="s">
        <v>1415</v>
      </c>
      <c r="Q25" s="470" t="s">
        <v>1413</v>
      </c>
      <c r="R25" s="470">
        <v>150</v>
      </c>
      <c r="S25" s="472">
        <v>200</v>
      </c>
      <c r="T25" s="462">
        <v>30000</v>
      </c>
      <c r="U25" s="462"/>
      <c r="V25" s="473" t="s">
        <v>1143</v>
      </c>
    </row>
    <row r="26" spans="2:22" ht="25.5">
      <c r="B26" s="452" t="e">
        <f>IF('Formulario PPGR5'!$G26="","",CONCATENATE('Formulario PPGR5'!$C26,".",'Formulario PPGR5'!$D26,".",'Formulario PPGR5'!$E26,".",'Formulario PPGR5'!$F26))</f>
        <v>#REF!</v>
      </c>
      <c r="C26" s="452" t="e">
        <f>IF('Formulario PPGR5'!$G26="","",'Formulario PPGR1'!#REF!)</f>
        <v>#REF!</v>
      </c>
      <c r="D26" s="452" t="e">
        <f>IF('Formulario PPGR5'!$G26="","",'Formulario PPGR1'!#REF!)</f>
        <v>#REF!</v>
      </c>
      <c r="E26" s="452" t="e">
        <f>IF('Formulario PPGR5'!$G26="","",'Formulario PPGR1'!#REF!)</f>
        <v>#REF!</v>
      </c>
      <c r="F26" s="452" t="e">
        <f>IF('Formulario PPGR5'!$G26="","",'Formulario PPGR1'!#REF!)</f>
        <v>#REF!</v>
      </c>
      <c r="G26" s="455" t="s">
        <v>1410</v>
      </c>
      <c r="H26" s="456" t="s">
        <v>1411</v>
      </c>
      <c r="I26" s="458" t="s">
        <v>1085</v>
      </c>
      <c r="J26" s="456"/>
      <c r="K26" s="456" t="s">
        <v>1419</v>
      </c>
      <c r="L26" s="455" t="s">
        <v>1293</v>
      </c>
      <c r="M26" s="459" t="s">
        <v>1293</v>
      </c>
      <c r="N26" s="459" t="s">
        <v>1389</v>
      </c>
      <c r="O26" s="460"/>
      <c r="P26" s="460" t="s">
        <v>1389</v>
      </c>
      <c r="Q26" s="470" t="s">
        <v>1413</v>
      </c>
      <c r="R26" s="470">
        <v>80</v>
      </c>
      <c r="S26" s="470">
        <v>200</v>
      </c>
      <c r="T26" s="462">
        <v>16000</v>
      </c>
      <c r="U26" s="462"/>
      <c r="V26" s="473" t="s">
        <v>1143</v>
      </c>
    </row>
    <row r="27" spans="2:22" ht="25.5">
      <c r="B27" s="452" t="e">
        <f>IF('Formulario PPGR5'!$G27="","",CONCATENATE('Formulario PPGR5'!$C27,".",'Formulario PPGR5'!$D27,".",'Formulario PPGR5'!$E27,".",'Formulario PPGR5'!$F27))</f>
        <v>#REF!</v>
      </c>
      <c r="C27" s="452" t="e">
        <f>IF('Formulario PPGR5'!$G27="","",'Formulario PPGR1'!#REF!)</f>
        <v>#REF!</v>
      </c>
      <c r="D27" s="452" t="e">
        <f>IF('Formulario PPGR5'!$G27="","",'Formulario PPGR1'!#REF!)</f>
        <v>#REF!</v>
      </c>
      <c r="E27" s="452" t="e">
        <f>IF('Formulario PPGR5'!$G27="","",'Formulario PPGR1'!#REF!)</f>
        <v>#REF!</v>
      </c>
      <c r="F27" s="452" t="e">
        <f>IF('Formulario PPGR5'!$G27="","",'Formulario PPGR1'!#REF!)</f>
        <v>#REF!</v>
      </c>
      <c r="G27" s="455" t="s">
        <v>1410</v>
      </c>
      <c r="H27" s="456" t="s">
        <v>1411</v>
      </c>
      <c r="I27" s="458" t="s">
        <v>1085</v>
      </c>
      <c r="J27" s="456"/>
      <c r="K27" s="456" t="s">
        <v>1420</v>
      </c>
      <c r="L27" s="455" t="s">
        <v>1293</v>
      </c>
      <c r="M27" s="459" t="s">
        <v>1293</v>
      </c>
      <c r="N27" s="459" t="s">
        <v>1295</v>
      </c>
      <c r="O27" s="460"/>
      <c r="P27" s="460" t="s">
        <v>1295</v>
      </c>
      <c r="Q27" s="470" t="s">
        <v>1413</v>
      </c>
      <c r="R27" s="470">
        <v>168</v>
      </c>
      <c r="S27" s="472">
        <v>700</v>
      </c>
      <c r="T27" s="462">
        <v>117600</v>
      </c>
      <c r="U27" s="462"/>
      <c r="V27" s="473" t="s">
        <v>1143</v>
      </c>
    </row>
    <row r="28" spans="2:22" ht="25.5">
      <c r="B28" s="452" t="e">
        <f>IF('Formulario PPGR5'!$G28="","",CONCATENATE('Formulario PPGR5'!$C28,".",'Formulario PPGR5'!$D28,".",'Formulario PPGR5'!$E28,".",'Formulario PPGR5'!$F28))</f>
        <v>#REF!</v>
      </c>
      <c r="C28" s="452" t="e">
        <f>IF('Formulario PPGR5'!$G28="","",'Formulario PPGR1'!#REF!)</f>
        <v>#REF!</v>
      </c>
      <c r="D28" s="452" t="e">
        <f>IF('Formulario PPGR5'!$G28="","",'Formulario PPGR1'!#REF!)</f>
        <v>#REF!</v>
      </c>
      <c r="E28" s="452" t="e">
        <f>IF('Formulario PPGR5'!$G28="","",'Formulario PPGR1'!#REF!)</f>
        <v>#REF!</v>
      </c>
      <c r="F28" s="452" t="e">
        <f>IF('Formulario PPGR5'!$G28="","",'Formulario PPGR1'!#REF!)</f>
        <v>#REF!</v>
      </c>
      <c r="G28" s="455" t="s">
        <v>1410</v>
      </c>
      <c r="H28" s="456" t="s">
        <v>1411</v>
      </c>
      <c r="I28" s="458" t="s">
        <v>1085</v>
      </c>
      <c r="J28" s="456"/>
      <c r="K28" s="456" t="s">
        <v>1421</v>
      </c>
      <c r="L28" s="455" t="s">
        <v>1293</v>
      </c>
      <c r="M28" s="459" t="s">
        <v>1293</v>
      </c>
      <c r="N28" s="459" t="s">
        <v>1295</v>
      </c>
      <c r="O28" s="460"/>
      <c r="P28" s="460" t="s">
        <v>1295</v>
      </c>
      <c r="Q28" s="470" t="s">
        <v>1413</v>
      </c>
      <c r="R28" s="470">
        <v>295</v>
      </c>
      <c r="S28" s="470">
        <v>1600</v>
      </c>
      <c r="T28" s="462">
        <v>350000</v>
      </c>
      <c r="U28" s="462"/>
      <c r="V28" s="473" t="s">
        <v>1143</v>
      </c>
    </row>
    <row r="29" spans="2:22" ht="25.5">
      <c r="B29" s="452" t="e">
        <f>IF('Formulario PPGR5'!$G29="","",CONCATENATE('Formulario PPGR5'!$C29,".",'Formulario PPGR5'!$D29,".",'Formulario PPGR5'!$E29,".",'Formulario PPGR5'!$F29))</f>
        <v>#REF!</v>
      </c>
      <c r="C29" s="452" t="e">
        <f>IF('Formulario PPGR5'!$G29="","",'Formulario PPGR1'!#REF!)</f>
        <v>#REF!</v>
      </c>
      <c r="D29" s="452" t="e">
        <f>IF('Formulario PPGR5'!$G29="","",'Formulario PPGR1'!#REF!)</f>
        <v>#REF!</v>
      </c>
      <c r="E29" s="452" t="e">
        <f>IF('Formulario PPGR5'!$G29="","",'Formulario PPGR1'!#REF!)</f>
        <v>#REF!</v>
      </c>
      <c r="F29" s="452" t="e">
        <f>IF('Formulario PPGR5'!$G29="","",'Formulario PPGR1'!#REF!)</f>
        <v>#REF!</v>
      </c>
      <c r="G29" s="455" t="s">
        <v>1410</v>
      </c>
      <c r="H29" s="456" t="s">
        <v>1411</v>
      </c>
      <c r="I29" s="458" t="s">
        <v>1085</v>
      </c>
      <c r="J29" s="456"/>
      <c r="K29" s="456" t="s">
        <v>1421</v>
      </c>
      <c r="L29" s="455" t="s">
        <v>1422</v>
      </c>
      <c r="M29" s="459" t="s">
        <v>1423</v>
      </c>
      <c r="N29" s="459" t="s">
        <v>1295</v>
      </c>
      <c r="O29" s="460"/>
      <c r="P29" s="460" t="s">
        <v>1295</v>
      </c>
      <c r="Q29" s="470" t="s">
        <v>1413</v>
      </c>
      <c r="R29" s="470">
        <v>30</v>
      </c>
      <c r="S29" s="470">
        <v>1600</v>
      </c>
      <c r="T29" s="462">
        <v>48000</v>
      </c>
      <c r="U29" s="462"/>
      <c r="V29" s="473" t="s">
        <v>1143</v>
      </c>
    </row>
    <row r="30" spans="2:22" ht="25.5">
      <c r="B30" s="452" t="e">
        <f>IF('Formulario PPGR5'!$G30="","",CONCATENATE('Formulario PPGR5'!$C30,".",'Formulario PPGR5'!$D30,".",'Formulario PPGR5'!$E30,".",'Formulario PPGR5'!$F30))</f>
        <v>#REF!</v>
      </c>
      <c r="C30" s="452" t="e">
        <f>IF('Formulario PPGR5'!$G30="","",'Formulario PPGR1'!#REF!)</f>
        <v>#REF!</v>
      </c>
      <c r="D30" s="452" t="e">
        <f>IF('Formulario PPGR5'!$G30="","",'Formulario PPGR1'!#REF!)</f>
        <v>#REF!</v>
      </c>
      <c r="E30" s="452" t="e">
        <f>IF('Formulario PPGR5'!$G30="","",'Formulario PPGR1'!#REF!)</f>
        <v>#REF!</v>
      </c>
      <c r="F30" s="452" t="e">
        <f>IF('Formulario PPGR5'!$G30="","",'Formulario PPGR1'!#REF!)</f>
        <v>#REF!</v>
      </c>
      <c r="G30" s="455" t="s">
        <v>1410</v>
      </c>
      <c r="H30" s="456" t="s">
        <v>1411</v>
      </c>
      <c r="I30" s="458" t="s">
        <v>1085</v>
      </c>
      <c r="J30" s="456"/>
      <c r="K30" s="456" t="s">
        <v>1421</v>
      </c>
      <c r="L30" s="455" t="s">
        <v>1422</v>
      </c>
      <c r="M30" s="459" t="s">
        <v>1293</v>
      </c>
      <c r="N30" s="459" t="s">
        <v>1295</v>
      </c>
      <c r="O30" s="460"/>
      <c r="P30" s="460" t="s">
        <v>1295</v>
      </c>
      <c r="Q30" s="470" t="s">
        <v>1413</v>
      </c>
      <c r="R30" s="470">
        <v>20</v>
      </c>
      <c r="S30" s="470">
        <v>1600</v>
      </c>
      <c r="T30" s="462">
        <v>32000</v>
      </c>
      <c r="U30" s="462"/>
      <c r="V30" s="473" t="s">
        <v>1143</v>
      </c>
    </row>
    <row r="31" spans="2:22" ht="25.5">
      <c r="B31" s="452" t="e">
        <f>IF('Formulario PPGR5'!$G31="","",CONCATENATE('Formulario PPGR5'!$C31,".",'Formulario PPGR5'!$D31,".",'Formulario PPGR5'!$E31,".",'Formulario PPGR5'!$F31))</f>
        <v>#REF!</v>
      </c>
      <c r="C31" s="452" t="e">
        <f>IF('Formulario PPGR5'!$G31="","",'Formulario PPGR1'!#REF!)</f>
        <v>#REF!</v>
      </c>
      <c r="D31" s="452" t="e">
        <f>IF('Formulario PPGR5'!$G31="","",'Formulario PPGR1'!#REF!)</f>
        <v>#REF!</v>
      </c>
      <c r="E31" s="452" t="e">
        <f>IF('Formulario PPGR5'!$G31="","",'Formulario PPGR1'!#REF!)</f>
        <v>#REF!</v>
      </c>
      <c r="F31" s="452" t="e">
        <f>IF('Formulario PPGR5'!$G31="","",'Formulario PPGR1'!#REF!)</f>
        <v>#REF!</v>
      </c>
      <c r="G31" s="455" t="s">
        <v>1410</v>
      </c>
      <c r="H31" s="456" t="s">
        <v>1411</v>
      </c>
      <c r="I31" s="458" t="s">
        <v>1085</v>
      </c>
      <c r="J31" s="456"/>
      <c r="K31" s="456" t="s">
        <v>1421</v>
      </c>
      <c r="L31" s="455" t="s">
        <v>1422</v>
      </c>
      <c r="M31" s="459" t="s">
        <v>1293</v>
      </c>
      <c r="N31" s="459" t="s">
        <v>1352</v>
      </c>
      <c r="O31" s="460"/>
      <c r="P31" s="460" t="s">
        <v>1415</v>
      </c>
      <c r="Q31" s="470" t="s">
        <v>1413</v>
      </c>
      <c r="R31" s="470">
        <v>30</v>
      </c>
      <c r="S31" s="470">
        <v>1600</v>
      </c>
      <c r="T31" s="462">
        <v>48000</v>
      </c>
      <c r="U31" s="462"/>
      <c r="V31" s="473" t="s">
        <v>1143</v>
      </c>
    </row>
    <row r="32" spans="2:22" ht="25.5">
      <c r="B32" s="452" t="e">
        <f>IF('Formulario PPGR5'!$G32="","",CONCATENATE('Formulario PPGR5'!$C32,".",'Formulario PPGR5'!$D32,".",'Formulario PPGR5'!$E32,".",'Formulario PPGR5'!$F32))</f>
        <v>#REF!</v>
      </c>
      <c r="C32" s="452" t="e">
        <f>IF('Formulario PPGR5'!$G32="","",'Formulario PPGR1'!#REF!)</f>
        <v>#REF!</v>
      </c>
      <c r="D32" s="452" t="e">
        <f>IF('Formulario PPGR5'!$G32="","",'Formulario PPGR1'!#REF!)</f>
        <v>#REF!</v>
      </c>
      <c r="E32" s="452" t="e">
        <f>IF('Formulario PPGR5'!$G32="","",'Formulario PPGR1'!#REF!)</f>
        <v>#REF!</v>
      </c>
      <c r="F32" s="452" t="e">
        <f>IF('Formulario PPGR5'!$G32="","",'Formulario PPGR1'!#REF!)</f>
        <v>#REF!</v>
      </c>
      <c r="G32" s="455" t="s">
        <v>1410</v>
      </c>
      <c r="H32" s="456" t="s">
        <v>1136</v>
      </c>
      <c r="I32" s="458" t="s">
        <v>1085</v>
      </c>
      <c r="J32" s="456"/>
      <c r="K32" s="456" t="s">
        <v>1424</v>
      </c>
      <c r="L32" s="455" t="s">
        <v>1293</v>
      </c>
      <c r="M32" s="459" t="s">
        <v>1293</v>
      </c>
      <c r="N32" s="459" t="s">
        <v>1415</v>
      </c>
      <c r="O32" s="460"/>
      <c r="P32" s="460" t="s">
        <v>1415</v>
      </c>
      <c r="Q32" s="470" t="s">
        <v>1413</v>
      </c>
      <c r="R32" s="470">
        <v>125</v>
      </c>
      <c r="S32" s="470">
        <v>7000</v>
      </c>
      <c r="T32" s="462">
        <v>875000</v>
      </c>
      <c r="U32" s="462"/>
      <c r="V32" s="473" t="s">
        <v>1143</v>
      </c>
    </row>
    <row r="33" spans="2:22" ht="25.5">
      <c r="B33" s="452" t="e">
        <f>IF('Formulario PPGR5'!$G33="","",CONCATENATE('Formulario PPGR5'!$C33,".",'Formulario PPGR5'!$D33,".",'Formulario PPGR5'!$E33,".",'Formulario PPGR5'!$F33))</f>
        <v>#REF!</v>
      </c>
      <c r="C33" s="452" t="e">
        <f>IF('Formulario PPGR5'!$G33="","",'Formulario PPGR1'!#REF!)</f>
        <v>#REF!</v>
      </c>
      <c r="D33" s="452" t="e">
        <f>IF('Formulario PPGR5'!$G33="","",'Formulario PPGR1'!#REF!)</f>
        <v>#REF!</v>
      </c>
      <c r="E33" s="452" t="e">
        <f>IF('Formulario PPGR5'!$G33="","",'Formulario PPGR1'!#REF!)</f>
        <v>#REF!</v>
      </c>
      <c r="F33" s="452" t="e">
        <f>IF('Formulario PPGR5'!$G33="","",'Formulario PPGR1'!#REF!)</f>
        <v>#REF!</v>
      </c>
      <c r="G33" s="455" t="s">
        <v>1410</v>
      </c>
      <c r="H33" s="456" t="s">
        <v>1149</v>
      </c>
      <c r="I33" s="458" t="s">
        <v>1085</v>
      </c>
      <c r="J33" s="456"/>
      <c r="K33" s="456" t="s">
        <v>1425</v>
      </c>
      <c r="L33" s="455" t="s">
        <v>1293</v>
      </c>
      <c r="M33" s="459" t="s">
        <v>1293</v>
      </c>
      <c r="N33" s="459" t="s">
        <v>1295</v>
      </c>
      <c r="O33" s="460"/>
      <c r="P33" s="460" t="s">
        <v>1295</v>
      </c>
      <c r="Q33" s="470" t="s">
        <v>1413</v>
      </c>
      <c r="R33" s="470">
        <v>260</v>
      </c>
      <c r="S33" s="470">
        <v>600</v>
      </c>
      <c r="T33" s="462">
        <v>156000</v>
      </c>
      <c r="U33" s="462"/>
      <c r="V33" s="473" t="s">
        <v>1143</v>
      </c>
    </row>
    <row r="34" spans="2:22" ht="25.5">
      <c r="B34" s="452" t="e">
        <f>IF('Formulario PPGR5'!$G34="","",CONCATENATE('Formulario PPGR5'!$C34,".",'Formulario PPGR5'!$D34,".",'Formulario PPGR5'!$E34,".",'Formulario PPGR5'!$F34))</f>
        <v>#REF!</v>
      </c>
      <c r="C34" s="452" t="e">
        <f>IF('Formulario PPGR5'!$G34="","",'Formulario PPGR1'!#REF!)</f>
        <v>#REF!</v>
      </c>
      <c r="D34" s="452" t="e">
        <f>IF('Formulario PPGR5'!$G34="","",'Formulario PPGR1'!#REF!)</f>
        <v>#REF!</v>
      </c>
      <c r="E34" s="452" t="e">
        <f>IF('Formulario PPGR5'!$G34="","",'Formulario PPGR1'!#REF!)</f>
        <v>#REF!</v>
      </c>
      <c r="F34" s="452" t="e">
        <f>IF('Formulario PPGR5'!$G34="","",'Formulario PPGR1'!#REF!)</f>
        <v>#REF!</v>
      </c>
      <c r="G34" s="455" t="s">
        <v>1410</v>
      </c>
      <c r="H34" s="456" t="s">
        <v>1149</v>
      </c>
      <c r="I34" s="458" t="s">
        <v>1085</v>
      </c>
      <c r="J34" s="456"/>
      <c r="K34" s="456" t="s">
        <v>1426</v>
      </c>
      <c r="L34" s="455" t="s">
        <v>1293</v>
      </c>
      <c r="M34" s="459" t="s">
        <v>1293</v>
      </c>
      <c r="N34" s="459" t="s">
        <v>1295</v>
      </c>
      <c r="O34" s="460"/>
      <c r="P34" s="460" t="s">
        <v>1295</v>
      </c>
      <c r="Q34" s="470" t="s">
        <v>1413</v>
      </c>
      <c r="R34" s="470">
        <v>70</v>
      </c>
      <c r="S34" s="470">
        <v>12000</v>
      </c>
      <c r="T34" s="462">
        <v>840000</v>
      </c>
      <c r="U34" s="462"/>
      <c r="V34" s="473" t="s">
        <v>1143</v>
      </c>
    </row>
    <row r="35" spans="2:22" ht="25.5">
      <c r="B35" s="452" t="e">
        <f>IF('Formulario PPGR5'!$G35="","",CONCATENATE('Formulario PPGR5'!$C35,".",'Formulario PPGR5'!$D35,".",'Formulario PPGR5'!$E35,".",'Formulario PPGR5'!$F35))</f>
        <v>#REF!</v>
      </c>
      <c r="C35" s="452" t="e">
        <f>IF('Formulario PPGR5'!$G35="","",'Formulario PPGR1'!#REF!)</f>
        <v>#REF!</v>
      </c>
      <c r="D35" s="452" t="e">
        <f>IF('Formulario PPGR5'!$G35="","",'Formulario PPGR1'!#REF!)</f>
        <v>#REF!</v>
      </c>
      <c r="E35" s="452" t="e">
        <f>IF('Formulario PPGR5'!$G35="","",'Formulario PPGR1'!#REF!)</f>
        <v>#REF!</v>
      </c>
      <c r="F35" s="452" t="e">
        <f>IF('Formulario PPGR5'!$G35="","",'Formulario PPGR1'!#REF!)</f>
        <v>#REF!</v>
      </c>
      <c r="G35" s="455" t="s">
        <v>1410</v>
      </c>
      <c r="H35" s="456" t="s">
        <v>1149</v>
      </c>
      <c r="I35" s="458" t="s">
        <v>1085</v>
      </c>
      <c r="J35" s="456"/>
      <c r="K35" s="456" t="s">
        <v>1427</v>
      </c>
      <c r="L35" s="455" t="s">
        <v>1293</v>
      </c>
      <c r="M35" s="459" t="s">
        <v>1293</v>
      </c>
      <c r="N35" s="459" t="s">
        <v>1295</v>
      </c>
      <c r="O35" s="460"/>
      <c r="P35" s="460" t="s">
        <v>1295</v>
      </c>
      <c r="Q35" s="470" t="s">
        <v>1413</v>
      </c>
      <c r="R35" s="470">
        <v>70</v>
      </c>
      <c r="S35" s="470">
        <v>10000</v>
      </c>
      <c r="T35" s="462">
        <v>700000</v>
      </c>
      <c r="U35" s="462"/>
      <c r="V35" s="473" t="s">
        <v>1143</v>
      </c>
    </row>
    <row r="36" spans="2:22" ht="25.5">
      <c r="B36" s="452" t="e">
        <f>IF('Formulario PPGR5'!$G36="","",CONCATENATE('Formulario PPGR5'!$C36,".",'Formulario PPGR5'!$D36,".",'Formulario PPGR5'!$E36,".",'Formulario PPGR5'!$F36))</f>
        <v>#REF!</v>
      </c>
      <c r="C36" s="452" t="e">
        <f>IF('Formulario PPGR5'!$G36="","",'Formulario PPGR1'!#REF!)</f>
        <v>#REF!</v>
      </c>
      <c r="D36" s="452" t="e">
        <f>IF('Formulario PPGR5'!$G36="","",'Formulario PPGR1'!#REF!)</f>
        <v>#REF!</v>
      </c>
      <c r="E36" s="452" t="e">
        <f>IF('Formulario PPGR5'!$G36="","",'Formulario PPGR1'!#REF!)</f>
        <v>#REF!</v>
      </c>
      <c r="F36" s="452" t="e">
        <f>IF('Formulario PPGR5'!$G36="","",'Formulario PPGR1'!#REF!)</f>
        <v>#REF!</v>
      </c>
      <c r="G36" s="455" t="s">
        <v>1410</v>
      </c>
      <c r="H36" s="456" t="s">
        <v>1149</v>
      </c>
      <c r="I36" s="458" t="s">
        <v>1085</v>
      </c>
      <c r="J36" s="456"/>
      <c r="K36" s="456" t="s">
        <v>1428</v>
      </c>
      <c r="L36" s="455" t="s">
        <v>1293</v>
      </c>
      <c r="M36" s="459" t="s">
        <v>1293</v>
      </c>
      <c r="N36" s="459" t="s">
        <v>1295</v>
      </c>
      <c r="O36" s="460"/>
      <c r="P36" s="460" t="s">
        <v>1295</v>
      </c>
      <c r="Q36" s="470" t="s">
        <v>1413</v>
      </c>
      <c r="R36" s="470">
        <v>40</v>
      </c>
      <c r="S36" s="459">
        <v>7800</v>
      </c>
      <c r="T36" s="462">
        <v>312000</v>
      </c>
      <c r="U36" s="462"/>
      <c r="V36" s="473" t="s">
        <v>1143</v>
      </c>
    </row>
    <row r="37" spans="2:22" ht="25.5">
      <c r="B37" s="452" t="e">
        <f>IF('Formulario PPGR5'!$G37="","",CONCATENATE('Formulario PPGR5'!$C37,".",'Formulario PPGR5'!$D37,".",'Formulario PPGR5'!$E37,".",'Formulario PPGR5'!$F37))</f>
        <v>#REF!</v>
      </c>
      <c r="C37" s="452" t="e">
        <f>IF('Formulario PPGR5'!$G37="","",'Formulario PPGR1'!#REF!)</f>
        <v>#REF!</v>
      </c>
      <c r="D37" s="452" t="e">
        <f>IF('Formulario PPGR5'!$G37="","",'Formulario PPGR1'!#REF!)</f>
        <v>#REF!</v>
      </c>
      <c r="E37" s="452" t="e">
        <f>IF('Formulario PPGR5'!$G37="","",'Formulario PPGR1'!#REF!)</f>
        <v>#REF!</v>
      </c>
      <c r="F37" s="452" t="e">
        <f>IF('Formulario PPGR5'!$G37="","",'Formulario PPGR1'!#REF!)</f>
        <v>#REF!</v>
      </c>
      <c r="G37" s="455" t="s">
        <v>1410</v>
      </c>
      <c r="H37" s="456" t="s">
        <v>1149</v>
      </c>
      <c r="I37" s="458" t="s">
        <v>1085</v>
      </c>
      <c r="J37" s="456"/>
      <c r="K37" s="456" t="s">
        <v>1429</v>
      </c>
      <c r="L37" s="455" t="s">
        <v>1293</v>
      </c>
      <c r="M37" s="459" t="s">
        <v>1293</v>
      </c>
      <c r="N37" s="459" t="s">
        <v>1295</v>
      </c>
      <c r="O37" s="460"/>
      <c r="P37" s="460" t="s">
        <v>1295</v>
      </c>
      <c r="Q37" s="470" t="s">
        <v>1413</v>
      </c>
      <c r="R37" s="470">
        <v>40</v>
      </c>
      <c r="S37" s="470">
        <v>6700</v>
      </c>
      <c r="T37" s="462">
        <v>268000</v>
      </c>
      <c r="U37" s="462"/>
      <c r="V37" s="473" t="s">
        <v>1143</v>
      </c>
    </row>
    <row r="38" spans="2:22">
      <c r="B38" s="452" t="e">
        <f>IF('Formulario PPGR5'!$G38="","",CONCATENATE('Formulario PPGR5'!$C38,".",'Formulario PPGR5'!$D38,".",'Formulario PPGR5'!$E38,".",'Formulario PPGR5'!$F38))</f>
        <v>#REF!</v>
      </c>
      <c r="C38" s="452" t="e">
        <f>IF('Formulario PPGR5'!$G38="","",'Formulario PPGR1'!#REF!)</f>
        <v>#REF!</v>
      </c>
      <c r="D38" s="452" t="e">
        <f>IF('Formulario PPGR5'!$G38="","",'Formulario PPGR1'!#REF!)</f>
        <v>#REF!</v>
      </c>
      <c r="E38" s="452" t="e">
        <f>IF('Formulario PPGR5'!$G38="","",'Formulario PPGR1'!#REF!)</f>
        <v>#REF!</v>
      </c>
      <c r="F38" s="452" t="e">
        <f>IF('Formulario PPGR5'!$G38="","",'Formulario PPGR1'!#REF!)</f>
        <v>#REF!</v>
      </c>
      <c r="G38" s="455" t="s">
        <v>1410</v>
      </c>
      <c r="H38" s="456" t="s">
        <v>1149</v>
      </c>
      <c r="I38" s="458" t="s">
        <v>1085</v>
      </c>
      <c r="J38" s="456"/>
      <c r="K38" s="456" t="s">
        <v>1430</v>
      </c>
      <c r="L38" s="455" t="s">
        <v>1422</v>
      </c>
      <c r="M38" s="459" t="s">
        <v>1293</v>
      </c>
      <c r="N38" s="459" t="s">
        <v>1295</v>
      </c>
      <c r="O38" s="460"/>
      <c r="P38" s="460" t="s">
        <v>1295</v>
      </c>
      <c r="Q38" s="470" t="s">
        <v>1413</v>
      </c>
      <c r="R38" s="470">
        <v>128</v>
      </c>
      <c r="S38" s="470">
        <v>6500</v>
      </c>
      <c r="T38" s="462">
        <v>832000</v>
      </c>
      <c r="U38" s="462"/>
      <c r="V38" s="473" t="s">
        <v>1143</v>
      </c>
    </row>
    <row r="39" spans="2:22" ht="25.5">
      <c r="B39" s="452" t="e">
        <f>IF('Formulario PPGR5'!$G39="","",CONCATENATE('Formulario PPGR5'!$C39,".",'Formulario PPGR5'!$D39,".",'Formulario PPGR5'!$E39,".",'Formulario PPGR5'!$F39))</f>
        <v>#REF!</v>
      </c>
      <c r="C39" s="452" t="e">
        <f>IF('Formulario PPGR5'!$G39="","",'Formulario PPGR1'!#REF!)</f>
        <v>#REF!</v>
      </c>
      <c r="D39" s="452" t="e">
        <f>IF('Formulario PPGR5'!$G39="","",'Formulario PPGR1'!#REF!)</f>
        <v>#REF!</v>
      </c>
      <c r="E39" s="452" t="e">
        <f>IF('Formulario PPGR5'!$G39="","",'Formulario PPGR1'!#REF!)</f>
        <v>#REF!</v>
      </c>
      <c r="F39" s="452" t="e">
        <f>IF('Formulario PPGR5'!$G39="","",'Formulario PPGR1'!#REF!)</f>
        <v>#REF!</v>
      </c>
      <c r="G39" s="455" t="s">
        <v>1410</v>
      </c>
      <c r="H39" s="456" t="s">
        <v>1149</v>
      </c>
      <c r="I39" s="458" t="s">
        <v>1085</v>
      </c>
      <c r="J39" s="456"/>
      <c r="K39" s="456" t="s">
        <v>1431</v>
      </c>
      <c r="L39" s="455" t="s">
        <v>1293</v>
      </c>
      <c r="M39" s="459" t="s">
        <v>1293</v>
      </c>
      <c r="N39" s="459" t="s">
        <v>1295</v>
      </c>
      <c r="O39" s="460"/>
      <c r="P39" s="460" t="s">
        <v>1295</v>
      </c>
      <c r="Q39" s="470" t="s">
        <v>1413</v>
      </c>
      <c r="R39" s="470">
        <v>300</v>
      </c>
      <c r="S39" s="470">
        <v>11000</v>
      </c>
      <c r="T39" s="462">
        <v>3300000</v>
      </c>
      <c r="U39" s="462"/>
      <c r="V39" s="473" t="s">
        <v>1143</v>
      </c>
    </row>
    <row r="40" spans="2:22" ht="25.5">
      <c r="B40" s="452" t="e">
        <f>IF('Formulario PPGR5'!$G40="","",CONCATENATE('Formulario PPGR5'!$C40,".",'Formulario PPGR5'!$D40,".",'Formulario PPGR5'!$E40,".",'Formulario PPGR5'!$F40))</f>
        <v>#REF!</v>
      </c>
      <c r="C40" s="452" t="e">
        <f>IF('Formulario PPGR5'!$G40="","",'Formulario PPGR1'!#REF!)</f>
        <v>#REF!</v>
      </c>
      <c r="D40" s="452" t="e">
        <f>IF('Formulario PPGR5'!$G40="","",'Formulario PPGR1'!#REF!)</f>
        <v>#REF!</v>
      </c>
      <c r="E40" s="452" t="e">
        <f>IF('Formulario PPGR5'!$G40="","",'Formulario PPGR1'!#REF!)</f>
        <v>#REF!</v>
      </c>
      <c r="F40" s="452" t="e">
        <f>IF('Formulario PPGR5'!$G40="","",'Formulario PPGR1'!#REF!)</f>
        <v>#REF!</v>
      </c>
      <c r="G40" s="455" t="s">
        <v>1410</v>
      </c>
      <c r="H40" s="456" t="s">
        <v>1411</v>
      </c>
      <c r="I40" s="458" t="s">
        <v>1085</v>
      </c>
      <c r="J40" s="455"/>
      <c r="K40" s="456" t="s">
        <v>1432</v>
      </c>
      <c r="L40" s="455" t="s">
        <v>1293</v>
      </c>
      <c r="M40" s="459" t="s">
        <v>1293</v>
      </c>
      <c r="N40" s="459" t="s">
        <v>1295</v>
      </c>
      <c r="O40" s="460"/>
      <c r="P40" s="460" t="s">
        <v>1295</v>
      </c>
      <c r="Q40" s="470" t="s">
        <v>1413</v>
      </c>
      <c r="R40" s="470">
        <v>104</v>
      </c>
      <c r="S40" s="470">
        <v>6500</v>
      </c>
      <c r="T40" s="462">
        <v>676000</v>
      </c>
      <c r="U40" s="462"/>
      <c r="V40" s="473" t="s">
        <v>1143</v>
      </c>
    </row>
    <row r="41" spans="2:22" ht="25.5">
      <c r="B41" s="452" t="e">
        <f>IF('Formulario PPGR5'!$G41="","",CONCATENATE('Formulario PPGR5'!$C41,".",'Formulario PPGR5'!$D41,".",'Formulario PPGR5'!$E41,".",'Formulario PPGR5'!$F41))</f>
        <v>#REF!</v>
      </c>
      <c r="C41" s="452" t="e">
        <f>IF('Formulario PPGR5'!$G41="","",'Formulario PPGR1'!#REF!)</f>
        <v>#REF!</v>
      </c>
      <c r="D41" s="452" t="e">
        <f>IF('Formulario PPGR5'!$G41="","",'Formulario PPGR1'!#REF!)</f>
        <v>#REF!</v>
      </c>
      <c r="E41" s="452" t="e">
        <f>IF('Formulario PPGR5'!$G41="","",'Formulario PPGR1'!#REF!)</f>
        <v>#REF!</v>
      </c>
      <c r="F41" s="452" t="e">
        <f>IF('Formulario PPGR5'!$G41="","",'Formulario PPGR1'!#REF!)</f>
        <v>#REF!</v>
      </c>
      <c r="G41" s="455" t="s">
        <v>1410</v>
      </c>
      <c r="H41" s="456" t="s">
        <v>1411</v>
      </c>
      <c r="I41" s="458" t="s">
        <v>1085</v>
      </c>
      <c r="J41" s="456"/>
      <c r="K41" s="456" t="s">
        <v>1433</v>
      </c>
      <c r="L41" s="456" t="s">
        <v>1293</v>
      </c>
      <c r="M41" s="459" t="s">
        <v>1293</v>
      </c>
      <c r="N41" s="459" t="s">
        <v>1295</v>
      </c>
      <c r="O41" s="460"/>
      <c r="P41" s="460" t="s">
        <v>1295</v>
      </c>
      <c r="Q41" s="470" t="s">
        <v>1413</v>
      </c>
      <c r="R41" s="470">
        <v>50</v>
      </c>
      <c r="S41" s="462">
        <v>13500</v>
      </c>
      <c r="T41" s="462">
        <v>675000</v>
      </c>
      <c r="U41" s="473"/>
      <c r="V41" s="471" t="s">
        <v>1143</v>
      </c>
    </row>
    <row r="42" spans="2:22" ht="25.5">
      <c r="B42" s="452" t="e">
        <f>IF('Formulario PPGR5'!$G42="","",CONCATENATE('Formulario PPGR5'!$C42,".",'Formulario PPGR5'!$D42,".",'Formulario PPGR5'!$E42,".",'Formulario PPGR5'!$F42))</f>
        <v>#REF!</v>
      </c>
      <c r="C42" s="452" t="e">
        <f>IF('Formulario PPGR5'!$G42="","",'Formulario PPGR1'!#REF!)</f>
        <v>#REF!</v>
      </c>
      <c r="D42" s="452" t="e">
        <f>IF('Formulario PPGR5'!$G42="","",'Formulario PPGR1'!#REF!)</f>
        <v>#REF!</v>
      </c>
      <c r="E42" s="452" t="e">
        <f>IF('Formulario PPGR5'!$G42="","",'Formulario PPGR1'!#REF!)</f>
        <v>#REF!</v>
      </c>
      <c r="F42" s="452" t="e">
        <f>IF('Formulario PPGR5'!$G42="","",'Formulario PPGR1'!#REF!)</f>
        <v>#REF!</v>
      </c>
      <c r="G42" s="455" t="s">
        <v>1410</v>
      </c>
      <c r="H42" s="456" t="s">
        <v>1411</v>
      </c>
      <c r="I42" s="458" t="s">
        <v>1085</v>
      </c>
      <c r="J42" s="456"/>
      <c r="K42" s="456" t="s">
        <v>1434</v>
      </c>
      <c r="L42" s="456" t="s">
        <v>1293</v>
      </c>
      <c r="M42" s="459" t="s">
        <v>1293</v>
      </c>
      <c r="N42" s="459" t="s">
        <v>1295</v>
      </c>
      <c r="O42" s="460"/>
      <c r="P42" s="460" t="s">
        <v>1295</v>
      </c>
      <c r="Q42" s="470" t="s">
        <v>1413</v>
      </c>
      <c r="R42" s="470">
        <v>147</v>
      </c>
      <c r="S42" s="462">
        <v>1360</v>
      </c>
      <c r="T42" s="462">
        <v>199920</v>
      </c>
      <c r="U42" s="473"/>
      <c r="V42" s="471" t="s">
        <v>1143</v>
      </c>
    </row>
    <row r="43" spans="2:22" ht="25.5">
      <c r="B43" s="452" t="e">
        <f>IF('Formulario PPGR5'!$G43="","",CONCATENATE('Formulario PPGR5'!$C43,".",'Formulario PPGR5'!$D43,".",'Formulario PPGR5'!$E43,".",'Formulario PPGR5'!$F43))</f>
        <v>#REF!</v>
      </c>
      <c r="C43" s="452" t="e">
        <f>IF('Formulario PPGR5'!$G43="","",'Formulario PPGR1'!#REF!)</f>
        <v>#REF!</v>
      </c>
      <c r="D43" s="452" t="e">
        <f>IF('Formulario PPGR5'!$G43="","",'Formulario PPGR1'!#REF!)</f>
        <v>#REF!</v>
      </c>
      <c r="E43" s="452" t="e">
        <f>IF('Formulario PPGR5'!$G43="","",'Formulario PPGR1'!#REF!)</f>
        <v>#REF!</v>
      </c>
      <c r="F43" s="452" t="e">
        <f>IF('Formulario PPGR5'!$G43="","",'Formulario PPGR1'!#REF!)</f>
        <v>#REF!</v>
      </c>
      <c r="G43" s="455" t="s">
        <v>1410</v>
      </c>
      <c r="H43" s="456" t="s">
        <v>1411</v>
      </c>
      <c r="I43" s="458" t="s">
        <v>1085</v>
      </c>
      <c r="J43" s="456"/>
      <c r="K43" s="456" t="s">
        <v>1435</v>
      </c>
      <c r="L43" s="456" t="s">
        <v>1293</v>
      </c>
      <c r="M43" s="459" t="s">
        <v>1293</v>
      </c>
      <c r="N43" s="459" t="s">
        <v>1295</v>
      </c>
      <c r="O43" s="460"/>
      <c r="P43" s="460" t="s">
        <v>1295</v>
      </c>
      <c r="Q43" s="470" t="s">
        <v>1413</v>
      </c>
      <c r="R43" s="470">
        <v>158</v>
      </c>
      <c r="S43" s="462">
        <v>1200</v>
      </c>
      <c r="T43" s="462">
        <v>189600</v>
      </c>
      <c r="U43" s="473"/>
      <c r="V43" s="471" t="s">
        <v>1143</v>
      </c>
    </row>
    <row r="44" spans="2:22">
      <c r="B44" s="452" t="e">
        <f>IF('Formulario PPGR5'!$G44="","",CONCATENATE('Formulario PPGR5'!$C44,".",'Formulario PPGR5'!$D44,".",'Formulario PPGR5'!$E44,".",'Formulario PPGR5'!$F44))</f>
        <v>#REF!</v>
      </c>
      <c r="C44" s="452" t="e">
        <f>IF('Formulario PPGR5'!$G44="","",'Formulario PPGR1'!#REF!)</f>
        <v>#REF!</v>
      </c>
      <c r="D44" s="452" t="e">
        <f>IF('Formulario PPGR5'!$G44="","",'Formulario PPGR1'!#REF!)</f>
        <v>#REF!</v>
      </c>
      <c r="E44" s="452" t="e">
        <f>IF('Formulario PPGR5'!$G44="","",'Formulario PPGR1'!#REF!)</f>
        <v>#REF!</v>
      </c>
      <c r="F44" s="452" t="e">
        <f>IF('Formulario PPGR5'!$G44="","",'Formulario PPGR1'!#REF!)</f>
        <v>#REF!</v>
      </c>
      <c r="G44" s="455" t="s">
        <v>1410</v>
      </c>
      <c r="H44" s="456" t="s">
        <v>1411</v>
      </c>
      <c r="I44" s="458" t="s">
        <v>1085</v>
      </c>
      <c r="J44" s="456"/>
      <c r="K44" s="456" t="s">
        <v>1436</v>
      </c>
      <c r="L44" s="456" t="s">
        <v>1293</v>
      </c>
      <c r="M44" s="459" t="s">
        <v>1293</v>
      </c>
      <c r="N44" s="459" t="s">
        <v>1295</v>
      </c>
      <c r="O44" s="460"/>
      <c r="P44" s="460" t="s">
        <v>1295</v>
      </c>
      <c r="Q44" s="470" t="s">
        <v>1413</v>
      </c>
      <c r="R44" s="470">
        <v>120</v>
      </c>
      <c r="S44" s="462">
        <v>1100</v>
      </c>
      <c r="T44" s="462">
        <v>132000</v>
      </c>
      <c r="U44" s="473"/>
      <c r="V44" s="471" t="s">
        <v>1143</v>
      </c>
    </row>
    <row r="45" spans="2:22" ht="25.5">
      <c r="B45" s="452" t="e">
        <f>IF('Formulario PPGR5'!$G45="","",CONCATENATE('Formulario PPGR5'!$C45,".",'Formulario PPGR5'!$D45,".",'Formulario PPGR5'!$E45,".",'Formulario PPGR5'!$F45))</f>
        <v>#REF!</v>
      </c>
      <c r="C45" s="452" t="e">
        <f>IF('Formulario PPGR5'!$G45="","",'Formulario PPGR1'!#REF!)</f>
        <v>#REF!</v>
      </c>
      <c r="D45" s="452" t="e">
        <f>IF('Formulario PPGR5'!$G45="","",'Formulario PPGR1'!#REF!)</f>
        <v>#REF!</v>
      </c>
      <c r="E45" s="452" t="e">
        <f>IF('Formulario PPGR5'!$G45="","",'Formulario PPGR1'!#REF!)</f>
        <v>#REF!</v>
      </c>
      <c r="F45" s="452" t="e">
        <f>IF('Formulario PPGR5'!$G45="","",'Formulario PPGR1'!#REF!)</f>
        <v>#REF!</v>
      </c>
      <c r="G45" s="455" t="s">
        <v>1410</v>
      </c>
      <c r="H45" s="456" t="s">
        <v>1165</v>
      </c>
      <c r="I45" s="458" t="s">
        <v>1085</v>
      </c>
      <c r="J45" s="456"/>
      <c r="K45" s="456" t="s">
        <v>1437</v>
      </c>
      <c r="L45" s="455" t="s">
        <v>1293</v>
      </c>
      <c r="M45" s="459" t="s">
        <v>1293</v>
      </c>
      <c r="N45" s="459" t="s">
        <v>1295</v>
      </c>
      <c r="O45" s="460"/>
      <c r="P45" s="460" t="s">
        <v>1295</v>
      </c>
      <c r="Q45" s="470" t="s">
        <v>1413</v>
      </c>
      <c r="R45" s="470">
        <v>157</v>
      </c>
      <c r="S45" s="470">
        <v>12500</v>
      </c>
      <c r="T45" s="462">
        <v>1962500</v>
      </c>
      <c r="U45" s="462"/>
      <c r="V45" s="473" t="s">
        <v>1143</v>
      </c>
    </row>
    <row r="46" spans="2:22" ht="25.5">
      <c r="B46" s="452" t="e">
        <f>IF('Formulario PPGR5'!$G46="","",CONCATENATE('Formulario PPGR5'!$C46,".",'Formulario PPGR5'!$D46,".",'Formulario PPGR5'!$E46,".",'Formulario PPGR5'!$F46))</f>
        <v>#REF!</v>
      </c>
      <c r="C46" s="452" t="e">
        <f>IF('Formulario PPGR5'!$G46="","",'Formulario PPGR1'!#REF!)</f>
        <v>#REF!</v>
      </c>
      <c r="D46" s="452" t="e">
        <f>IF('Formulario PPGR5'!$G46="","",'Formulario PPGR1'!#REF!)</f>
        <v>#REF!</v>
      </c>
      <c r="E46" s="452" t="e">
        <f>IF('Formulario PPGR5'!$G46="","",'Formulario PPGR1'!#REF!)</f>
        <v>#REF!</v>
      </c>
      <c r="F46" s="452" t="e">
        <f>IF('Formulario PPGR5'!$G46="","",'Formulario PPGR1'!#REF!)</f>
        <v>#REF!</v>
      </c>
      <c r="G46" s="455" t="s">
        <v>1410</v>
      </c>
      <c r="H46" s="456" t="s">
        <v>1411</v>
      </c>
      <c r="I46" s="458" t="s">
        <v>1085</v>
      </c>
      <c r="J46" s="456"/>
      <c r="K46" s="456" t="s">
        <v>1438</v>
      </c>
      <c r="L46" s="455" t="s">
        <v>1293</v>
      </c>
      <c r="M46" s="459" t="s">
        <v>1293</v>
      </c>
      <c r="N46" s="459" t="s">
        <v>1295</v>
      </c>
      <c r="O46" s="460"/>
      <c r="P46" s="460" t="s">
        <v>1295</v>
      </c>
      <c r="Q46" s="470" t="s">
        <v>1413</v>
      </c>
      <c r="R46" s="470">
        <v>120</v>
      </c>
      <c r="S46" s="470">
        <v>4300</v>
      </c>
      <c r="T46" s="462">
        <v>516000</v>
      </c>
      <c r="U46" s="462"/>
      <c r="V46" s="473" t="s">
        <v>1143</v>
      </c>
    </row>
    <row r="47" spans="2:22" ht="25.5">
      <c r="B47" s="452" t="e">
        <f>IF('Formulario PPGR5'!$G47="","",CONCATENATE('Formulario PPGR5'!$C47,".",'Formulario PPGR5'!$D47,".",'Formulario PPGR5'!$E47,".",'Formulario PPGR5'!$F47))</f>
        <v>#REF!</v>
      </c>
      <c r="C47" s="452" t="e">
        <f>IF('Formulario PPGR5'!$G47="","",'Formulario PPGR1'!#REF!)</f>
        <v>#REF!</v>
      </c>
      <c r="D47" s="452" t="e">
        <f>IF('Formulario PPGR5'!$G47="","",'Formulario PPGR1'!#REF!)</f>
        <v>#REF!</v>
      </c>
      <c r="E47" s="452" t="e">
        <f>IF('Formulario PPGR5'!$G47="","",'Formulario PPGR1'!#REF!)</f>
        <v>#REF!</v>
      </c>
      <c r="F47" s="452" t="e">
        <f>IF('Formulario PPGR5'!$G47="","",'Formulario PPGR1'!#REF!)</f>
        <v>#REF!</v>
      </c>
      <c r="G47" s="455" t="s">
        <v>1410</v>
      </c>
      <c r="H47" s="456" t="s">
        <v>1411</v>
      </c>
      <c r="I47" s="458" t="s">
        <v>1085</v>
      </c>
      <c r="J47" s="456"/>
      <c r="K47" s="456" t="s">
        <v>1439</v>
      </c>
      <c r="L47" s="455" t="s">
        <v>1293</v>
      </c>
      <c r="M47" s="459" t="s">
        <v>1293</v>
      </c>
      <c r="N47" s="459" t="s">
        <v>1295</v>
      </c>
      <c r="O47" s="460"/>
      <c r="P47" s="460" t="s">
        <v>1295</v>
      </c>
      <c r="Q47" s="470" t="s">
        <v>1413</v>
      </c>
      <c r="R47" s="470">
        <v>110</v>
      </c>
      <c r="S47" s="470">
        <v>4000</v>
      </c>
      <c r="T47" s="462">
        <v>440000</v>
      </c>
      <c r="U47" s="462"/>
      <c r="V47" s="473" t="s">
        <v>1143</v>
      </c>
    </row>
    <row r="48" spans="2:22" ht="25.5">
      <c r="B48" s="452" t="e">
        <f>IF('Formulario PPGR5'!$G48="","",CONCATENATE('Formulario PPGR5'!$C48,".",'Formulario PPGR5'!$D48,".",'Formulario PPGR5'!$E48,".",'Formulario PPGR5'!$F48))</f>
        <v>#REF!</v>
      </c>
      <c r="C48" s="452" t="e">
        <f>IF('Formulario PPGR5'!$G48="","",'Formulario PPGR1'!#REF!)</f>
        <v>#REF!</v>
      </c>
      <c r="D48" s="452" t="e">
        <f>IF('Formulario PPGR5'!$G48="","",'Formulario PPGR1'!#REF!)</f>
        <v>#REF!</v>
      </c>
      <c r="E48" s="452" t="e">
        <f>IF('Formulario PPGR5'!$G48="","",'Formulario PPGR1'!#REF!)</f>
        <v>#REF!</v>
      </c>
      <c r="F48" s="452" t="e">
        <f>IF('Formulario PPGR5'!$G48="","",'Formulario PPGR1'!#REF!)</f>
        <v>#REF!</v>
      </c>
      <c r="G48" s="455" t="s">
        <v>1410</v>
      </c>
      <c r="H48" s="456" t="s">
        <v>1411</v>
      </c>
      <c r="I48" s="458" t="s">
        <v>1085</v>
      </c>
      <c r="J48" s="456"/>
      <c r="K48" s="456" t="s">
        <v>1440</v>
      </c>
      <c r="L48" s="455" t="s">
        <v>1293</v>
      </c>
      <c r="M48" s="459" t="s">
        <v>1293</v>
      </c>
      <c r="N48" s="459" t="s">
        <v>1295</v>
      </c>
      <c r="O48" s="460"/>
      <c r="P48" s="460" t="s">
        <v>1295</v>
      </c>
      <c r="Q48" s="470" t="s">
        <v>1413</v>
      </c>
      <c r="R48" s="470">
        <v>142</v>
      </c>
      <c r="S48" s="470">
        <v>700</v>
      </c>
      <c r="T48" s="462">
        <v>99400</v>
      </c>
      <c r="U48" s="462"/>
      <c r="V48" s="473" t="s">
        <v>1143</v>
      </c>
    </row>
    <row r="49" spans="2:22" ht="25.5">
      <c r="B49" s="452" t="e">
        <f>IF('Formulario PPGR5'!$G49="","",CONCATENATE('Formulario PPGR5'!$C49,".",'Formulario PPGR5'!$D49,".",'Formulario PPGR5'!$E49,".",'Formulario PPGR5'!$F49))</f>
        <v>#REF!</v>
      </c>
      <c r="C49" s="452" t="e">
        <f>IF('Formulario PPGR5'!$G49="","",'Formulario PPGR1'!#REF!)</f>
        <v>#REF!</v>
      </c>
      <c r="D49" s="452" t="e">
        <f>IF('Formulario PPGR5'!$G49="","",'Formulario PPGR1'!#REF!)</f>
        <v>#REF!</v>
      </c>
      <c r="E49" s="452" t="e">
        <f>IF('Formulario PPGR5'!$G49="","",'Formulario PPGR1'!#REF!)</f>
        <v>#REF!</v>
      </c>
      <c r="F49" s="452" t="e">
        <f>IF('Formulario PPGR5'!$G49="","",'Formulario PPGR1'!#REF!)</f>
        <v>#REF!</v>
      </c>
      <c r="G49" s="455" t="s">
        <v>1410</v>
      </c>
      <c r="H49" s="456" t="s">
        <v>1411</v>
      </c>
      <c r="I49" s="458" t="s">
        <v>1085</v>
      </c>
      <c r="J49" s="456"/>
      <c r="K49" s="456" t="s">
        <v>1441</v>
      </c>
      <c r="L49" s="455" t="s">
        <v>1293</v>
      </c>
      <c r="M49" s="459" t="s">
        <v>1293</v>
      </c>
      <c r="N49" s="459" t="s">
        <v>1295</v>
      </c>
      <c r="O49" s="460"/>
      <c r="P49" s="460" t="s">
        <v>1295</v>
      </c>
      <c r="Q49" s="470" t="s">
        <v>1413</v>
      </c>
      <c r="R49" s="470">
        <v>90</v>
      </c>
      <c r="S49" s="470">
        <v>24225</v>
      </c>
      <c r="T49" s="462">
        <v>2180250</v>
      </c>
      <c r="U49" s="462"/>
      <c r="V49" s="473" t="s">
        <v>1143</v>
      </c>
    </row>
    <row r="50" spans="2:22" ht="25.5">
      <c r="B50" s="452" t="e">
        <f>IF('Formulario PPGR5'!$G50="","",CONCATENATE('Formulario PPGR5'!$C50,".",'Formulario PPGR5'!$D50,".",'Formulario PPGR5'!$E50,".",'Formulario PPGR5'!$F50))</f>
        <v>#REF!</v>
      </c>
      <c r="C50" s="452" t="e">
        <f>IF('Formulario PPGR5'!$G50="","",'Formulario PPGR1'!#REF!)</f>
        <v>#REF!</v>
      </c>
      <c r="D50" s="452" t="e">
        <f>IF('Formulario PPGR5'!$G50="","",'Formulario PPGR1'!#REF!)</f>
        <v>#REF!</v>
      </c>
      <c r="E50" s="452" t="e">
        <f>IF('Formulario PPGR5'!$G50="","",'Formulario PPGR1'!#REF!)</f>
        <v>#REF!</v>
      </c>
      <c r="F50" s="452" t="e">
        <f>IF('Formulario PPGR5'!$G50="","",'Formulario PPGR1'!#REF!)</f>
        <v>#REF!</v>
      </c>
      <c r="G50" s="455" t="s">
        <v>1410</v>
      </c>
      <c r="H50" s="456" t="s">
        <v>1411</v>
      </c>
      <c r="I50" s="458" t="s">
        <v>1085</v>
      </c>
      <c r="J50" s="456"/>
      <c r="K50" s="456" t="s">
        <v>1442</v>
      </c>
      <c r="L50" s="455" t="s">
        <v>1293</v>
      </c>
      <c r="M50" s="459" t="s">
        <v>1293</v>
      </c>
      <c r="N50" s="459" t="s">
        <v>1295</v>
      </c>
      <c r="O50" s="460"/>
      <c r="P50" s="460" t="s">
        <v>1295</v>
      </c>
      <c r="Q50" s="470" t="s">
        <v>1413</v>
      </c>
      <c r="R50" s="470">
        <v>110</v>
      </c>
      <c r="S50" s="470">
        <v>1200</v>
      </c>
      <c r="T50" s="462">
        <v>132000</v>
      </c>
      <c r="U50" s="462"/>
      <c r="V50" s="473" t="s">
        <v>1143</v>
      </c>
    </row>
    <row r="51" spans="2:22" ht="25.5">
      <c r="B51" s="452" t="e">
        <f>IF('Formulario PPGR5'!$G51="","",CONCATENATE('Formulario PPGR5'!$C51,".",'Formulario PPGR5'!$D51,".",'Formulario PPGR5'!$E51,".",'Formulario PPGR5'!$F51))</f>
        <v>#REF!</v>
      </c>
      <c r="C51" s="452" t="e">
        <f>IF('Formulario PPGR5'!$G51="","",'Formulario PPGR1'!#REF!)</f>
        <v>#REF!</v>
      </c>
      <c r="D51" s="452" t="e">
        <f>IF('Formulario PPGR5'!$G51="","",'Formulario PPGR1'!#REF!)</f>
        <v>#REF!</v>
      </c>
      <c r="E51" s="452" t="e">
        <f>IF('Formulario PPGR5'!$G51="","",'Formulario PPGR1'!#REF!)</f>
        <v>#REF!</v>
      </c>
      <c r="F51" s="452" t="e">
        <f>IF('Formulario PPGR5'!$G51="","",'Formulario PPGR1'!#REF!)</f>
        <v>#REF!</v>
      </c>
      <c r="G51" s="455" t="s">
        <v>1410</v>
      </c>
      <c r="H51" s="456" t="s">
        <v>1411</v>
      </c>
      <c r="I51" s="458" t="s">
        <v>1085</v>
      </c>
      <c r="J51" s="456"/>
      <c r="K51" s="456" t="s">
        <v>1443</v>
      </c>
      <c r="L51" s="455" t="s">
        <v>1293</v>
      </c>
      <c r="M51" s="459" t="s">
        <v>1293</v>
      </c>
      <c r="N51" s="459" t="s">
        <v>1415</v>
      </c>
      <c r="O51" s="460"/>
      <c r="P51" s="460" t="s">
        <v>1415</v>
      </c>
      <c r="Q51" s="470" t="s">
        <v>1413</v>
      </c>
      <c r="R51" s="470">
        <v>270</v>
      </c>
      <c r="S51" s="470">
        <v>300</v>
      </c>
      <c r="T51" s="462">
        <v>81000</v>
      </c>
      <c r="U51" s="462"/>
      <c r="V51" s="473" t="s">
        <v>1143</v>
      </c>
    </row>
    <row r="52" spans="2:22" ht="25.5">
      <c r="B52" s="452" t="e">
        <f>IF('Formulario PPGR5'!$G52="","",CONCATENATE('Formulario PPGR5'!$C52,".",'Formulario PPGR5'!$D52,".",'Formulario PPGR5'!$E52,".",'Formulario PPGR5'!$F52))</f>
        <v>#REF!</v>
      </c>
      <c r="C52" s="452" t="e">
        <f>IF('Formulario PPGR5'!$G52="","",'Formulario PPGR1'!#REF!)</f>
        <v>#REF!</v>
      </c>
      <c r="D52" s="452" t="e">
        <f>IF('Formulario PPGR5'!$G52="","",'Formulario PPGR1'!#REF!)</f>
        <v>#REF!</v>
      </c>
      <c r="E52" s="452" t="e">
        <f>IF('Formulario PPGR5'!$G52="","",'Formulario PPGR1'!#REF!)</f>
        <v>#REF!</v>
      </c>
      <c r="F52" s="452" t="e">
        <f>IF('Formulario PPGR5'!$G52="","",'Formulario PPGR1'!#REF!)</f>
        <v>#REF!</v>
      </c>
      <c r="G52" s="455" t="s">
        <v>1410</v>
      </c>
      <c r="H52" s="456" t="s">
        <v>1411</v>
      </c>
      <c r="I52" s="458" t="s">
        <v>1085</v>
      </c>
      <c r="J52" s="456"/>
      <c r="K52" s="456" t="s">
        <v>1444</v>
      </c>
      <c r="L52" s="455" t="s">
        <v>1293</v>
      </c>
      <c r="M52" s="459" t="s">
        <v>1293</v>
      </c>
      <c r="N52" s="459" t="s">
        <v>1415</v>
      </c>
      <c r="O52" s="460"/>
      <c r="P52" s="460" t="s">
        <v>1415</v>
      </c>
      <c r="Q52" s="470" t="s">
        <v>1413</v>
      </c>
      <c r="R52" s="470">
        <v>80</v>
      </c>
      <c r="S52" s="470">
        <v>1500</v>
      </c>
      <c r="T52" s="462">
        <v>120000</v>
      </c>
      <c r="U52" s="462"/>
      <c r="V52" s="473" t="s">
        <v>1143</v>
      </c>
    </row>
    <row r="53" spans="2:22" ht="25.5">
      <c r="B53" s="452" t="e">
        <f>IF('Formulario PPGR5'!$G53="","",CONCATENATE('Formulario PPGR5'!$C53,".",'Formulario PPGR5'!$D53,".",'Formulario PPGR5'!$E53,".",'Formulario PPGR5'!$F53))</f>
        <v>#REF!</v>
      </c>
      <c r="C53" s="452" t="e">
        <f>IF('Formulario PPGR5'!$G53="","",'Formulario PPGR1'!#REF!)</f>
        <v>#REF!</v>
      </c>
      <c r="D53" s="452" t="e">
        <f>IF('Formulario PPGR5'!$G53="","",'Formulario PPGR1'!#REF!)</f>
        <v>#REF!</v>
      </c>
      <c r="E53" s="452" t="e">
        <f>IF('Formulario PPGR5'!$G53="","",'Formulario PPGR1'!#REF!)</f>
        <v>#REF!</v>
      </c>
      <c r="F53" s="452" t="e">
        <f>IF('Formulario PPGR5'!$G53="","",'Formulario PPGR1'!#REF!)</f>
        <v>#REF!</v>
      </c>
      <c r="G53" s="455" t="s">
        <v>1410</v>
      </c>
      <c r="H53" s="456" t="s">
        <v>1411</v>
      </c>
      <c r="I53" s="458" t="s">
        <v>1085</v>
      </c>
      <c r="J53" s="456"/>
      <c r="K53" s="456" t="s">
        <v>1445</v>
      </c>
      <c r="L53" s="455" t="s">
        <v>1293</v>
      </c>
      <c r="M53" s="459" t="s">
        <v>1293</v>
      </c>
      <c r="N53" s="459" t="s">
        <v>1415</v>
      </c>
      <c r="O53" s="460"/>
      <c r="P53" s="460" t="s">
        <v>1415</v>
      </c>
      <c r="Q53" s="470" t="s">
        <v>1413</v>
      </c>
      <c r="R53" s="470">
        <v>120</v>
      </c>
      <c r="S53" s="470">
        <v>3000</v>
      </c>
      <c r="T53" s="462">
        <v>360000</v>
      </c>
      <c r="U53" s="462"/>
      <c r="V53" s="473" t="s">
        <v>1143</v>
      </c>
    </row>
    <row r="54" spans="2:22" ht="25.5">
      <c r="B54" s="452" t="e">
        <f>IF('Formulario PPGR5'!$G54="","",CONCATENATE('Formulario PPGR5'!$C54,".",'Formulario PPGR5'!$D54,".",'Formulario PPGR5'!$E54,".",'Formulario PPGR5'!$F54))</f>
        <v>#REF!</v>
      </c>
      <c r="C54" s="452" t="e">
        <f>IF('Formulario PPGR5'!$G54="","",'Formulario PPGR1'!#REF!)</f>
        <v>#REF!</v>
      </c>
      <c r="D54" s="452" t="e">
        <f>IF('Formulario PPGR5'!$G54="","",'Formulario PPGR1'!#REF!)</f>
        <v>#REF!</v>
      </c>
      <c r="E54" s="452" t="e">
        <f>IF('Formulario PPGR5'!$G54="","",'Formulario PPGR1'!#REF!)</f>
        <v>#REF!</v>
      </c>
      <c r="F54" s="452" t="e">
        <f>IF('Formulario PPGR5'!$G54="","",'Formulario PPGR1'!#REF!)</f>
        <v>#REF!</v>
      </c>
      <c r="G54" s="455" t="s">
        <v>1410</v>
      </c>
      <c r="H54" s="456" t="s">
        <v>1411</v>
      </c>
      <c r="I54" s="458" t="s">
        <v>1085</v>
      </c>
      <c r="J54" s="456"/>
      <c r="K54" s="456" t="s">
        <v>1446</v>
      </c>
      <c r="L54" s="455" t="s">
        <v>1293</v>
      </c>
      <c r="M54" s="459" t="s">
        <v>1293</v>
      </c>
      <c r="N54" s="459" t="s">
        <v>1389</v>
      </c>
      <c r="O54" s="460"/>
      <c r="P54" s="460" t="s">
        <v>1389</v>
      </c>
      <c r="Q54" s="470" t="s">
        <v>1413</v>
      </c>
      <c r="R54" s="470">
        <v>136</v>
      </c>
      <c r="S54" s="470">
        <v>2600</v>
      </c>
      <c r="T54" s="462">
        <v>353600</v>
      </c>
      <c r="U54" s="462"/>
      <c r="V54" s="473" t="s">
        <v>1143</v>
      </c>
    </row>
    <row r="55" spans="2:22" ht="25.5">
      <c r="B55" s="452" t="e">
        <f>IF('Formulario PPGR5'!$G55="","",CONCATENATE('Formulario PPGR5'!$C55,".",'Formulario PPGR5'!$D55,".",'Formulario PPGR5'!$E55,".",'Formulario PPGR5'!$F55))</f>
        <v>#REF!</v>
      </c>
      <c r="C55" s="452" t="e">
        <f>IF('Formulario PPGR5'!$G55="","",'Formulario PPGR1'!#REF!)</f>
        <v>#REF!</v>
      </c>
      <c r="D55" s="452" t="e">
        <f>IF('Formulario PPGR5'!$G55="","",'Formulario PPGR1'!#REF!)</f>
        <v>#REF!</v>
      </c>
      <c r="E55" s="452" t="e">
        <f>IF('Formulario PPGR5'!$G55="","",'Formulario PPGR1'!#REF!)</f>
        <v>#REF!</v>
      </c>
      <c r="F55" s="452" t="e">
        <f>IF('Formulario PPGR5'!$G55="","",'Formulario PPGR1'!#REF!)</f>
        <v>#REF!</v>
      </c>
      <c r="G55" s="455" t="s">
        <v>1410</v>
      </c>
      <c r="H55" s="456" t="s">
        <v>1149</v>
      </c>
      <c r="I55" s="458" t="s">
        <v>1085</v>
      </c>
      <c r="J55" s="456"/>
      <c r="K55" s="456" t="s">
        <v>1447</v>
      </c>
      <c r="L55" s="455" t="s">
        <v>1293</v>
      </c>
      <c r="M55" s="459" t="s">
        <v>1293</v>
      </c>
      <c r="N55" s="459" t="s">
        <v>1389</v>
      </c>
      <c r="O55" s="460"/>
      <c r="P55" s="460" t="s">
        <v>1389</v>
      </c>
      <c r="Q55" s="470" t="s">
        <v>1413</v>
      </c>
      <c r="R55" s="470">
        <v>86</v>
      </c>
      <c r="S55" s="470">
        <v>5000</v>
      </c>
      <c r="T55" s="462">
        <v>430000</v>
      </c>
      <c r="U55" s="462"/>
      <c r="V55" s="473" t="s">
        <v>1143</v>
      </c>
    </row>
    <row r="56" spans="2:22" ht="25.5">
      <c r="B56" s="452" t="e">
        <f>IF('Formulario PPGR5'!$G56="","",CONCATENATE('Formulario PPGR5'!$C56,".",'Formulario PPGR5'!$D56,".",'Formulario PPGR5'!$E56,".",'Formulario PPGR5'!$F56))</f>
        <v>#REF!</v>
      </c>
      <c r="C56" s="452" t="e">
        <f>IF('Formulario PPGR5'!$G56="","",'Formulario PPGR1'!#REF!)</f>
        <v>#REF!</v>
      </c>
      <c r="D56" s="452" t="e">
        <f>IF('Formulario PPGR5'!$G56="","",'Formulario PPGR1'!#REF!)</f>
        <v>#REF!</v>
      </c>
      <c r="E56" s="452" t="e">
        <f>IF('Formulario PPGR5'!$G56="","",'Formulario PPGR1'!#REF!)</f>
        <v>#REF!</v>
      </c>
      <c r="F56" s="452" t="e">
        <f>IF('Formulario PPGR5'!$G56="","",'Formulario PPGR1'!#REF!)</f>
        <v>#REF!</v>
      </c>
      <c r="G56" s="455" t="s">
        <v>1410</v>
      </c>
      <c r="H56" s="456" t="s">
        <v>1136</v>
      </c>
      <c r="I56" s="458" t="s">
        <v>1085</v>
      </c>
      <c r="J56" s="456"/>
      <c r="K56" s="456" t="s">
        <v>1448</v>
      </c>
      <c r="L56" s="455" t="s">
        <v>1293</v>
      </c>
      <c r="M56" s="459" t="s">
        <v>1293</v>
      </c>
      <c r="N56" s="459" t="s">
        <v>1389</v>
      </c>
      <c r="O56" s="460"/>
      <c r="P56" s="460" t="s">
        <v>1389</v>
      </c>
      <c r="Q56" s="470" t="s">
        <v>1413</v>
      </c>
      <c r="R56" s="470">
        <v>164</v>
      </c>
      <c r="S56" s="470">
        <v>3000</v>
      </c>
      <c r="T56" s="462">
        <v>492000</v>
      </c>
      <c r="U56" s="462"/>
      <c r="V56" s="473" t="s">
        <v>1143</v>
      </c>
    </row>
    <row r="57" spans="2:22" ht="25.5">
      <c r="B57" s="452" t="e">
        <f>IF('Formulario PPGR5'!$G57="","",CONCATENATE('Formulario PPGR5'!$C57,".",'Formulario PPGR5'!$D57,".",'Formulario PPGR5'!$E57,".",'Formulario PPGR5'!$F57))</f>
        <v>#REF!</v>
      </c>
      <c r="C57" s="452" t="e">
        <f>IF('Formulario PPGR5'!$G57="","",'Formulario PPGR1'!#REF!)</f>
        <v>#REF!</v>
      </c>
      <c r="D57" s="452" t="e">
        <f>IF('Formulario PPGR5'!$G57="","",'Formulario PPGR1'!#REF!)</f>
        <v>#REF!</v>
      </c>
      <c r="E57" s="452" t="e">
        <f>IF('Formulario PPGR5'!$G57="","",'Formulario PPGR1'!#REF!)</f>
        <v>#REF!</v>
      </c>
      <c r="F57" s="452" t="e">
        <f>IF('Formulario PPGR5'!$G57="","",'Formulario PPGR1'!#REF!)</f>
        <v>#REF!</v>
      </c>
      <c r="G57" s="455" t="s">
        <v>1410</v>
      </c>
      <c r="H57" s="456" t="s">
        <v>1149</v>
      </c>
      <c r="I57" s="458" t="s">
        <v>1085</v>
      </c>
      <c r="J57" s="456"/>
      <c r="K57" s="456" t="s">
        <v>1449</v>
      </c>
      <c r="L57" s="455" t="s">
        <v>1293</v>
      </c>
      <c r="M57" s="459" t="s">
        <v>1293</v>
      </c>
      <c r="N57" s="459" t="s">
        <v>1295</v>
      </c>
      <c r="O57" s="460"/>
      <c r="P57" s="460" t="s">
        <v>1295</v>
      </c>
      <c r="Q57" s="470" t="s">
        <v>1413</v>
      </c>
      <c r="R57" s="470">
        <v>75</v>
      </c>
      <c r="S57" s="470">
        <v>4500</v>
      </c>
      <c r="T57" s="462">
        <v>337500</v>
      </c>
      <c r="U57" s="462"/>
      <c r="V57" s="473" t="s">
        <v>1143</v>
      </c>
    </row>
    <row r="58" spans="2:22" ht="25.5">
      <c r="B58" s="452" t="e">
        <f>IF('Formulario PPGR5'!$G58="","",CONCATENATE('Formulario PPGR5'!$C58,".",'Formulario PPGR5'!$D58,".",'Formulario PPGR5'!$E58,".",'Formulario PPGR5'!$F58))</f>
        <v>#REF!</v>
      </c>
      <c r="C58" s="452" t="e">
        <f>IF('Formulario PPGR5'!$G58="","",'Formulario PPGR1'!#REF!)</f>
        <v>#REF!</v>
      </c>
      <c r="D58" s="452" t="e">
        <f>IF('Formulario PPGR5'!$G58="","",'Formulario PPGR1'!#REF!)</f>
        <v>#REF!</v>
      </c>
      <c r="E58" s="452" t="e">
        <f>IF('Formulario PPGR5'!$G58="","",'Formulario PPGR1'!#REF!)</f>
        <v>#REF!</v>
      </c>
      <c r="F58" s="452" t="e">
        <f>IF('Formulario PPGR5'!$G58="","",'Formulario PPGR1'!#REF!)</f>
        <v>#REF!</v>
      </c>
      <c r="G58" s="455" t="s">
        <v>1410</v>
      </c>
      <c r="H58" s="456" t="s">
        <v>1136</v>
      </c>
      <c r="I58" s="458" t="s">
        <v>1085</v>
      </c>
      <c r="J58" s="456"/>
      <c r="K58" s="456" t="s">
        <v>1450</v>
      </c>
      <c r="L58" s="455" t="s">
        <v>1293</v>
      </c>
      <c r="M58" s="459" t="s">
        <v>1293</v>
      </c>
      <c r="N58" s="459" t="s">
        <v>1389</v>
      </c>
      <c r="O58" s="460"/>
      <c r="P58" s="460" t="s">
        <v>1389</v>
      </c>
      <c r="Q58" s="470" t="s">
        <v>1413</v>
      </c>
      <c r="R58" s="470">
        <v>3700</v>
      </c>
      <c r="S58" s="470">
        <v>75</v>
      </c>
      <c r="T58" s="462">
        <v>277500</v>
      </c>
      <c r="U58" s="462"/>
      <c r="V58" s="473" t="s">
        <v>1143</v>
      </c>
    </row>
    <row r="59" spans="2:22" ht="25.5">
      <c r="B59" s="452" t="e">
        <f>IF('Formulario PPGR5'!$G59="","",CONCATENATE('Formulario PPGR5'!$C59,".",'Formulario PPGR5'!$D59,".",'Formulario PPGR5'!$E59,".",'Formulario PPGR5'!$F59))</f>
        <v>#REF!</v>
      </c>
      <c r="C59" s="452" t="e">
        <f>IF('Formulario PPGR5'!$G59="","",'Formulario PPGR1'!#REF!)</f>
        <v>#REF!</v>
      </c>
      <c r="D59" s="452" t="e">
        <f>IF('Formulario PPGR5'!$G59="","",'Formulario PPGR1'!#REF!)</f>
        <v>#REF!</v>
      </c>
      <c r="E59" s="452" t="e">
        <f>IF('Formulario PPGR5'!$G59="","",'Formulario PPGR1'!#REF!)</f>
        <v>#REF!</v>
      </c>
      <c r="F59" s="452" t="e">
        <f>IF('Formulario PPGR5'!$G59="","",'Formulario PPGR1'!#REF!)</f>
        <v>#REF!</v>
      </c>
      <c r="G59" s="455" t="s">
        <v>1410</v>
      </c>
      <c r="H59" s="456" t="s">
        <v>1149</v>
      </c>
      <c r="I59" s="458" t="s">
        <v>1085</v>
      </c>
      <c r="J59" s="456"/>
      <c r="K59" s="456" t="s">
        <v>1451</v>
      </c>
      <c r="L59" s="455" t="s">
        <v>1293</v>
      </c>
      <c r="M59" s="459" t="s">
        <v>1293</v>
      </c>
      <c r="N59" s="459" t="s">
        <v>1295</v>
      </c>
      <c r="O59" s="460"/>
      <c r="P59" s="460" t="s">
        <v>1295</v>
      </c>
      <c r="Q59" s="470" t="s">
        <v>1413</v>
      </c>
      <c r="R59" s="470">
        <v>80</v>
      </c>
      <c r="S59" s="470">
        <v>16700</v>
      </c>
      <c r="T59" s="462">
        <v>1336000</v>
      </c>
      <c r="U59" s="462"/>
      <c r="V59" s="473" t="s">
        <v>1143</v>
      </c>
    </row>
    <row r="60" spans="2:22" ht="25.5">
      <c r="B60" s="452" t="e">
        <f>IF('Formulario PPGR5'!$G60="","",CONCATENATE('Formulario PPGR5'!$C60,".",'Formulario PPGR5'!$D60,".",'Formulario PPGR5'!$E60,".",'Formulario PPGR5'!$F60))</f>
        <v>#REF!</v>
      </c>
      <c r="C60" s="452" t="e">
        <f>IF('Formulario PPGR5'!$G60="","",'Formulario PPGR1'!#REF!)</f>
        <v>#REF!</v>
      </c>
      <c r="D60" s="452" t="e">
        <f>IF('Formulario PPGR5'!$G60="","",'Formulario PPGR1'!#REF!)</f>
        <v>#REF!</v>
      </c>
      <c r="E60" s="452" t="e">
        <f>IF('Formulario PPGR5'!$G60="","",'Formulario PPGR1'!#REF!)</f>
        <v>#REF!</v>
      </c>
      <c r="F60" s="452" t="e">
        <f>IF('Formulario PPGR5'!$G60="","",'Formulario PPGR1'!#REF!)</f>
        <v>#REF!</v>
      </c>
      <c r="G60" s="455" t="s">
        <v>1410</v>
      </c>
      <c r="H60" s="456" t="s">
        <v>1411</v>
      </c>
      <c r="I60" s="458" t="s">
        <v>1085</v>
      </c>
      <c r="J60" s="456"/>
      <c r="K60" s="456" t="s">
        <v>1452</v>
      </c>
      <c r="L60" s="455" t="s">
        <v>1293</v>
      </c>
      <c r="M60" s="459" t="s">
        <v>1293</v>
      </c>
      <c r="N60" s="459" t="s">
        <v>1389</v>
      </c>
      <c r="O60" s="460"/>
      <c r="P60" s="460" t="s">
        <v>1389</v>
      </c>
      <c r="Q60" s="470" t="s">
        <v>1413</v>
      </c>
      <c r="R60" s="470">
        <v>72</v>
      </c>
      <c r="S60" s="470">
        <v>4560</v>
      </c>
      <c r="T60" s="462">
        <v>328320</v>
      </c>
      <c r="U60" s="462"/>
      <c r="V60" s="473" t="s">
        <v>1143</v>
      </c>
    </row>
    <row r="61" spans="2:22" ht="25.5">
      <c r="B61" s="452" t="e">
        <f>IF('Formulario PPGR5'!$G61="","",CONCATENATE('Formulario PPGR5'!$C61,".",'Formulario PPGR5'!$D61,".",'Formulario PPGR5'!$E61,".",'Formulario PPGR5'!$F61))</f>
        <v>#REF!</v>
      </c>
      <c r="C61" s="452" t="e">
        <f>IF('Formulario PPGR5'!$G61="","",'Formulario PPGR1'!#REF!)</f>
        <v>#REF!</v>
      </c>
      <c r="D61" s="452" t="e">
        <f>IF('Formulario PPGR5'!$G61="","",'Formulario PPGR1'!#REF!)</f>
        <v>#REF!</v>
      </c>
      <c r="E61" s="452" t="e">
        <f>IF('Formulario PPGR5'!$G61="","",'Formulario PPGR1'!#REF!)</f>
        <v>#REF!</v>
      </c>
      <c r="F61" s="452" t="e">
        <f>IF('Formulario PPGR5'!$G61="","",'Formulario PPGR1'!#REF!)</f>
        <v>#REF!</v>
      </c>
      <c r="G61" s="455" t="s">
        <v>1410</v>
      </c>
      <c r="H61" s="456" t="s">
        <v>1411</v>
      </c>
      <c r="I61" s="458" t="s">
        <v>1085</v>
      </c>
      <c r="J61" s="456"/>
      <c r="K61" s="456" t="s">
        <v>1453</v>
      </c>
      <c r="L61" s="455" t="s">
        <v>1293</v>
      </c>
      <c r="M61" s="459" t="s">
        <v>1293</v>
      </c>
      <c r="N61" s="459" t="s">
        <v>1415</v>
      </c>
      <c r="O61" s="460"/>
      <c r="P61" s="460" t="s">
        <v>1415</v>
      </c>
      <c r="Q61" s="470" t="s">
        <v>1413</v>
      </c>
      <c r="R61" s="470">
        <v>301</v>
      </c>
      <c r="S61" s="470">
        <v>300</v>
      </c>
      <c r="T61" s="462">
        <v>90300</v>
      </c>
      <c r="U61" s="462"/>
      <c r="V61" s="473" t="s">
        <v>1143</v>
      </c>
    </row>
    <row r="62" spans="2:22" ht="25.5">
      <c r="B62" s="452" t="e">
        <f>IF('Formulario PPGR5'!$G62="","",CONCATENATE('Formulario PPGR5'!$C62,".",'Formulario PPGR5'!$D62,".",'Formulario PPGR5'!$E62,".",'Formulario PPGR5'!$F62))</f>
        <v>#REF!</v>
      </c>
      <c r="C62" s="452" t="e">
        <f>IF('Formulario PPGR5'!$G62="","",'Formulario PPGR1'!#REF!)</f>
        <v>#REF!</v>
      </c>
      <c r="D62" s="452" t="e">
        <f>IF('Formulario PPGR5'!$G62="","",'Formulario PPGR1'!#REF!)</f>
        <v>#REF!</v>
      </c>
      <c r="E62" s="452" t="e">
        <f>IF('Formulario PPGR5'!$G62="","",'Formulario PPGR1'!#REF!)</f>
        <v>#REF!</v>
      </c>
      <c r="F62" s="452" t="e">
        <f>IF('Formulario PPGR5'!$G62="","",'Formulario PPGR1'!#REF!)</f>
        <v>#REF!</v>
      </c>
      <c r="G62" s="455" t="s">
        <v>1410</v>
      </c>
      <c r="H62" s="456" t="s">
        <v>1149</v>
      </c>
      <c r="I62" s="458" t="s">
        <v>1085</v>
      </c>
      <c r="J62" s="456"/>
      <c r="K62" s="456" t="s">
        <v>1454</v>
      </c>
      <c r="L62" s="455" t="s">
        <v>1293</v>
      </c>
      <c r="M62" s="459" t="s">
        <v>1293</v>
      </c>
      <c r="N62" s="459" t="s">
        <v>1295</v>
      </c>
      <c r="O62" s="460"/>
      <c r="P62" s="460" t="s">
        <v>1295</v>
      </c>
      <c r="Q62" s="470" t="s">
        <v>1413</v>
      </c>
      <c r="R62" s="470">
        <v>290</v>
      </c>
      <c r="S62" s="470">
        <v>17000</v>
      </c>
      <c r="T62" s="462">
        <v>4930000</v>
      </c>
      <c r="U62" s="462"/>
      <c r="V62" s="473" t="s">
        <v>1143</v>
      </c>
    </row>
    <row r="63" spans="2:22" ht="25.5">
      <c r="B63" s="452" t="e">
        <f>IF('Formulario PPGR5'!$G63="","",CONCATENATE('Formulario PPGR5'!$C63,".",'Formulario PPGR5'!$D63,".",'Formulario PPGR5'!$E63,".",'Formulario PPGR5'!$F63))</f>
        <v>#REF!</v>
      </c>
      <c r="C63" s="452" t="e">
        <f>IF('Formulario PPGR5'!$G63="","",'Formulario PPGR1'!#REF!)</f>
        <v>#REF!</v>
      </c>
      <c r="D63" s="452" t="e">
        <f>IF('Formulario PPGR5'!$G63="","",'Formulario PPGR1'!#REF!)</f>
        <v>#REF!</v>
      </c>
      <c r="E63" s="452" t="e">
        <f>IF('Formulario PPGR5'!$G63="","",'Formulario PPGR1'!#REF!)</f>
        <v>#REF!</v>
      </c>
      <c r="F63" s="452" t="e">
        <f>IF('Formulario PPGR5'!$G63="","",'Formulario PPGR1'!#REF!)</f>
        <v>#REF!</v>
      </c>
      <c r="G63" s="455" t="s">
        <v>1410</v>
      </c>
      <c r="H63" s="456" t="s">
        <v>1411</v>
      </c>
      <c r="I63" s="458" t="s">
        <v>1085</v>
      </c>
      <c r="J63" s="456"/>
      <c r="K63" s="456" t="s">
        <v>1453</v>
      </c>
      <c r="L63" s="455" t="s">
        <v>1293</v>
      </c>
      <c r="M63" s="459" t="s">
        <v>1293</v>
      </c>
      <c r="N63" s="459" t="s">
        <v>1295</v>
      </c>
      <c r="O63" s="460"/>
      <c r="P63" s="460" t="s">
        <v>1295</v>
      </c>
      <c r="Q63" s="470" t="s">
        <v>1413</v>
      </c>
      <c r="R63" s="470">
        <v>111</v>
      </c>
      <c r="S63" s="470">
        <v>1300</v>
      </c>
      <c r="T63" s="462">
        <v>144300</v>
      </c>
      <c r="U63" s="462"/>
      <c r="V63" s="473" t="s">
        <v>1143</v>
      </c>
    </row>
    <row r="64" spans="2:22" ht="25.5">
      <c r="B64" s="452" t="e">
        <f>IF('Formulario PPGR5'!$G64="","",CONCATENATE('Formulario PPGR5'!$C64,".",'Formulario PPGR5'!$D64,".",'Formulario PPGR5'!$E64,".",'Formulario PPGR5'!$F64))</f>
        <v>#REF!</v>
      </c>
      <c r="C64" s="452" t="e">
        <f>IF('Formulario PPGR5'!$G64="","",'Formulario PPGR1'!#REF!)</f>
        <v>#REF!</v>
      </c>
      <c r="D64" s="452" t="e">
        <f>IF('Formulario PPGR5'!$G64="","",'Formulario PPGR1'!#REF!)</f>
        <v>#REF!</v>
      </c>
      <c r="E64" s="452" t="e">
        <f>IF('Formulario PPGR5'!$G64="","",'Formulario PPGR1'!#REF!)</f>
        <v>#REF!</v>
      </c>
      <c r="F64" s="452" t="e">
        <f>IF('Formulario PPGR5'!$G64="","",'Formulario PPGR1'!#REF!)</f>
        <v>#REF!</v>
      </c>
      <c r="G64" s="455" t="s">
        <v>1410</v>
      </c>
      <c r="H64" s="456" t="s">
        <v>1411</v>
      </c>
      <c r="I64" s="458" t="s">
        <v>1085</v>
      </c>
      <c r="J64" s="456"/>
      <c r="K64" s="456" t="s">
        <v>1455</v>
      </c>
      <c r="L64" s="455" t="s">
        <v>1293</v>
      </c>
      <c r="M64" s="459" t="s">
        <v>1293</v>
      </c>
      <c r="N64" s="459" t="s">
        <v>1295</v>
      </c>
      <c r="O64" s="460"/>
      <c r="P64" s="460" t="s">
        <v>1295</v>
      </c>
      <c r="Q64" s="470" t="s">
        <v>1413</v>
      </c>
      <c r="R64" s="470">
        <v>50</v>
      </c>
      <c r="S64" s="470">
        <v>1200</v>
      </c>
      <c r="T64" s="462">
        <v>60000</v>
      </c>
      <c r="U64" s="462"/>
      <c r="V64" s="473" t="s">
        <v>1143</v>
      </c>
    </row>
    <row r="65" spans="2:22" ht="25.5">
      <c r="B65" s="452" t="e">
        <f>IF('Formulario PPGR5'!$G65="","",CONCATENATE('Formulario PPGR5'!$C65,".",'Formulario PPGR5'!$D65,".",'Formulario PPGR5'!$E65,".",'Formulario PPGR5'!$F65))</f>
        <v>#REF!</v>
      </c>
      <c r="C65" s="452" t="e">
        <f>IF('Formulario PPGR5'!$G65="","",'Formulario PPGR1'!#REF!)</f>
        <v>#REF!</v>
      </c>
      <c r="D65" s="452" t="e">
        <f>IF('Formulario PPGR5'!$G65="","",'Formulario PPGR1'!#REF!)</f>
        <v>#REF!</v>
      </c>
      <c r="E65" s="452" t="e">
        <f>IF('Formulario PPGR5'!$G65="","",'Formulario PPGR1'!#REF!)</f>
        <v>#REF!</v>
      </c>
      <c r="F65" s="452" t="e">
        <f>IF('Formulario PPGR5'!$G65="","",'Formulario PPGR1'!#REF!)</f>
        <v>#REF!</v>
      </c>
      <c r="G65" s="455" t="s">
        <v>1410</v>
      </c>
      <c r="H65" s="456" t="s">
        <v>1411</v>
      </c>
      <c r="I65" s="458" t="s">
        <v>1085</v>
      </c>
      <c r="J65" s="456"/>
      <c r="K65" s="456" t="s">
        <v>1456</v>
      </c>
      <c r="L65" s="455" t="s">
        <v>1293</v>
      </c>
      <c r="M65" s="459" t="s">
        <v>1293</v>
      </c>
      <c r="N65" s="459" t="s">
        <v>1295</v>
      </c>
      <c r="O65" s="460"/>
      <c r="P65" s="460" t="s">
        <v>1295</v>
      </c>
      <c r="Q65" s="470" t="s">
        <v>1413</v>
      </c>
      <c r="R65" s="470">
        <v>80</v>
      </c>
      <c r="S65" s="470">
        <v>1000</v>
      </c>
      <c r="T65" s="462">
        <v>80000</v>
      </c>
      <c r="U65" s="462"/>
      <c r="V65" s="473" t="s">
        <v>1143</v>
      </c>
    </row>
    <row r="66" spans="2:22" ht="25.5">
      <c r="B66" s="452" t="e">
        <f>IF('Formulario PPGR5'!$G66="","",CONCATENATE('Formulario PPGR5'!$C66,".",'Formulario PPGR5'!$D66,".",'Formulario PPGR5'!$E66,".",'Formulario PPGR5'!$F66))</f>
        <v>#REF!</v>
      </c>
      <c r="C66" s="452"/>
      <c r="D66" s="452" t="e">
        <f>IF('Formulario PPGR5'!$G66="","",'Formulario PPGR1'!#REF!)</f>
        <v>#REF!</v>
      </c>
      <c r="E66" s="452" t="e">
        <f>IF('Formulario PPGR5'!$G66="","",'Formulario PPGR1'!#REF!)</f>
        <v>#REF!</v>
      </c>
      <c r="F66" s="452" t="e">
        <f>IF('Formulario PPGR5'!$G66="","",'Formulario PPGR1'!#REF!)</f>
        <v>#REF!</v>
      </c>
      <c r="G66" s="455" t="s">
        <v>1410</v>
      </c>
      <c r="H66" s="456" t="s">
        <v>1411</v>
      </c>
      <c r="I66" s="458" t="s">
        <v>1085</v>
      </c>
      <c r="J66" s="456"/>
      <c r="K66" s="456" t="s">
        <v>1457</v>
      </c>
      <c r="L66" s="455" t="s">
        <v>1293</v>
      </c>
      <c r="M66" s="459" t="s">
        <v>1293</v>
      </c>
      <c r="N66" s="459" t="s">
        <v>1295</v>
      </c>
      <c r="O66" s="460"/>
      <c r="P66" s="460" t="s">
        <v>1295</v>
      </c>
      <c r="Q66" s="470" t="s">
        <v>1413</v>
      </c>
      <c r="R66" s="470">
        <v>300</v>
      </c>
      <c r="S66" s="470">
        <v>500</v>
      </c>
      <c r="T66" s="462">
        <v>150000</v>
      </c>
      <c r="U66" s="462"/>
      <c r="V66" s="473" t="s">
        <v>1143</v>
      </c>
    </row>
    <row r="67" spans="2:22" ht="25.5">
      <c r="B67" s="452" t="e">
        <f>IF('Formulario PPGR5'!$G67="","",CONCATENATE('Formulario PPGR5'!$C67,".",'Formulario PPGR5'!$D67,".",'Formulario PPGR5'!$E67,".",'Formulario PPGR5'!$F67))</f>
        <v>#REF!</v>
      </c>
      <c r="C67" s="452"/>
      <c r="D67" s="452" t="e">
        <f>IF('Formulario PPGR5'!$G67="","",'Formulario PPGR1'!#REF!)</f>
        <v>#REF!</v>
      </c>
      <c r="E67" s="452" t="e">
        <f>IF('Formulario PPGR5'!$G67="","",'Formulario PPGR1'!#REF!)</f>
        <v>#REF!</v>
      </c>
      <c r="F67" s="452" t="e">
        <f>IF('Formulario PPGR5'!$G67="","",'Formulario PPGR1'!#REF!)</f>
        <v>#REF!</v>
      </c>
      <c r="G67" s="455" t="s">
        <v>1410</v>
      </c>
      <c r="H67" s="456" t="s">
        <v>1458</v>
      </c>
      <c r="I67" s="458" t="s">
        <v>1085</v>
      </c>
      <c r="J67" s="456"/>
      <c r="K67" s="456" t="s">
        <v>1459</v>
      </c>
      <c r="L67" s="455" t="s">
        <v>1293</v>
      </c>
      <c r="M67" s="459" t="s">
        <v>1293</v>
      </c>
      <c r="N67" s="459" t="s">
        <v>1295</v>
      </c>
      <c r="O67" s="460"/>
      <c r="P67" s="460" t="s">
        <v>1295</v>
      </c>
      <c r="Q67" s="470" t="s">
        <v>1413</v>
      </c>
      <c r="R67" s="470">
        <v>1</v>
      </c>
      <c r="S67" s="470">
        <v>4260000</v>
      </c>
      <c r="T67" s="462">
        <v>4260000</v>
      </c>
      <c r="U67" s="462"/>
      <c r="V67" s="473" t="s">
        <v>1143</v>
      </c>
    </row>
    <row r="68" spans="2:22">
      <c r="B68" s="452" t="e">
        <f>IF('Formulario PPGR5'!$G68="","",CONCATENATE('Formulario PPGR5'!$C68,".",'Formulario PPGR5'!$D68,".",'Formulario PPGR5'!$E68,".",'Formulario PPGR5'!$F68))</f>
        <v>#REF!</v>
      </c>
      <c r="C68" s="452"/>
      <c r="D68" s="452" t="e">
        <f>IF('Formulario PPGR5'!$G68="","",'Formulario PPGR1'!#REF!)</f>
        <v>#REF!</v>
      </c>
      <c r="E68" s="452" t="e">
        <f>IF('Formulario PPGR5'!$G68="","",'Formulario PPGR1'!#REF!)</f>
        <v>#REF!</v>
      </c>
      <c r="F68" s="452" t="e">
        <f>IF('Formulario PPGR5'!$G68="","",'Formulario PPGR1'!#REF!)</f>
        <v>#REF!</v>
      </c>
      <c r="G68" s="455" t="s">
        <v>1410</v>
      </c>
      <c r="H68" s="456" t="s">
        <v>1458</v>
      </c>
      <c r="I68" s="458" t="s">
        <v>1085</v>
      </c>
      <c r="J68" s="456"/>
      <c r="K68" s="456" t="s">
        <v>1459</v>
      </c>
      <c r="L68" s="455" t="s">
        <v>1460</v>
      </c>
      <c r="M68" s="459" t="s">
        <v>1461</v>
      </c>
      <c r="N68" s="459" t="s">
        <v>1415</v>
      </c>
      <c r="O68" s="460"/>
      <c r="P68" s="460" t="s">
        <v>1415</v>
      </c>
      <c r="Q68" s="470" t="s">
        <v>1413</v>
      </c>
      <c r="R68" s="470">
        <v>1</v>
      </c>
      <c r="S68" s="470">
        <v>4260000</v>
      </c>
      <c r="T68" s="462">
        <v>4260000</v>
      </c>
      <c r="U68" s="462"/>
      <c r="V68" s="473" t="s">
        <v>1143</v>
      </c>
    </row>
    <row r="69" spans="2:22">
      <c r="B69" s="452" t="e">
        <f>IF('Formulario PPGR5'!$G69="","",CONCATENATE('Formulario PPGR5'!$C69,".",'Formulario PPGR5'!$D69,".",'Formulario PPGR5'!$E69,".",'Formulario PPGR5'!$F69))</f>
        <v>#REF!</v>
      </c>
      <c r="C69" s="452"/>
      <c r="D69" s="452" t="e">
        <f>IF('Formulario PPGR5'!$G69="","",'Formulario PPGR1'!#REF!)</f>
        <v>#REF!</v>
      </c>
      <c r="E69" s="452" t="e">
        <f>IF('Formulario PPGR5'!$G69="","",'Formulario PPGR1'!#REF!)</f>
        <v>#REF!</v>
      </c>
      <c r="F69" s="452" t="e">
        <f>IF('Formulario PPGR5'!$G69="","",'Formulario PPGR1'!#REF!)</f>
        <v>#REF!</v>
      </c>
      <c r="G69" s="455" t="s">
        <v>1410</v>
      </c>
      <c r="H69" s="456" t="s">
        <v>1458</v>
      </c>
      <c r="I69" s="458" t="s">
        <v>1085</v>
      </c>
      <c r="J69" s="456"/>
      <c r="K69" s="456" t="s">
        <v>1459</v>
      </c>
      <c r="L69" s="455" t="s">
        <v>1460</v>
      </c>
      <c r="M69" s="459" t="s">
        <v>1461</v>
      </c>
      <c r="N69" s="459" t="s">
        <v>1295</v>
      </c>
      <c r="O69" s="460"/>
      <c r="P69" s="460" t="s">
        <v>1295</v>
      </c>
      <c r="Q69" s="470" t="s">
        <v>1413</v>
      </c>
      <c r="R69" s="470">
        <v>1</v>
      </c>
      <c r="S69" s="470">
        <v>4260000</v>
      </c>
      <c r="T69" s="462">
        <v>4260000</v>
      </c>
      <c r="U69" s="462"/>
      <c r="V69" s="473" t="s">
        <v>1143</v>
      </c>
    </row>
    <row r="70" spans="2:22">
      <c r="B70" s="452" t="e">
        <f>IF('Formulario PPGR5'!$G70="","",CONCATENATE('Formulario PPGR5'!$C70,".",'Formulario PPGR5'!$D70,".",'Formulario PPGR5'!$E70,".",'Formulario PPGR5'!$F70))</f>
        <v>#REF!</v>
      </c>
      <c r="C70" s="452"/>
      <c r="D70" s="452" t="e">
        <f>IF('Formulario PPGR5'!$G70="","",'Formulario PPGR1'!#REF!)</f>
        <v>#REF!</v>
      </c>
      <c r="E70" s="452" t="e">
        <f>IF('Formulario PPGR5'!$G70="","",'Formulario PPGR1'!#REF!)</f>
        <v>#REF!</v>
      </c>
      <c r="F70" s="452" t="e">
        <f>IF('Formulario PPGR5'!$G70="","",'Formulario PPGR1'!#REF!)</f>
        <v>#REF!</v>
      </c>
      <c r="G70" s="455" t="s">
        <v>1410</v>
      </c>
      <c r="H70" s="456" t="s">
        <v>1458</v>
      </c>
      <c r="I70" s="458" t="s">
        <v>1085</v>
      </c>
      <c r="J70" s="456"/>
      <c r="K70" s="456" t="s">
        <v>1459</v>
      </c>
      <c r="L70" s="455" t="s">
        <v>1460</v>
      </c>
      <c r="M70" s="459" t="s">
        <v>1461</v>
      </c>
      <c r="N70" s="459" t="s">
        <v>1389</v>
      </c>
      <c r="O70" s="460"/>
      <c r="P70" s="460" t="s">
        <v>1389</v>
      </c>
      <c r="Q70" s="470" t="s">
        <v>1413</v>
      </c>
      <c r="R70" s="470">
        <v>1</v>
      </c>
      <c r="S70" s="470">
        <v>4260000</v>
      </c>
      <c r="T70" s="462">
        <v>4260000</v>
      </c>
      <c r="U70" s="462"/>
      <c r="V70" s="473" t="s">
        <v>1143</v>
      </c>
    </row>
    <row r="71" spans="2:22" ht="38.25">
      <c r="B71" s="452" t="e">
        <f>IF('Formulario PPGR5'!$G71="","",CONCATENATE('Formulario PPGR5'!$C71,".",'Formulario PPGR5'!$D71,".",'Formulario PPGR5'!$E71,".",'Formulario PPGR5'!$F71))</f>
        <v>#REF!</v>
      </c>
      <c r="C71" s="452"/>
      <c r="D71" s="452" t="e">
        <f>IF('Formulario PPGR5'!$G71="","",'Formulario PPGR1'!#REF!)</f>
        <v>#REF!</v>
      </c>
      <c r="E71" s="452" t="e">
        <f>IF('Formulario PPGR5'!$G71="","",'Formulario PPGR1'!#REF!)</f>
        <v>#REF!</v>
      </c>
      <c r="F71" s="452" t="e">
        <f>IF('Formulario PPGR5'!$G71="","",'Formulario PPGR1'!#REF!)</f>
        <v>#REF!</v>
      </c>
      <c r="G71" s="455" t="s">
        <v>1410</v>
      </c>
      <c r="H71" s="456" t="s">
        <v>1462</v>
      </c>
      <c r="I71" s="458" t="s">
        <v>1085</v>
      </c>
      <c r="J71" s="456"/>
      <c r="K71" s="456" t="s">
        <v>1463</v>
      </c>
      <c r="L71" s="455" t="s">
        <v>1293</v>
      </c>
      <c r="M71" s="459" t="s">
        <v>1293</v>
      </c>
      <c r="N71" s="459" t="s">
        <v>1295</v>
      </c>
      <c r="O71" s="460"/>
      <c r="P71" s="460" t="s">
        <v>1295</v>
      </c>
      <c r="Q71" s="470" t="s">
        <v>1413</v>
      </c>
      <c r="R71" s="470">
        <v>1</v>
      </c>
      <c r="S71" s="470">
        <v>36700</v>
      </c>
      <c r="T71" s="462">
        <v>36700</v>
      </c>
      <c r="U71" s="462"/>
      <c r="V71" s="473" t="s">
        <v>1143</v>
      </c>
    </row>
    <row r="72" spans="2:22" ht="25.5">
      <c r="B72" s="452" t="e">
        <f>IF('Formulario PPGR5'!$G72="","",CONCATENATE('Formulario PPGR5'!$C72,".",'Formulario PPGR5'!$D72,".",'Formulario PPGR5'!$E72,".",'Formulario PPGR5'!$F72))</f>
        <v>#REF!</v>
      </c>
      <c r="C72" s="452"/>
      <c r="D72" s="452" t="e">
        <f>IF('Formulario PPGR5'!$G72="","",'Formulario PPGR1'!#REF!)</f>
        <v>#REF!</v>
      </c>
      <c r="E72" s="452" t="e">
        <f>IF('Formulario PPGR5'!$G72="","",'Formulario PPGR1'!#REF!)</f>
        <v>#REF!</v>
      </c>
      <c r="F72" s="452" t="e">
        <f>IF('Formulario PPGR5'!$G72="","",'Formulario PPGR1'!#REF!)</f>
        <v>#REF!</v>
      </c>
      <c r="G72" s="455" t="s">
        <v>1410</v>
      </c>
      <c r="H72" s="456" t="s">
        <v>1149</v>
      </c>
      <c r="I72" s="458" t="s">
        <v>1085</v>
      </c>
      <c r="J72" s="456"/>
      <c r="K72" s="456" t="s">
        <v>1464</v>
      </c>
      <c r="L72" s="455" t="s">
        <v>1293</v>
      </c>
      <c r="M72" s="459" t="s">
        <v>1293</v>
      </c>
      <c r="N72" s="459" t="s">
        <v>1295</v>
      </c>
      <c r="O72" s="460"/>
      <c r="P72" s="460" t="s">
        <v>1295</v>
      </c>
      <c r="Q72" s="470" t="s">
        <v>1413</v>
      </c>
      <c r="R72" s="470">
        <v>1</v>
      </c>
      <c r="S72" s="470">
        <v>16900</v>
      </c>
      <c r="T72" s="462">
        <v>16900</v>
      </c>
      <c r="U72" s="462"/>
      <c r="V72" s="473" t="s">
        <v>1143</v>
      </c>
    </row>
    <row r="73" spans="2:22" ht="25.5">
      <c r="B73" s="452" t="e">
        <f>IF('Formulario PPGR5'!$G73="","",CONCATENATE('Formulario PPGR5'!$C73,".",'Formulario PPGR5'!$D73,".",'Formulario PPGR5'!$E73,".",'Formulario PPGR5'!$F73))</f>
        <v>#REF!</v>
      </c>
      <c r="C73" s="452"/>
      <c r="D73" s="452" t="e">
        <f>IF('Formulario PPGR5'!$G73="","",'Formulario PPGR1'!#REF!)</f>
        <v>#REF!</v>
      </c>
      <c r="E73" s="452" t="e">
        <f>IF('Formulario PPGR5'!$G73="","",'Formulario PPGR1'!#REF!)</f>
        <v>#REF!</v>
      </c>
      <c r="F73" s="452" t="e">
        <f>IF('Formulario PPGR5'!$G73="","",'Formulario PPGR1'!#REF!)</f>
        <v>#REF!</v>
      </c>
      <c r="G73" s="455" t="s">
        <v>1410</v>
      </c>
      <c r="H73" s="456" t="s">
        <v>1131</v>
      </c>
      <c r="I73" s="458" t="s">
        <v>1085</v>
      </c>
      <c r="J73" s="456"/>
      <c r="K73" s="456" t="s">
        <v>1465</v>
      </c>
      <c r="L73" s="455" t="s">
        <v>1460</v>
      </c>
      <c r="M73" s="459" t="s">
        <v>1466</v>
      </c>
      <c r="N73" s="459" t="s">
        <v>1389</v>
      </c>
      <c r="O73" s="460"/>
      <c r="P73" s="460" t="s">
        <v>1389</v>
      </c>
      <c r="Q73" s="470" t="s">
        <v>1087</v>
      </c>
      <c r="R73" s="470">
        <v>7</v>
      </c>
      <c r="S73" s="470">
        <v>45000</v>
      </c>
      <c r="T73" s="462">
        <v>315000</v>
      </c>
      <c r="U73" s="462" t="s">
        <v>1134</v>
      </c>
      <c r="V73" s="473" t="s">
        <v>1072</v>
      </c>
    </row>
    <row r="74" spans="2:22" ht="25.5">
      <c r="B74" s="452" t="e">
        <f>IF('Formulario PPGR5'!$G74="","",CONCATENATE('Formulario PPGR5'!$C74,".",'Formulario PPGR5'!$D74,".",'Formulario PPGR5'!$E74,".",'Formulario PPGR5'!$F74))</f>
        <v>#REF!</v>
      </c>
      <c r="C74" s="452"/>
      <c r="D74" s="452" t="e">
        <f>IF('Formulario PPGR5'!$G74="","",'Formulario PPGR1'!#REF!)</f>
        <v>#REF!</v>
      </c>
      <c r="E74" s="452" t="e">
        <f>IF('Formulario PPGR5'!$G74="","",'Formulario PPGR1'!#REF!)</f>
        <v>#REF!</v>
      </c>
      <c r="F74" s="452" t="e">
        <f>IF('Formulario PPGR5'!$G74="","",'Formulario PPGR1'!#REF!)</f>
        <v>#REF!</v>
      </c>
      <c r="G74" s="455" t="s">
        <v>1410</v>
      </c>
      <c r="H74" s="456" t="s">
        <v>1131</v>
      </c>
      <c r="I74" s="458" t="s">
        <v>1085</v>
      </c>
      <c r="J74" s="456"/>
      <c r="K74" s="456" t="s">
        <v>1465</v>
      </c>
      <c r="L74" s="455" t="s">
        <v>1460</v>
      </c>
      <c r="M74" s="459" t="s">
        <v>1467</v>
      </c>
      <c r="N74" s="459" t="s">
        <v>1415</v>
      </c>
      <c r="O74" s="460"/>
      <c r="P74" s="460" t="s">
        <v>1415</v>
      </c>
      <c r="Q74" s="470" t="s">
        <v>1087</v>
      </c>
      <c r="R74" s="470">
        <v>7</v>
      </c>
      <c r="S74" s="470">
        <v>45000</v>
      </c>
      <c r="T74" s="462">
        <v>315000</v>
      </c>
      <c r="U74" s="462" t="s">
        <v>1134</v>
      </c>
      <c r="V74" s="473" t="s">
        <v>1072</v>
      </c>
    </row>
    <row r="75" spans="2:22" ht="25.5">
      <c r="B75" s="452" t="e">
        <f>IF('Formulario PPGR5'!$G75="","",CONCATENATE('Formulario PPGR5'!$C75,".",'Formulario PPGR5'!$D75,".",'Formulario PPGR5'!$E75,".",'Formulario PPGR5'!$F75))</f>
        <v>#REF!</v>
      </c>
      <c r="C75" s="452"/>
      <c r="D75" s="452" t="e">
        <f>IF('Formulario PPGR5'!$G75="","",'Formulario PPGR1'!#REF!)</f>
        <v>#REF!</v>
      </c>
      <c r="E75" s="452" t="e">
        <f>IF('Formulario PPGR5'!$G75="","",'Formulario PPGR1'!#REF!)</f>
        <v>#REF!</v>
      </c>
      <c r="F75" s="452" t="e">
        <f>IF('Formulario PPGR5'!$G75="","",'Formulario PPGR1'!#REF!)</f>
        <v>#REF!</v>
      </c>
      <c r="G75" s="455" t="s">
        <v>1410</v>
      </c>
      <c r="H75" s="456" t="s">
        <v>1131</v>
      </c>
      <c r="I75" s="458" t="s">
        <v>1085</v>
      </c>
      <c r="J75" s="456"/>
      <c r="K75" s="456" t="s">
        <v>1465</v>
      </c>
      <c r="L75" s="455" t="s">
        <v>1460</v>
      </c>
      <c r="M75" s="459" t="s">
        <v>1468</v>
      </c>
      <c r="N75" s="459" t="s">
        <v>1295</v>
      </c>
      <c r="O75" s="460"/>
      <c r="P75" s="460" t="s">
        <v>1295</v>
      </c>
      <c r="Q75" s="470" t="s">
        <v>1087</v>
      </c>
      <c r="R75" s="470">
        <v>5</v>
      </c>
      <c r="S75" s="470">
        <v>45000</v>
      </c>
      <c r="T75" s="462">
        <v>225000</v>
      </c>
      <c r="U75" s="462" t="s">
        <v>1134</v>
      </c>
      <c r="V75" s="473" t="s">
        <v>1072</v>
      </c>
    </row>
    <row r="76" spans="2:22" ht="25.5">
      <c r="B76" s="452" t="e">
        <f>IF('Formulario PPGR5'!$G76="","",CONCATENATE('Formulario PPGR5'!$C76,".",'Formulario PPGR5'!$D76,".",'Formulario PPGR5'!$E76,".",'Formulario PPGR5'!$F76))</f>
        <v>#REF!</v>
      </c>
      <c r="C76" s="452"/>
      <c r="D76" s="452" t="e">
        <f>IF('Formulario PPGR5'!$G76="","",'Formulario PPGR1'!#REF!)</f>
        <v>#REF!</v>
      </c>
      <c r="E76" s="452" t="e">
        <f>IF('Formulario PPGR5'!$G76="","",'Formulario PPGR1'!#REF!)</f>
        <v>#REF!</v>
      </c>
      <c r="F76" s="452" t="e">
        <f>IF('Formulario PPGR5'!$G76="","",'Formulario PPGR1'!#REF!)</f>
        <v>#REF!</v>
      </c>
      <c r="G76" s="455" t="s">
        <v>1410</v>
      </c>
      <c r="H76" s="456" t="s">
        <v>1131</v>
      </c>
      <c r="I76" s="458" t="s">
        <v>1085</v>
      </c>
      <c r="J76" s="456"/>
      <c r="K76" s="456" t="s">
        <v>1465</v>
      </c>
      <c r="L76" s="455" t="s">
        <v>1422</v>
      </c>
      <c r="M76" s="459" t="s">
        <v>1469</v>
      </c>
      <c r="N76" s="459" t="s">
        <v>1295</v>
      </c>
      <c r="O76" s="460"/>
      <c r="P76" s="460" t="s">
        <v>1295</v>
      </c>
      <c r="Q76" s="470" t="s">
        <v>1087</v>
      </c>
      <c r="R76" s="470">
        <v>15</v>
      </c>
      <c r="S76" s="470">
        <v>45000</v>
      </c>
      <c r="T76" s="462">
        <v>675000</v>
      </c>
      <c r="U76" s="462" t="s">
        <v>1134</v>
      </c>
      <c r="V76" s="473" t="s">
        <v>1072</v>
      </c>
    </row>
    <row r="77" spans="2:22" ht="25.5">
      <c r="B77" s="452" t="e">
        <f>IF('Formulario PPGR5'!$G77="","",CONCATENATE('Formulario PPGR5'!$C77,".",'Formulario PPGR5'!$D77,".",'Formulario PPGR5'!$E77,".",'Formulario PPGR5'!$F77))</f>
        <v>#REF!</v>
      </c>
      <c r="C77" s="452"/>
      <c r="D77" s="452" t="e">
        <f>IF('Formulario PPGR5'!$G77="","",'Formulario PPGR1'!#REF!)</f>
        <v>#REF!</v>
      </c>
      <c r="E77" s="452" t="e">
        <f>IF('Formulario PPGR5'!$G77="","",'Formulario PPGR1'!#REF!)</f>
        <v>#REF!</v>
      </c>
      <c r="F77" s="452" t="e">
        <f>IF('Formulario PPGR5'!$G77="","",'Formulario PPGR1'!#REF!)</f>
        <v>#REF!</v>
      </c>
      <c r="G77" s="455" t="s">
        <v>1410</v>
      </c>
      <c r="H77" s="456" t="s">
        <v>1131</v>
      </c>
      <c r="I77" s="458" t="s">
        <v>1085</v>
      </c>
      <c r="J77" s="456"/>
      <c r="K77" s="456" t="s">
        <v>1465</v>
      </c>
      <c r="L77" s="455" t="s">
        <v>1422</v>
      </c>
      <c r="M77" s="459" t="s">
        <v>1470</v>
      </c>
      <c r="N77" s="459" t="s">
        <v>1415</v>
      </c>
      <c r="O77" s="460"/>
      <c r="P77" s="460" t="s">
        <v>1415</v>
      </c>
      <c r="Q77" s="470" t="s">
        <v>1087</v>
      </c>
      <c r="R77" s="470">
        <v>10</v>
      </c>
      <c r="S77" s="470">
        <v>45000</v>
      </c>
      <c r="T77" s="462">
        <v>450000</v>
      </c>
      <c r="U77" s="462" t="s">
        <v>1134</v>
      </c>
      <c r="V77" s="473" t="s">
        <v>1072</v>
      </c>
    </row>
    <row r="78" spans="2:22" ht="25.5">
      <c r="B78" s="452" t="e">
        <f>IF('Formulario PPGR5'!$G78="","",CONCATENATE('Formulario PPGR5'!$C78,".",'Formulario PPGR5'!$D78,".",'Formulario PPGR5'!$E78,".",'Formulario PPGR5'!$F78))</f>
        <v>#REF!</v>
      </c>
      <c r="C78" s="452"/>
      <c r="D78" s="452" t="e">
        <f>IF('Formulario PPGR5'!$G78="","",'Formulario PPGR1'!#REF!)</f>
        <v>#REF!</v>
      </c>
      <c r="E78" s="452" t="e">
        <f>IF('Formulario PPGR5'!$G78="","",'Formulario PPGR1'!#REF!)</f>
        <v>#REF!</v>
      </c>
      <c r="F78" s="452" t="e">
        <f>IF('Formulario PPGR5'!$G78="","",'Formulario PPGR1'!#REF!)</f>
        <v>#REF!</v>
      </c>
      <c r="G78" s="455" t="s">
        <v>1410</v>
      </c>
      <c r="H78" s="456" t="s">
        <v>1131</v>
      </c>
      <c r="I78" s="458" t="s">
        <v>1085</v>
      </c>
      <c r="J78" s="456"/>
      <c r="K78" s="456" t="s">
        <v>1465</v>
      </c>
      <c r="L78" s="455" t="s">
        <v>1422</v>
      </c>
      <c r="M78" s="459" t="s">
        <v>1471</v>
      </c>
      <c r="N78" s="459" t="s">
        <v>1295</v>
      </c>
      <c r="O78" s="460"/>
      <c r="P78" s="460" t="s">
        <v>1295</v>
      </c>
      <c r="Q78" s="470" t="s">
        <v>1087</v>
      </c>
      <c r="R78" s="470">
        <v>10</v>
      </c>
      <c r="S78" s="470">
        <v>45000</v>
      </c>
      <c r="T78" s="462">
        <v>450000</v>
      </c>
      <c r="U78" s="462" t="s">
        <v>1134</v>
      </c>
      <c r="V78" s="473" t="s">
        <v>1072</v>
      </c>
    </row>
    <row r="79" spans="2:22" ht="25.5">
      <c r="B79" s="452" t="e">
        <f>IF('Formulario PPGR5'!$G79="","",CONCATENATE('Formulario PPGR5'!$C79,".",'Formulario PPGR5'!$D79,".",'Formulario PPGR5'!$E79,".",'Formulario PPGR5'!$F79))</f>
        <v>#REF!</v>
      </c>
      <c r="C79" s="452"/>
      <c r="D79" s="452" t="e">
        <f>IF('Formulario PPGR5'!$G79="","",'Formulario PPGR1'!#REF!)</f>
        <v>#REF!</v>
      </c>
      <c r="E79" s="452" t="e">
        <f>IF('Formulario PPGR5'!$G79="","",'Formulario PPGR1'!#REF!)</f>
        <v>#REF!</v>
      </c>
      <c r="F79" s="452" t="e">
        <f>IF('Formulario PPGR5'!$G79="","",'Formulario PPGR1'!#REF!)</f>
        <v>#REF!</v>
      </c>
      <c r="G79" s="455" t="s">
        <v>1410</v>
      </c>
      <c r="H79" s="456" t="s">
        <v>1131</v>
      </c>
      <c r="I79" s="458" t="s">
        <v>1085</v>
      </c>
      <c r="J79" s="456"/>
      <c r="K79" s="456" t="s">
        <v>1465</v>
      </c>
      <c r="L79" s="455" t="s">
        <v>1293</v>
      </c>
      <c r="M79" s="459" t="s">
        <v>1293</v>
      </c>
      <c r="N79" s="459" t="s">
        <v>1415</v>
      </c>
      <c r="O79" s="460"/>
      <c r="P79" s="460" t="s">
        <v>1415</v>
      </c>
      <c r="Q79" s="470" t="s">
        <v>1087</v>
      </c>
      <c r="R79" s="470">
        <v>45</v>
      </c>
      <c r="S79" s="470">
        <v>45000</v>
      </c>
      <c r="T79" s="462">
        <v>2025000</v>
      </c>
      <c r="U79" s="462" t="s">
        <v>1134</v>
      </c>
      <c r="V79" s="473" t="s">
        <v>1072</v>
      </c>
    </row>
    <row r="80" spans="2:22" ht="25.5">
      <c r="B80" s="452" t="e">
        <f>IF('Formulario PPGR5'!$G80="","",CONCATENATE('Formulario PPGR5'!$C80,".",'Formulario PPGR5'!$D80,".",'Formulario PPGR5'!$E80,".",'Formulario PPGR5'!$F80))</f>
        <v>#REF!</v>
      </c>
      <c r="C80" s="452"/>
      <c r="D80" s="452" t="e">
        <f>IF('Formulario PPGR5'!$G80="","",'Formulario PPGR1'!#REF!)</f>
        <v>#REF!</v>
      </c>
      <c r="E80" s="452" t="e">
        <f>IF('Formulario PPGR5'!$G80="","",'Formulario PPGR1'!#REF!)</f>
        <v>#REF!</v>
      </c>
      <c r="F80" s="452" t="e">
        <f>IF('Formulario PPGR5'!$G80="","",'Formulario PPGR1'!#REF!)</f>
        <v>#REF!</v>
      </c>
      <c r="G80" s="455" t="s">
        <v>1410</v>
      </c>
      <c r="H80" s="456" t="s">
        <v>1131</v>
      </c>
      <c r="I80" s="458" t="s">
        <v>1085</v>
      </c>
      <c r="J80" s="456"/>
      <c r="K80" s="456" t="s">
        <v>1465</v>
      </c>
      <c r="L80" s="455" t="s">
        <v>1293</v>
      </c>
      <c r="M80" s="459" t="s">
        <v>1293</v>
      </c>
      <c r="N80" s="459" t="s">
        <v>1295</v>
      </c>
      <c r="O80" s="460"/>
      <c r="P80" s="460" t="s">
        <v>1295</v>
      </c>
      <c r="Q80" s="470" t="s">
        <v>1087</v>
      </c>
      <c r="R80" s="470">
        <v>40</v>
      </c>
      <c r="S80" s="470">
        <v>45000</v>
      </c>
      <c r="T80" s="462">
        <v>1800000</v>
      </c>
      <c r="U80" s="462" t="s">
        <v>1134</v>
      </c>
      <c r="V80" s="473" t="s">
        <v>1072</v>
      </c>
    </row>
    <row r="81" spans="2:22" ht="25.5">
      <c r="B81" s="452" t="e">
        <f>IF('Formulario PPGR5'!$G81="","",CONCATENATE('Formulario PPGR5'!$C81,".",'Formulario PPGR5'!$D81,".",'Formulario PPGR5'!$E81,".",'Formulario PPGR5'!$F81))</f>
        <v>#REF!</v>
      </c>
      <c r="C81" s="452"/>
      <c r="D81" s="452" t="e">
        <f>IF('Formulario PPGR5'!$G81="","",'Formulario PPGR1'!#REF!)</f>
        <v>#REF!</v>
      </c>
      <c r="E81" s="452" t="e">
        <f>IF('Formulario PPGR5'!$G81="","",'Formulario PPGR1'!#REF!)</f>
        <v>#REF!</v>
      </c>
      <c r="F81" s="452" t="e">
        <f>IF('Formulario PPGR5'!$G81="","",'Formulario PPGR1'!#REF!)</f>
        <v>#REF!</v>
      </c>
      <c r="G81" s="455" t="s">
        <v>1410</v>
      </c>
      <c r="H81" s="456" t="s">
        <v>1131</v>
      </c>
      <c r="I81" s="458" t="s">
        <v>1085</v>
      </c>
      <c r="J81" s="456"/>
      <c r="K81" s="456" t="s">
        <v>1465</v>
      </c>
      <c r="L81" s="455" t="s">
        <v>1293</v>
      </c>
      <c r="M81" s="459" t="s">
        <v>1293</v>
      </c>
      <c r="N81" s="459" t="s">
        <v>1389</v>
      </c>
      <c r="O81" s="460"/>
      <c r="P81" s="460" t="s">
        <v>1389</v>
      </c>
      <c r="Q81" s="470" t="s">
        <v>1087</v>
      </c>
      <c r="R81" s="470">
        <v>20</v>
      </c>
      <c r="S81" s="470">
        <v>45000</v>
      </c>
      <c r="T81" s="462">
        <v>900000</v>
      </c>
      <c r="U81" s="462" t="s">
        <v>1134</v>
      </c>
      <c r="V81" s="473" t="s">
        <v>1072</v>
      </c>
    </row>
    <row r="82" spans="2:22" ht="25.5">
      <c r="B82" s="452" t="e">
        <f>IF('Formulario PPGR5'!$G82="","",CONCATENATE('Formulario PPGR5'!$C82,".",'Formulario PPGR5'!$D82,".",'Formulario PPGR5'!$E82,".",'Formulario PPGR5'!$F82))</f>
        <v>#REF!</v>
      </c>
      <c r="C82" s="452"/>
      <c r="D82" s="452" t="e">
        <f>IF('Formulario PPGR5'!$G82="","",'Formulario PPGR1'!#REF!)</f>
        <v>#REF!</v>
      </c>
      <c r="E82" s="452" t="e">
        <f>IF('Formulario PPGR5'!$G82="","",'Formulario PPGR1'!#REF!)</f>
        <v>#REF!</v>
      </c>
      <c r="F82" s="452" t="e">
        <f>IF('Formulario PPGR5'!$G82="","",'Formulario PPGR1'!#REF!)</f>
        <v>#REF!</v>
      </c>
      <c r="G82" s="455" t="s">
        <v>1410</v>
      </c>
      <c r="H82" s="456" t="s">
        <v>1131</v>
      </c>
      <c r="I82" s="458" t="s">
        <v>1085</v>
      </c>
      <c r="J82" s="456"/>
      <c r="K82" s="456" t="s">
        <v>1465</v>
      </c>
      <c r="L82" s="455" t="s">
        <v>1472</v>
      </c>
      <c r="M82" s="459" t="s">
        <v>1472</v>
      </c>
      <c r="N82" s="459" t="s">
        <v>1295</v>
      </c>
      <c r="O82" s="460"/>
      <c r="P82" s="460" t="s">
        <v>1295</v>
      </c>
      <c r="Q82" s="470" t="s">
        <v>1087</v>
      </c>
      <c r="R82" s="470">
        <v>5</v>
      </c>
      <c r="S82" s="470">
        <v>45000</v>
      </c>
      <c r="T82" s="462">
        <v>225000</v>
      </c>
      <c r="U82" s="462" t="s">
        <v>1134</v>
      </c>
      <c r="V82" s="473" t="s">
        <v>1072</v>
      </c>
    </row>
    <row r="83" spans="2:22" ht="25.5">
      <c r="B83" s="452" t="e">
        <f>IF('Formulario PPGR5'!$G83="","",CONCATENATE('Formulario PPGR5'!$C83,".",'Formulario PPGR5'!$D83,".",'Formulario PPGR5'!$E83,".",'Formulario PPGR5'!$F83))</f>
        <v>#REF!</v>
      </c>
      <c r="C83" s="452"/>
      <c r="D83" s="452" t="e">
        <f>IF('Formulario PPGR5'!$G83="","",'Formulario PPGR1'!#REF!)</f>
        <v>#REF!</v>
      </c>
      <c r="E83" s="452" t="e">
        <f>IF('Formulario PPGR5'!$G83="","",'Formulario PPGR1'!#REF!)</f>
        <v>#REF!</v>
      </c>
      <c r="F83" s="452" t="e">
        <f>IF('Formulario PPGR5'!$G83="","",'Formulario PPGR1'!#REF!)</f>
        <v>#REF!</v>
      </c>
      <c r="G83" s="455" t="s">
        <v>1410</v>
      </c>
      <c r="H83" s="456" t="s">
        <v>1131</v>
      </c>
      <c r="I83" s="458" t="s">
        <v>1085</v>
      </c>
      <c r="J83" s="456"/>
      <c r="K83" s="456" t="s">
        <v>1465</v>
      </c>
      <c r="L83" s="455" t="s">
        <v>63</v>
      </c>
      <c r="M83" s="459" t="s">
        <v>1473</v>
      </c>
      <c r="N83" s="459" t="s">
        <v>1295</v>
      </c>
      <c r="O83" s="460"/>
      <c r="P83" s="460" t="s">
        <v>1295</v>
      </c>
      <c r="Q83" s="470" t="s">
        <v>1087</v>
      </c>
      <c r="R83" s="470">
        <v>30</v>
      </c>
      <c r="S83" s="470">
        <v>45000</v>
      </c>
      <c r="T83" s="462">
        <v>1350000</v>
      </c>
      <c r="U83" s="462" t="s">
        <v>1134</v>
      </c>
      <c r="V83" s="473" t="s">
        <v>1072</v>
      </c>
    </row>
    <row r="84" spans="2:22">
      <c r="B84" s="452" t="e">
        <f>IF('Formulario PPGR5'!$G84="","",CONCATENATE('Formulario PPGR5'!$C84,".",'Formulario PPGR5'!$D84,".",'Formulario PPGR5'!$E84,".",'Formulario PPGR5'!$F84))</f>
        <v>#REF!</v>
      </c>
      <c r="C84" s="452"/>
      <c r="D84" s="452" t="e">
        <f>IF('Formulario PPGR5'!$G84="","",'Formulario PPGR1'!#REF!)</f>
        <v>#REF!</v>
      </c>
      <c r="E84" s="452" t="e">
        <f>IF('Formulario PPGR5'!$G84="","",'Formulario PPGR1'!#REF!)</f>
        <v>#REF!</v>
      </c>
      <c r="F84" s="452" t="e">
        <f>IF('Formulario PPGR5'!$G84="","",'Formulario PPGR1'!#REF!)</f>
        <v>#REF!</v>
      </c>
      <c r="G84" s="455" t="s">
        <v>1410</v>
      </c>
      <c r="H84" s="456" t="s">
        <v>1131</v>
      </c>
      <c r="I84" s="458" t="s">
        <v>1085</v>
      </c>
      <c r="J84" s="456"/>
      <c r="K84" s="456" t="s">
        <v>1474</v>
      </c>
      <c r="L84" s="455" t="s">
        <v>63</v>
      </c>
      <c r="M84" s="459" t="s">
        <v>1473</v>
      </c>
      <c r="N84" s="459" t="s">
        <v>1295</v>
      </c>
      <c r="O84" s="460"/>
      <c r="P84" s="460" t="s">
        <v>1295</v>
      </c>
      <c r="Q84" s="470" t="s">
        <v>1087</v>
      </c>
      <c r="R84" s="470">
        <v>100</v>
      </c>
      <c r="S84" s="470">
        <v>399</v>
      </c>
      <c r="T84" s="462">
        <v>39900</v>
      </c>
      <c r="U84" s="462" t="s">
        <v>1134</v>
      </c>
      <c r="V84" s="473" t="s">
        <v>1072</v>
      </c>
    </row>
    <row r="85" spans="2:22" ht="25.5">
      <c r="B85" s="452" t="e">
        <f>IF('Formulario PPGR5'!$G85="","",CONCATENATE('Formulario PPGR5'!$C85,".",'Formulario PPGR5'!$D85,".",'Formulario PPGR5'!$E85,".",'Formulario PPGR5'!$F85))</f>
        <v>#REF!</v>
      </c>
      <c r="C85" s="452"/>
      <c r="D85" s="452" t="e">
        <f>IF('Formulario PPGR5'!$G85="","",'Formulario PPGR1'!#REF!)</f>
        <v>#REF!</v>
      </c>
      <c r="E85" s="452" t="e">
        <f>IF('Formulario PPGR5'!$G85="","",'Formulario PPGR1'!#REF!)</f>
        <v>#REF!</v>
      </c>
      <c r="F85" s="452" t="e">
        <f>IF('Formulario PPGR5'!$G85="","",'Formulario PPGR1'!#REF!)</f>
        <v>#REF!</v>
      </c>
      <c r="G85" s="455" t="s">
        <v>1410</v>
      </c>
      <c r="H85" s="456" t="s">
        <v>1131</v>
      </c>
      <c r="I85" s="458" t="s">
        <v>1085</v>
      </c>
      <c r="J85" s="456"/>
      <c r="K85" s="456" t="s">
        <v>1475</v>
      </c>
      <c r="L85" s="455" t="s">
        <v>63</v>
      </c>
      <c r="M85" s="459" t="s">
        <v>1473</v>
      </c>
      <c r="N85" s="459" t="s">
        <v>1295</v>
      </c>
      <c r="O85" s="460"/>
      <c r="P85" s="460" t="s">
        <v>1295</v>
      </c>
      <c r="Q85" s="470" t="s">
        <v>1087</v>
      </c>
      <c r="R85" s="470">
        <v>1</v>
      </c>
      <c r="S85" s="470">
        <v>25000</v>
      </c>
      <c r="T85" s="462">
        <v>25000</v>
      </c>
      <c r="U85" s="462" t="s">
        <v>1134</v>
      </c>
      <c r="V85" s="473" t="s">
        <v>1072</v>
      </c>
    </row>
    <row r="86" spans="2:22" ht="25.5">
      <c r="B86" s="452" t="e">
        <f>IF('Formulario PPGR5'!$G86="","",CONCATENATE('Formulario PPGR5'!$C86,".",'Formulario PPGR5'!$D86,".",'Formulario PPGR5'!$E86,".",'Formulario PPGR5'!$F86))</f>
        <v>#REF!</v>
      </c>
      <c r="C86" s="452"/>
      <c r="D86" s="452" t="e">
        <f>IF('Formulario PPGR5'!$G86="","",'Formulario PPGR1'!#REF!)</f>
        <v>#REF!</v>
      </c>
      <c r="E86" s="452" t="e">
        <f>IF('Formulario PPGR5'!$G86="","",'Formulario PPGR1'!#REF!)</f>
        <v>#REF!</v>
      </c>
      <c r="F86" s="452" t="e">
        <f>IF('Formulario PPGR5'!$G86="","",'Formulario PPGR1'!#REF!)</f>
        <v>#REF!</v>
      </c>
      <c r="G86" s="455" t="s">
        <v>1410</v>
      </c>
      <c r="H86" s="456" t="s">
        <v>1131</v>
      </c>
      <c r="I86" s="458" t="s">
        <v>1085</v>
      </c>
      <c r="J86" s="456"/>
      <c r="K86" s="456" t="s">
        <v>1476</v>
      </c>
      <c r="L86" s="455" t="s">
        <v>63</v>
      </c>
      <c r="M86" s="459" t="s">
        <v>1473</v>
      </c>
      <c r="N86" s="459" t="s">
        <v>1295</v>
      </c>
      <c r="O86" s="460"/>
      <c r="P86" s="460" t="s">
        <v>1295</v>
      </c>
      <c r="Q86" s="470" t="s">
        <v>1087</v>
      </c>
      <c r="R86" s="470">
        <v>10</v>
      </c>
      <c r="S86" s="470">
        <v>6000</v>
      </c>
      <c r="T86" s="462">
        <v>60000</v>
      </c>
      <c r="U86" s="462" t="s">
        <v>1134</v>
      </c>
      <c r="V86" s="473" t="s">
        <v>1072</v>
      </c>
    </row>
    <row r="87" spans="2:22" ht="25.5">
      <c r="B87" s="452" t="e">
        <f>IF('Formulario PPGR5'!$G87="","",CONCATENATE('Formulario PPGR5'!$C87,".",'Formulario PPGR5'!$D87,".",'Formulario PPGR5'!$E87,".",'Formulario PPGR5'!$F87))</f>
        <v>#REF!</v>
      </c>
      <c r="C87" s="452"/>
      <c r="D87" s="452" t="e">
        <f>IF('Formulario PPGR5'!$G87="","",'Formulario PPGR1'!#REF!)</f>
        <v>#REF!</v>
      </c>
      <c r="E87" s="452" t="e">
        <f>IF('Formulario PPGR5'!$G87="","",'Formulario PPGR1'!#REF!)</f>
        <v>#REF!</v>
      </c>
      <c r="F87" s="452" t="e">
        <f>IF('Formulario PPGR5'!$G87="","",'Formulario PPGR1'!#REF!)</f>
        <v>#REF!</v>
      </c>
      <c r="G87" s="455" t="s">
        <v>1410</v>
      </c>
      <c r="H87" s="456" t="s">
        <v>1131</v>
      </c>
      <c r="I87" s="458" t="s">
        <v>1085</v>
      </c>
      <c r="J87" s="456"/>
      <c r="K87" s="456" t="s">
        <v>1477</v>
      </c>
      <c r="L87" s="455" t="s">
        <v>63</v>
      </c>
      <c r="M87" s="459" t="s">
        <v>1473</v>
      </c>
      <c r="N87" s="459" t="s">
        <v>1295</v>
      </c>
      <c r="O87" s="460"/>
      <c r="P87" s="460" t="s">
        <v>1295</v>
      </c>
      <c r="Q87" s="470" t="s">
        <v>1087</v>
      </c>
      <c r="R87" s="470">
        <v>2</v>
      </c>
      <c r="S87" s="470">
        <v>33000</v>
      </c>
      <c r="T87" s="462">
        <v>66000</v>
      </c>
      <c r="U87" s="462" t="s">
        <v>1134</v>
      </c>
      <c r="V87" s="473" t="s">
        <v>1072</v>
      </c>
    </row>
    <row r="88" spans="2:22" ht="25.5">
      <c r="B88" s="452" t="e">
        <f>IF('Formulario PPGR5'!$G88="","",CONCATENATE('Formulario PPGR5'!$C88,".",'Formulario PPGR5'!$D88,".",'Formulario PPGR5'!$E88,".",'Formulario PPGR5'!$F88))</f>
        <v>#REF!</v>
      </c>
      <c r="C88" s="452"/>
      <c r="D88" s="452" t="e">
        <f>IF('Formulario PPGR5'!$G88="","",'Formulario PPGR1'!#REF!)</f>
        <v>#REF!</v>
      </c>
      <c r="E88" s="452" t="e">
        <f>IF('Formulario PPGR5'!$G88="","",'Formulario PPGR1'!#REF!)</f>
        <v>#REF!</v>
      </c>
      <c r="F88" s="452" t="e">
        <f>IF('Formulario PPGR5'!$G88="","",'Formulario PPGR1'!#REF!)</f>
        <v>#REF!</v>
      </c>
      <c r="G88" s="455" t="s">
        <v>1410</v>
      </c>
      <c r="H88" s="456" t="s">
        <v>1282</v>
      </c>
      <c r="I88" s="458" t="s">
        <v>1085</v>
      </c>
      <c r="J88" s="456"/>
      <c r="K88" s="456" t="s">
        <v>1478</v>
      </c>
      <c r="L88" s="455" t="s">
        <v>1422</v>
      </c>
      <c r="M88" s="459" t="s">
        <v>1469</v>
      </c>
      <c r="N88" s="459" t="s">
        <v>1295</v>
      </c>
      <c r="O88" s="460"/>
      <c r="P88" s="460" t="s">
        <v>1295</v>
      </c>
      <c r="Q88" s="470" t="s">
        <v>1087</v>
      </c>
      <c r="R88" s="470">
        <v>16</v>
      </c>
      <c r="S88" s="470">
        <v>3500</v>
      </c>
      <c r="T88" s="462">
        <v>56000</v>
      </c>
      <c r="U88" s="462" t="s">
        <v>1134</v>
      </c>
      <c r="V88" s="473" t="s">
        <v>1072</v>
      </c>
    </row>
    <row r="89" spans="2:22" ht="25.5">
      <c r="B89" s="452" t="e">
        <f>IF('Formulario PPGR5'!$G89="","",CONCATENATE('Formulario PPGR5'!$C89,".",'Formulario PPGR5'!$D89,".",'Formulario PPGR5'!$E89,".",'Formulario PPGR5'!$F89))</f>
        <v>#REF!</v>
      </c>
      <c r="C89" s="452"/>
      <c r="D89" s="452" t="e">
        <f>IF('Formulario PPGR5'!$G89="","",'Formulario PPGR1'!#REF!)</f>
        <v>#REF!</v>
      </c>
      <c r="E89" s="452" t="e">
        <f>IF('Formulario PPGR5'!$G89="","",'Formulario PPGR1'!#REF!)</f>
        <v>#REF!</v>
      </c>
      <c r="F89" s="452" t="e">
        <f>IF('Formulario PPGR5'!$G89="","",'Formulario PPGR1'!#REF!)</f>
        <v>#REF!</v>
      </c>
      <c r="G89" s="455" t="s">
        <v>1410</v>
      </c>
      <c r="H89" s="456" t="s">
        <v>1131</v>
      </c>
      <c r="I89" s="458" t="s">
        <v>1085</v>
      </c>
      <c r="J89" s="456"/>
      <c r="K89" s="456" t="s">
        <v>1478</v>
      </c>
      <c r="L89" s="455" t="s">
        <v>1422</v>
      </c>
      <c r="M89" s="459" t="s">
        <v>1470</v>
      </c>
      <c r="N89" s="459" t="s">
        <v>1415</v>
      </c>
      <c r="O89" s="460"/>
      <c r="P89" s="460" t="s">
        <v>1415</v>
      </c>
      <c r="Q89" s="470" t="s">
        <v>1087</v>
      </c>
      <c r="R89" s="470">
        <v>16</v>
      </c>
      <c r="S89" s="470">
        <v>3500</v>
      </c>
      <c r="T89" s="462">
        <v>56000</v>
      </c>
      <c r="U89" s="462" t="s">
        <v>1134</v>
      </c>
      <c r="V89" s="473" t="s">
        <v>1072</v>
      </c>
    </row>
    <row r="90" spans="2:22" ht="25.5">
      <c r="B90" s="452" t="e">
        <f>IF('Formulario PPGR5'!$G90="","",CONCATENATE('Formulario PPGR5'!$C90,".",'Formulario PPGR5'!$D90,".",'Formulario PPGR5'!$E90,".",'Formulario PPGR5'!$F90))</f>
        <v>#REF!</v>
      </c>
      <c r="C90" s="452"/>
      <c r="D90" s="452" t="e">
        <f>IF('Formulario PPGR5'!$G90="","",'Formulario PPGR1'!#REF!)</f>
        <v>#REF!</v>
      </c>
      <c r="E90" s="452" t="e">
        <f>IF('Formulario PPGR5'!$G90="","",'Formulario PPGR1'!#REF!)</f>
        <v>#REF!</v>
      </c>
      <c r="F90" s="452" t="e">
        <f>IF('Formulario PPGR5'!$G90="","",'Formulario PPGR1'!#REF!)</f>
        <v>#REF!</v>
      </c>
      <c r="G90" s="455" t="s">
        <v>1410</v>
      </c>
      <c r="H90" s="456" t="s">
        <v>1282</v>
      </c>
      <c r="I90" s="458" t="s">
        <v>1085</v>
      </c>
      <c r="J90" s="456"/>
      <c r="K90" s="456" t="s">
        <v>1478</v>
      </c>
      <c r="L90" s="455" t="s">
        <v>1422</v>
      </c>
      <c r="M90" s="459" t="s">
        <v>1471</v>
      </c>
      <c r="N90" s="459" t="s">
        <v>1295</v>
      </c>
      <c r="O90" s="460"/>
      <c r="P90" s="460" t="s">
        <v>1295</v>
      </c>
      <c r="Q90" s="470" t="s">
        <v>1087</v>
      </c>
      <c r="R90" s="470">
        <v>16</v>
      </c>
      <c r="S90" s="470">
        <v>3500</v>
      </c>
      <c r="T90" s="462">
        <v>56000</v>
      </c>
      <c r="U90" s="462" t="s">
        <v>1134</v>
      </c>
      <c r="V90" s="473" t="s">
        <v>1072</v>
      </c>
    </row>
    <row r="91" spans="2:22" ht="25.5">
      <c r="B91" s="452" t="e">
        <f>IF('Formulario PPGR5'!$G91="","",CONCATENATE('Formulario PPGR5'!$C91,".",'Formulario PPGR5'!$D91,".",'Formulario PPGR5'!$E91,".",'Formulario PPGR5'!$F91))</f>
        <v>#REF!</v>
      </c>
      <c r="C91" s="452"/>
      <c r="D91" s="452" t="e">
        <f>IF('Formulario PPGR5'!$G91="","",'Formulario PPGR1'!#REF!)</f>
        <v>#REF!</v>
      </c>
      <c r="E91" s="452" t="e">
        <f>IF('Formulario PPGR5'!$G91="","",'Formulario PPGR1'!#REF!)</f>
        <v>#REF!</v>
      </c>
      <c r="F91" s="452" t="e">
        <f>IF('Formulario PPGR5'!$G91="","",'Formulario PPGR1'!#REF!)</f>
        <v>#REF!</v>
      </c>
      <c r="G91" s="455" t="s">
        <v>1410</v>
      </c>
      <c r="H91" s="456" t="s">
        <v>1282</v>
      </c>
      <c r="I91" s="458" t="s">
        <v>1085</v>
      </c>
      <c r="J91" s="456"/>
      <c r="K91" s="456" t="s">
        <v>1478</v>
      </c>
      <c r="L91" s="455" t="s">
        <v>1460</v>
      </c>
      <c r="M91" s="459" t="s">
        <v>1466</v>
      </c>
      <c r="N91" s="459" t="s">
        <v>1389</v>
      </c>
      <c r="O91" s="460"/>
      <c r="P91" s="460" t="s">
        <v>1389</v>
      </c>
      <c r="Q91" s="470" t="s">
        <v>1087</v>
      </c>
      <c r="R91" s="470">
        <v>8</v>
      </c>
      <c r="S91" s="470">
        <v>3500</v>
      </c>
      <c r="T91" s="462">
        <v>28000</v>
      </c>
      <c r="U91" s="462" t="s">
        <v>1134</v>
      </c>
      <c r="V91" s="473" t="s">
        <v>1072</v>
      </c>
    </row>
    <row r="92" spans="2:22" ht="25.5">
      <c r="B92" s="452" t="e">
        <f>IF('Formulario PPGR5'!$G92="","",CONCATENATE('Formulario PPGR5'!$C92,".",'Formulario PPGR5'!$D92,".",'Formulario PPGR5'!$E92,".",'Formulario PPGR5'!$F92))</f>
        <v>#REF!</v>
      </c>
      <c r="C92" s="452"/>
      <c r="D92" s="452" t="e">
        <f>IF('Formulario PPGR5'!$G92="","",'Formulario PPGR1'!#REF!)</f>
        <v>#REF!</v>
      </c>
      <c r="E92" s="452" t="e">
        <f>IF('Formulario PPGR5'!$G92="","",'Formulario PPGR1'!#REF!)</f>
        <v>#REF!</v>
      </c>
      <c r="F92" s="452" t="e">
        <f>IF('Formulario PPGR5'!$G92="","",'Formulario PPGR1'!#REF!)</f>
        <v>#REF!</v>
      </c>
      <c r="G92" s="455" t="s">
        <v>1410</v>
      </c>
      <c r="H92" s="456" t="s">
        <v>1282</v>
      </c>
      <c r="I92" s="458" t="s">
        <v>1085</v>
      </c>
      <c r="J92" s="456"/>
      <c r="K92" s="456" t="s">
        <v>1478</v>
      </c>
      <c r="L92" s="455" t="s">
        <v>1460</v>
      </c>
      <c r="M92" s="459" t="s">
        <v>1468</v>
      </c>
      <c r="N92" s="459" t="s">
        <v>1295</v>
      </c>
      <c r="O92" s="460"/>
      <c r="P92" s="460" t="s">
        <v>1295</v>
      </c>
      <c r="Q92" s="470" t="s">
        <v>1087</v>
      </c>
      <c r="R92" s="470">
        <v>8</v>
      </c>
      <c r="S92" s="470">
        <v>3500</v>
      </c>
      <c r="T92" s="462">
        <v>28000</v>
      </c>
      <c r="U92" s="462" t="s">
        <v>1134</v>
      </c>
      <c r="V92" s="473" t="s">
        <v>1072</v>
      </c>
    </row>
    <row r="93" spans="2:22" ht="25.5">
      <c r="B93" s="452" t="e">
        <f>IF('Formulario PPGR5'!$G93="","",CONCATENATE('Formulario PPGR5'!$C93,".",'Formulario PPGR5'!$D93,".",'Formulario PPGR5'!$E93,".",'Formulario PPGR5'!$F93))</f>
        <v>#REF!</v>
      </c>
      <c r="C93" s="452"/>
      <c r="D93" s="452" t="e">
        <f>IF('Formulario PPGR5'!$G93="","",'Formulario PPGR1'!#REF!)</f>
        <v>#REF!</v>
      </c>
      <c r="E93" s="452" t="e">
        <f>IF('Formulario PPGR5'!$G93="","",'Formulario PPGR1'!#REF!)</f>
        <v>#REF!</v>
      </c>
      <c r="F93" s="452" t="e">
        <f>IF('Formulario PPGR5'!$G93="","",'Formulario PPGR1'!#REF!)</f>
        <v>#REF!</v>
      </c>
      <c r="G93" s="455" t="s">
        <v>1410</v>
      </c>
      <c r="H93" s="456" t="s">
        <v>1282</v>
      </c>
      <c r="I93" s="458" t="s">
        <v>1085</v>
      </c>
      <c r="J93" s="456"/>
      <c r="K93" s="456" t="s">
        <v>1478</v>
      </c>
      <c r="L93" s="455" t="s">
        <v>1460</v>
      </c>
      <c r="M93" s="459" t="s">
        <v>1467</v>
      </c>
      <c r="N93" s="459" t="s">
        <v>1415</v>
      </c>
      <c r="O93" s="460"/>
      <c r="P93" s="460" t="s">
        <v>1415</v>
      </c>
      <c r="Q93" s="470" t="s">
        <v>1087</v>
      </c>
      <c r="R93" s="470">
        <v>16</v>
      </c>
      <c r="S93" s="470">
        <v>3500</v>
      </c>
      <c r="T93" s="462">
        <v>56000</v>
      </c>
      <c r="U93" s="462" t="s">
        <v>1134</v>
      </c>
      <c r="V93" s="473" t="s">
        <v>1072</v>
      </c>
    </row>
    <row r="94" spans="2:22" ht="25.5">
      <c r="B94" s="452" t="e">
        <f>IF('Formulario PPGR5'!$G94="","",CONCATENATE('Formulario PPGR5'!$C94,".",'Formulario PPGR5'!$D94,".",'Formulario PPGR5'!$E94,".",'Formulario PPGR5'!$F94))</f>
        <v>#REF!</v>
      </c>
      <c r="C94" s="452"/>
      <c r="D94" s="452" t="e">
        <f>IF('Formulario PPGR5'!$G94="","",'Formulario PPGR1'!#REF!)</f>
        <v>#REF!</v>
      </c>
      <c r="E94" s="452" t="e">
        <f>IF('Formulario PPGR5'!$G94="","",'Formulario PPGR1'!#REF!)</f>
        <v>#REF!</v>
      </c>
      <c r="F94" s="452" t="e">
        <f>IF('Formulario PPGR5'!$G94="","",'Formulario PPGR1'!#REF!)</f>
        <v>#REF!</v>
      </c>
      <c r="G94" s="455" t="s">
        <v>1410</v>
      </c>
      <c r="H94" s="456" t="s">
        <v>1282</v>
      </c>
      <c r="I94" s="458" t="s">
        <v>1085</v>
      </c>
      <c r="J94" s="456"/>
      <c r="K94" s="456" t="s">
        <v>1478</v>
      </c>
      <c r="L94" s="455" t="s">
        <v>1472</v>
      </c>
      <c r="M94" s="459" t="s">
        <v>1472</v>
      </c>
      <c r="N94" s="459" t="s">
        <v>1295</v>
      </c>
      <c r="O94" s="460"/>
      <c r="P94" s="460" t="s">
        <v>1295</v>
      </c>
      <c r="Q94" s="470" t="s">
        <v>1087</v>
      </c>
      <c r="R94" s="470">
        <v>16</v>
      </c>
      <c r="S94" s="470">
        <v>3500</v>
      </c>
      <c r="T94" s="462">
        <v>56000</v>
      </c>
      <c r="U94" s="462" t="s">
        <v>1134</v>
      </c>
      <c r="V94" s="473" t="s">
        <v>1072</v>
      </c>
    </row>
    <row r="95" spans="2:22" ht="25.5">
      <c r="B95" s="452" t="e">
        <f>IF('Formulario PPGR5'!$G95="","",CONCATENATE('Formulario PPGR5'!$C95,".",'Formulario PPGR5'!$D95,".",'Formulario PPGR5'!$E95,".",'Formulario PPGR5'!$F95))</f>
        <v>#REF!</v>
      </c>
      <c r="C95" s="452"/>
      <c r="D95" s="452" t="e">
        <f>IF('Formulario PPGR5'!$G95="","",'Formulario PPGR1'!#REF!)</f>
        <v>#REF!</v>
      </c>
      <c r="E95" s="452" t="e">
        <f>IF('Formulario PPGR5'!$G95="","",'Formulario PPGR1'!#REF!)</f>
        <v>#REF!</v>
      </c>
      <c r="F95" s="452" t="e">
        <f>IF('Formulario PPGR5'!$G95="","",'Formulario PPGR1'!#REF!)</f>
        <v>#REF!</v>
      </c>
      <c r="G95" s="455" t="s">
        <v>1410</v>
      </c>
      <c r="H95" s="456" t="s">
        <v>1282</v>
      </c>
      <c r="I95" s="458" t="s">
        <v>1085</v>
      </c>
      <c r="J95" s="456"/>
      <c r="K95" s="456" t="s">
        <v>1478</v>
      </c>
      <c r="L95" s="455" t="s">
        <v>63</v>
      </c>
      <c r="M95" s="459" t="s">
        <v>1473</v>
      </c>
      <c r="N95" s="459" t="s">
        <v>1295</v>
      </c>
      <c r="O95" s="460"/>
      <c r="P95" s="460" t="s">
        <v>1295</v>
      </c>
      <c r="Q95" s="470" t="s">
        <v>1087</v>
      </c>
      <c r="R95" s="470">
        <v>16</v>
      </c>
      <c r="S95" s="470">
        <v>3500</v>
      </c>
      <c r="T95" s="462">
        <v>56000</v>
      </c>
      <c r="U95" s="462" t="s">
        <v>1134</v>
      </c>
      <c r="V95" s="473" t="s">
        <v>1072</v>
      </c>
    </row>
    <row r="96" spans="2:22">
      <c r="B96" s="452" t="e">
        <f>IF('Formulario PPGR5'!$G96="","",CONCATENATE('Formulario PPGR5'!$C96,".",'Formulario PPGR5'!$D96,".",'Formulario PPGR5'!$E96,".",'Formulario PPGR5'!$F96))</f>
        <v>#REF!</v>
      </c>
      <c r="C96" s="452"/>
      <c r="D96" s="452" t="e">
        <f>IF('Formulario PPGR5'!$G96="","",'Formulario PPGR1'!#REF!)</f>
        <v>#REF!</v>
      </c>
      <c r="E96" s="452" t="e">
        <f>IF('Formulario PPGR5'!$G96="","",'Formulario PPGR1'!#REF!)</f>
        <v>#REF!</v>
      </c>
      <c r="F96" s="452" t="e">
        <f>IF('Formulario PPGR5'!$G96="","",'Formulario PPGR1'!#REF!)</f>
        <v>#REF!</v>
      </c>
      <c r="G96" s="455" t="s">
        <v>1410</v>
      </c>
      <c r="H96" s="456" t="s">
        <v>1131</v>
      </c>
      <c r="I96" s="458" t="s">
        <v>1085</v>
      </c>
      <c r="J96" s="456"/>
      <c r="K96" s="456" t="s">
        <v>1479</v>
      </c>
      <c r="L96" s="455" t="s">
        <v>63</v>
      </c>
      <c r="M96" s="459" t="s">
        <v>1473</v>
      </c>
      <c r="N96" s="459" t="s">
        <v>1295</v>
      </c>
      <c r="O96" s="460"/>
      <c r="P96" s="460" t="s">
        <v>1295</v>
      </c>
      <c r="Q96" s="470" t="s">
        <v>1087</v>
      </c>
      <c r="R96" s="470">
        <v>10</v>
      </c>
      <c r="S96" s="470">
        <v>45000</v>
      </c>
      <c r="T96" s="462">
        <v>450000</v>
      </c>
      <c r="U96" s="462" t="s">
        <v>1134</v>
      </c>
      <c r="V96" s="473" t="s">
        <v>1072</v>
      </c>
    </row>
    <row r="97" spans="2:22">
      <c r="B97" s="452" t="e">
        <f>IF('Formulario PPGR5'!$G97="","",CONCATENATE('Formulario PPGR5'!$C97,".",'Formulario PPGR5'!$D97,".",'Formulario PPGR5'!$E97,".",'Formulario PPGR5'!$F97))</f>
        <v>#REF!</v>
      </c>
      <c r="C97" s="452"/>
      <c r="D97" s="452" t="e">
        <f>IF('Formulario PPGR5'!$G97="","",'Formulario PPGR1'!#REF!)</f>
        <v>#REF!</v>
      </c>
      <c r="E97" s="452" t="e">
        <f>IF('Formulario PPGR5'!$G97="","",'Formulario PPGR1'!#REF!)</f>
        <v>#REF!</v>
      </c>
      <c r="F97" s="452" t="e">
        <f>IF('Formulario PPGR5'!$G97="","",'Formulario PPGR1'!#REF!)</f>
        <v>#REF!</v>
      </c>
      <c r="G97" s="455" t="s">
        <v>1410</v>
      </c>
      <c r="H97" s="456" t="s">
        <v>1131</v>
      </c>
      <c r="I97" s="458" t="s">
        <v>1085</v>
      </c>
      <c r="J97" s="456"/>
      <c r="K97" s="456" t="s">
        <v>1480</v>
      </c>
      <c r="L97" s="455" t="s">
        <v>63</v>
      </c>
      <c r="M97" s="459" t="s">
        <v>1473</v>
      </c>
      <c r="N97" s="459" t="s">
        <v>1295</v>
      </c>
      <c r="O97" s="460"/>
      <c r="P97" s="460" t="s">
        <v>1295</v>
      </c>
      <c r="Q97" s="470" t="s">
        <v>1087</v>
      </c>
      <c r="R97" s="470">
        <v>80</v>
      </c>
      <c r="S97" s="470">
        <v>995</v>
      </c>
      <c r="T97" s="462">
        <v>79600</v>
      </c>
      <c r="U97" s="462" t="s">
        <v>1134</v>
      </c>
      <c r="V97" s="473" t="s">
        <v>1072</v>
      </c>
    </row>
    <row r="98" spans="2:22">
      <c r="B98" s="452" t="e">
        <f>IF('Formulario PPGR5'!$G98="","",CONCATENATE('Formulario PPGR5'!$C98,".",'Formulario PPGR5'!$D98,".",'Formulario PPGR5'!$E98,".",'Formulario PPGR5'!$F98))</f>
        <v>#REF!</v>
      </c>
      <c r="C98" s="452"/>
      <c r="D98" s="452" t="e">
        <f>IF('Formulario PPGR5'!$G98="","",'Formulario PPGR1'!#REF!)</f>
        <v>#REF!</v>
      </c>
      <c r="E98" s="452" t="e">
        <f>IF('Formulario PPGR5'!$G98="","",'Formulario PPGR1'!#REF!)</f>
        <v>#REF!</v>
      </c>
      <c r="F98" s="452" t="e">
        <f>IF('Formulario PPGR5'!$G98="","",'Formulario PPGR1'!#REF!)</f>
        <v>#REF!</v>
      </c>
      <c r="G98" s="455" t="s">
        <v>1410</v>
      </c>
      <c r="H98" s="456" t="s">
        <v>1131</v>
      </c>
      <c r="I98" s="458" t="s">
        <v>1085</v>
      </c>
      <c r="J98" s="456"/>
      <c r="K98" s="456" t="s">
        <v>1481</v>
      </c>
      <c r="L98" s="455" t="s">
        <v>63</v>
      </c>
      <c r="M98" s="459" t="s">
        <v>1473</v>
      </c>
      <c r="N98" s="459" t="s">
        <v>1295</v>
      </c>
      <c r="O98" s="460"/>
      <c r="P98" s="460" t="s">
        <v>1295</v>
      </c>
      <c r="Q98" s="470" t="s">
        <v>1087</v>
      </c>
      <c r="R98" s="470">
        <v>50</v>
      </c>
      <c r="S98" s="470">
        <v>350</v>
      </c>
      <c r="T98" s="462">
        <v>17500</v>
      </c>
      <c r="U98" s="462" t="s">
        <v>1134</v>
      </c>
      <c r="V98" s="473" t="s">
        <v>1072</v>
      </c>
    </row>
    <row r="99" spans="2:22">
      <c r="B99" s="452" t="e">
        <f>IF('Formulario PPGR5'!$G99="","",CONCATENATE('Formulario PPGR5'!$C99,".",'Formulario PPGR5'!$D99,".",'Formulario PPGR5'!$E99,".",'Formulario PPGR5'!$F99))</f>
        <v>#REF!</v>
      </c>
      <c r="C99" s="452"/>
      <c r="D99" s="452" t="e">
        <f>IF('Formulario PPGR5'!$G99="","",'Formulario PPGR1'!#REF!)</f>
        <v>#REF!</v>
      </c>
      <c r="E99" s="452" t="e">
        <f>IF('Formulario PPGR5'!$G99="","",'Formulario PPGR1'!#REF!)</f>
        <v>#REF!</v>
      </c>
      <c r="F99" s="452" t="e">
        <f>IF('Formulario PPGR5'!$G99="","",'Formulario PPGR1'!#REF!)</f>
        <v>#REF!</v>
      </c>
      <c r="G99" s="455" t="s">
        <v>1410</v>
      </c>
      <c r="H99" s="456" t="s">
        <v>1131</v>
      </c>
      <c r="I99" s="458" t="s">
        <v>1085</v>
      </c>
      <c r="J99" s="456"/>
      <c r="K99" s="456" t="s">
        <v>1482</v>
      </c>
      <c r="L99" s="455" t="s">
        <v>63</v>
      </c>
      <c r="M99" s="459" t="s">
        <v>1473</v>
      </c>
      <c r="N99" s="459" t="s">
        <v>1295</v>
      </c>
      <c r="O99" s="460"/>
      <c r="P99" s="460" t="s">
        <v>1295</v>
      </c>
      <c r="Q99" s="470" t="s">
        <v>1087</v>
      </c>
      <c r="R99" s="470">
        <v>2</v>
      </c>
      <c r="S99" s="470">
        <v>50000</v>
      </c>
      <c r="T99" s="462">
        <v>100000</v>
      </c>
      <c r="U99" s="462" t="s">
        <v>1134</v>
      </c>
      <c r="V99" s="473" t="s">
        <v>1072</v>
      </c>
    </row>
    <row r="100" spans="2:22">
      <c r="B100" s="452" t="e">
        <f>IF('Formulario PPGR5'!$G100="","",CONCATENATE('Formulario PPGR5'!$C100,".",'Formulario PPGR5'!$D100,".",'Formulario PPGR5'!$E100,".",'Formulario PPGR5'!$F100))</f>
        <v>#REF!</v>
      </c>
      <c r="C100" s="452"/>
      <c r="D100" s="452" t="e">
        <f>IF('Formulario PPGR5'!$G100="","",'Formulario PPGR1'!#REF!)</f>
        <v>#REF!</v>
      </c>
      <c r="E100" s="452" t="e">
        <f>IF('Formulario PPGR5'!$G100="","",'Formulario PPGR1'!#REF!)</f>
        <v>#REF!</v>
      </c>
      <c r="F100" s="452" t="e">
        <f>IF('Formulario PPGR5'!$G100="","",'Formulario PPGR1'!#REF!)</f>
        <v>#REF!</v>
      </c>
      <c r="G100" s="455" t="s">
        <v>1410</v>
      </c>
      <c r="H100" s="456" t="s">
        <v>1131</v>
      </c>
      <c r="I100" s="458" t="s">
        <v>1085</v>
      </c>
      <c r="J100" s="456"/>
      <c r="K100" s="456" t="s">
        <v>1483</v>
      </c>
      <c r="L100" s="455" t="s">
        <v>63</v>
      </c>
      <c r="M100" s="459" t="s">
        <v>1473</v>
      </c>
      <c r="N100" s="459" t="s">
        <v>1295</v>
      </c>
      <c r="O100" s="460"/>
      <c r="P100" s="460" t="s">
        <v>1295</v>
      </c>
      <c r="Q100" s="470" t="s">
        <v>1087</v>
      </c>
      <c r="R100" s="470">
        <v>100</v>
      </c>
      <c r="S100" s="470">
        <v>300</v>
      </c>
      <c r="T100" s="462">
        <v>30000</v>
      </c>
      <c r="U100" s="462" t="s">
        <v>1134</v>
      </c>
      <c r="V100" s="473" t="s">
        <v>1072</v>
      </c>
    </row>
    <row r="101" spans="2:22">
      <c r="B101" s="452" t="e">
        <f>IF('Formulario PPGR5'!$G101="","",CONCATENATE('Formulario PPGR5'!$C101,".",'Formulario PPGR5'!$D101,".",'Formulario PPGR5'!$E101,".",'Formulario PPGR5'!$F101))</f>
        <v>#REF!</v>
      </c>
      <c r="C101" s="452"/>
      <c r="D101" s="452" t="e">
        <f>IF('Formulario PPGR5'!$G101="","",'Formulario PPGR1'!#REF!)</f>
        <v>#REF!</v>
      </c>
      <c r="E101" s="452" t="e">
        <f>IF('Formulario PPGR5'!$G101="","",'Formulario PPGR1'!#REF!)</f>
        <v>#REF!</v>
      </c>
      <c r="F101" s="452" t="e">
        <f>IF('Formulario PPGR5'!$G101="","",'Formulario PPGR1'!#REF!)</f>
        <v>#REF!</v>
      </c>
      <c r="G101" s="455" t="s">
        <v>1410</v>
      </c>
      <c r="H101" s="456" t="s">
        <v>1131</v>
      </c>
      <c r="I101" s="458" t="s">
        <v>1085</v>
      </c>
      <c r="J101" s="456"/>
      <c r="K101" s="456" t="s">
        <v>1484</v>
      </c>
      <c r="L101" s="455" t="s">
        <v>63</v>
      </c>
      <c r="M101" s="459" t="s">
        <v>1473</v>
      </c>
      <c r="N101" s="459" t="s">
        <v>1295</v>
      </c>
      <c r="O101" s="460"/>
      <c r="P101" s="460" t="s">
        <v>1295</v>
      </c>
      <c r="Q101" s="470" t="s">
        <v>1087</v>
      </c>
      <c r="R101" s="470">
        <v>10</v>
      </c>
      <c r="S101" s="470">
        <v>800</v>
      </c>
      <c r="T101" s="462">
        <v>8000</v>
      </c>
      <c r="U101" s="462" t="s">
        <v>1134</v>
      </c>
      <c r="V101" s="473" t="s">
        <v>1072</v>
      </c>
    </row>
    <row r="102" spans="2:22">
      <c r="B102" s="452" t="e">
        <f>IF('Formulario PPGR5'!$G102="","",CONCATENATE('Formulario PPGR5'!$C102,".",'Formulario PPGR5'!$D102,".",'Formulario PPGR5'!$E102,".",'Formulario PPGR5'!$F102))</f>
        <v>#REF!</v>
      </c>
      <c r="C102" s="452"/>
      <c r="D102" s="452" t="e">
        <f>IF('Formulario PPGR5'!$G102="","",'Formulario PPGR1'!#REF!)</f>
        <v>#REF!</v>
      </c>
      <c r="E102" s="452" t="e">
        <f>IF('Formulario PPGR5'!$G102="","",'Formulario PPGR1'!#REF!)</f>
        <v>#REF!</v>
      </c>
      <c r="F102" s="452" t="e">
        <f>IF('Formulario PPGR5'!$G102="","",'Formulario PPGR1'!#REF!)</f>
        <v>#REF!</v>
      </c>
      <c r="G102" s="455" t="s">
        <v>1410</v>
      </c>
      <c r="H102" s="456" t="s">
        <v>1131</v>
      </c>
      <c r="I102" s="458" t="s">
        <v>1085</v>
      </c>
      <c r="J102" s="456"/>
      <c r="K102" s="456" t="s">
        <v>1485</v>
      </c>
      <c r="L102" s="455" t="s">
        <v>63</v>
      </c>
      <c r="M102" s="459" t="s">
        <v>1473</v>
      </c>
      <c r="N102" s="459" t="s">
        <v>1295</v>
      </c>
      <c r="O102" s="460"/>
      <c r="P102" s="460" t="s">
        <v>1295</v>
      </c>
      <c r="Q102" s="470" t="s">
        <v>1087</v>
      </c>
      <c r="R102" s="470">
        <v>32</v>
      </c>
      <c r="S102" s="470">
        <v>1800</v>
      </c>
      <c r="T102" s="462">
        <v>57600</v>
      </c>
      <c r="U102" s="462" t="s">
        <v>1134</v>
      </c>
      <c r="V102" s="473" t="s">
        <v>1072</v>
      </c>
    </row>
    <row r="103" spans="2:22">
      <c r="B103" s="452" t="e">
        <f>IF('Formulario PPGR5'!$G103="","",CONCATENATE('Formulario PPGR5'!$C103,".",'Formulario PPGR5'!$D103,".",'Formulario PPGR5'!$E103,".",'Formulario PPGR5'!$F103))</f>
        <v>#REF!</v>
      </c>
      <c r="C103" s="452"/>
      <c r="D103" s="452" t="e">
        <f>IF('Formulario PPGR5'!$G103="","",'Formulario PPGR1'!#REF!)</f>
        <v>#REF!</v>
      </c>
      <c r="E103" s="452" t="e">
        <f>IF('Formulario PPGR5'!$G103="","",'Formulario PPGR1'!#REF!)</f>
        <v>#REF!</v>
      </c>
      <c r="F103" s="452" t="e">
        <f>IF('Formulario PPGR5'!$G103="","",'Formulario PPGR1'!#REF!)</f>
        <v>#REF!</v>
      </c>
      <c r="G103" s="455" t="s">
        <v>1410</v>
      </c>
      <c r="H103" s="456" t="s">
        <v>1131</v>
      </c>
      <c r="I103" s="458" t="s">
        <v>1085</v>
      </c>
      <c r="J103" s="456"/>
      <c r="K103" s="456" t="s">
        <v>1485</v>
      </c>
      <c r="L103" s="455" t="s">
        <v>1422</v>
      </c>
      <c r="M103" s="459" t="s">
        <v>1469</v>
      </c>
      <c r="N103" s="459" t="s">
        <v>1295</v>
      </c>
      <c r="O103" s="460"/>
      <c r="P103" s="460" t="s">
        <v>1295</v>
      </c>
      <c r="Q103" s="470" t="s">
        <v>1087</v>
      </c>
      <c r="R103" s="470">
        <v>20</v>
      </c>
      <c r="S103" s="470">
        <v>1800</v>
      </c>
      <c r="T103" s="462">
        <v>36000</v>
      </c>
      <c r="U103" s="462" t="s">
        <v>1134</v>
      </c>
      <c r="V103" s="473" t="s">
        <v>1072</v>
      </c>
    </row>
    <row r="104" spans="2:22">
      <c r="B104" s="452" t="e">
        <f>IF('Formulario PPGR5'!$G104="","",CONCATENATE('Formulario PPGR5'!$C104,".",'Formulario PPGR5'!$D104,".",'Formulario PPGR5'!$E104,".",'Formulario PPGR5'!$F104))</f>
        <v>#REF!</v>
      </c>
      <c r="C104" s="452"/>
      <c r="D104" s="452" t="e">
        <f>IF('Formulario PPGR5'!$G104="","",'Formulario PPGR1'!#REF!)</f>
        <v>#REF!</v>
      </c>
      <c r="E104" s="452" t="e">
        <f>IF('Formulario PPGR5'!$G104="","",'Formulario PPGR1'!#REF!)</f>
        <v>#REF!</v>
      </c>
      <c r="F104" s="452" t="e">
        <f>IF('Formulario PPGR5'!$G104="","",'Formulario PPGR1'!#REF!)</f>
        <v>#REF!</v>
      </c>
      <c r="G104" s="455" t="s">
        <v>1410</v>
      </c>
      <c r="H104" s="456" t="s">
        <v>1131</v>
      </c>
      <c r="I104" s="458" t="s">
        <v>1085</v>
      </c>
      <c r="J104" s="456"/>
      <c r="K104" s="456" t="s">
        <v>1485</v>
      </c>
      <c r="L104" s="455" t="s">
        <v>1422</v>
      </c>
      <c r="M104" s="459" t="s">
        <v>1470</v>
      </c>
      <c r="N104" s="459" t="s">
        <v>1415</v>
      </c>
      <c r="O104" s="460"/>
      <c r="P104" s="460" t="s">
        <v>1415</v>
      </c>
      <c r="Q104" s="470" t="s">
        <v>1087</v>
      </c>
      <c r="R104" s="470">
        <v>20</v>
      </c>
      <c r="S104" s="470">
        <v>1800</v>
      </c>
      <c r="T104" s="462">
        <v>36000</v>
      </c>
      <c r="U104" s="462" t="s">
        <v>1134</v>
      </c>
      <c r="V104" s="473" t="s">
        <v>1072</v>
      </c>
    </row>
    <row r="105" spans="2:22" ht="25.5">
      <c r="B105" s="452" t="e">
        <f>IF('Formulario PPGR5'!$G105="","",CONCATENATE('Formulario PPGR5'!$C105,".",'Formulario PPGR5'!$D105,".",'Formulario PPGR5'!$E105,".",'Formulario PPGR5'!$F105))</f>
        <v>#REF!</v>
      </c>
      <c r="C105" s="452"/>
      <c r="D105" s="452" t="e">
        <f>IF('Formulario PPGR5'!$G105="","",'Formulario PPGR1'!#REF!)</f>
        <v>#REF!</v>
      </c>
      <c r="E105" s="452" t="e">
        <f>IF('Formulario PPGR5'!$G105="","",'Formulario PPGR1'!#REF!)</f>
        <v>#REF!</v>
      </c>
      <c r="F105" s="452" t="e">
        <f>IF('Formulario PPGR5'!$G105="","",'Formulario PPGR1'!#REF!)</f>
        <v>#REF!</v>
      </c>
      <c r="G105" s="455" t="s">
        <v>1410</v>
      </c>
      <c r="H105" s="456" t="s">
        <v>1131</v>
      </c>
      <c r="I105" s="458" t="s">
        <v>1085</v>
      </c>
      <c r="J105" s="456"/>
      <c r="K105" s="456" t="s">
        <v>1485</v>
      </c>
      <c r="L105" s="455" t="s">
        <v>1422</v>
      </c>
      <c r="M105" s="459" t="s">
        <v>1471</v>
      </c>
      <c r="N105" s="459" t="s">
        <v>1295</v>
      </c>
      <c r="O105" s="460"/>
      <c r="P105" s="460" t="s">
        <v>1295</v>
      </c>
      <c r="Q105" s="470" t="s">
        <v>1087</v>
      </c>
      <c r="R105" s="470">
        <v>20</v>
      </c>
      <c r="S105" s="470">
        <v>1800</v>
      </c>
      <c r="T105" s="462">
        <v>36000</v>
      </c>
      <c r="U105" s="462" t="s">
        <v>1134</v>
      </c>
      <c r="V105" s="473" t="s">
        <v>1072</v>
      </c>
    </row>
    <row r="106" spans="2:22">
      <c r="B106" s="452" t="e">
        <f>IF('Formulario PPGR5'!$G106="","",CONCATENATE('Formulario PPGR5'!$C106,".",'Formulario PPGR5'!$D106,".",'Formulario PPGR5'!$E106,".",'Formulario PPGR5'!$F106))</f>
        <v>#REF!</v>
      </c>
      <c r="C106" s="452"/>
      <c r="D106" s="452" t="e">
        <f>IF('Formulario PPGR5'!$G106="","",'Formulario PPGR1'!#REF!)</f>
        <v>#REF!</v>
      </c>
      <c r="E106" s="452" t="e">
        <f>IF('Formulario PPGR5'!$G106="","",'Formulario PPGR1'!#REF!)</f>
        <v>#REF!</v>
      </c>
      <c r="F106" s="452" t="e">
        <f>IF('Formulario PPGR5'!$G106="","",'Formulario PPGR1'!#REF!)</f>
        <v>#REF!</v>
      </c>
      <c r="G106" s="455" t="s">
        <v>1410</v>
      </c>
      <c r="H106" s="456" t="s">
        <v>1131</v>
      </c>
      <c r="I106" s="458" t="s">
        <v>1085</v>
      </c>
      <c r="J106" s="456"/>
      <c r="K106" s="456" t="s">
        <v>1485</v>
      </c>
      <c r="L106" s="455" t="s">
        <v>1460</v>
      </c>
      <c r="M106" s="459" t="s">
        <v>1466</v>
      </c>
      <c r="N106" s="459" t="s">
        <v>1389</v>
      </c>
      <c r="O106" s="460"/>
      <c r="P106" s="460" t="s">
        <v>1389</v>
      </c>
      <c r="Q106" s="470" t="s">
        <v>1087</v>
      </c>
      <c r="R106" s="470">
        <v>15</v>
      </c>
      <c r="S106" s="470">
        <v>1800</v>
      </c>
      <c r="T106" s="462">
        <v>27000</v>
      </c>
      <c r="U106" s="462" t="s">
        <v>1134</v>
      </c>
      <c r="V106" s="473" t="s">
        <v>1072</v>
      </c>
    </row>
    <row r="107" spans="2:22">
      <c r="B107" s="452" t="e">
        <f>IF('Formulario PPGR5'!$G107="","",CONCATENATE('Formulario PPGR5'!$C107,".",'Formulario PPGR5'!$D107,".",'Formulario PPGR5'!$E107,".",'Formulario PPGR5'!$F107))</f>
        <v>#REF!</v>
      </c>
      <c r="C107" s="452"/>
      <c r="D107" s="452" t="e">
        <f>IF('Formulario PPGR5'!$G107="","",'Formulario PPGR1'!#REF!)</f>
        <v>#REF!</v>
      </c>
      <c r="E107" s="452" t="e">
        <f>IF('Formulario PPGR5'!$G107="","",'Formulario PPGR1'!#REF!)</f>
        <v>#REF!</v>
      </c>
      <c r="F107" s="452" t="e">
        <f>IF('Formulario PPGR5'!$G107="","",'Formulario PPGR1'!#REF!)</f>
        <v>#REF!</v>
      </c>
      <c r="G107" s="455" t="s">
        <v>1410</v>
      </c>
      <c r="H107" s="456" t="s">
        <v>1131</v>
      </c>
      <c r="I107" s="458" t="s">
        <v>1085</v>
      </c>
      <c r="J107" s="456"/>
      <c r="K107" s="456" t="s">
        <v>1485</v>
      </c>
      <c r="L107" s="455" t="s">
        <v>1460</v>
      </c>
      <c r="M107" s="459" t="s">
        <v>1468</v>
      </c>
      <c r="N107" s="459" t="s">
        <v>1295</v>
      </c>
      <c r="O107" s="460"/>
      <c r="P107" s="460" t="s">
        <v>1295</v>
      </c>
      <c r="Q107" s="470" t="s">
        <v>1087</v>
      </c>
      <c r="R107" s="470">
        <v>17</v>
      </c>
      <c r="S107" s="470">
        <v>1800</v>
      </c>
      <c r="T107" s="462">
        <v>30600</v>
      </c>
      <c r="U107" s="462" t="s">
        <v>1134</v>
      </c>
      <c r="V107" s="473" t="s">
        <v>1072</v>
      </c>
    </row>
    <row r="108" spans="2:22">
      <c r="B108" s="452" t="e">
        <f>IF('Formulario PPGR5'!$G108="","",CONCATENATE('Formulario PPGR5'!$C108,".",'Formulario PPGR5'!$D108,".",'Formulario PPGR5'!$E108,".",'Formulario PPGR5'!$F108))</f>
        <v>#REF!</v>
      </c>
      <c r="C108" s="452"/>
      <c r="D108" s="452" t="e">
        <f>IF('Formulario PPGR5'!$G108="","",'Formulario PPGR1'!#REF!)</f>
        <v>#REF!</v>
      </c>
      <c r="E108" s="452" t="e">
        <f>IF('Formulario PPGR5'!$G108="","",'Formulario PPGR1'!#REF!)</f>
        <v>#REF!</v>
      </c>
      <c r="F108" s="452" t="e">
        <f>IF('Formulario PPGR5'!$G108="","",'Formulario PPGR1'!#REF!)</f>
        <v>#REF!</v>
      </c>
      <c r="G108" s="455" t="s">
        <v>1410</v>
      </c>
      <c r="H108" s="456" t="s">
        <v>1131</v>
      </c>
      <c r="I108" s="458" t="s">
        <v>1085</v>
      </c>
      <c r="J108" s="456"/>
      <c r="K108" s="456" t="s">
        <v>1485</v>
      </c>
      <c r="L108" s="455" t="s">
        <v>1460</v>
      </c>
      <c r="M108" s="459" t="s">
        <v>1467</v>
      </c>
      <c r="N108" s="459" t="s">
        <v>1415</v>
      </c>
      <c r="O108" s="460"/>
      <c r="P108" s="460" t="s">
        <v>1415</v>
      </c>
      <c r="Q108" s="470" t="s">
        <v>1087</v>
      </c>
      <c r="R108" s="470">
        <v>20</v>
      </c>
      <c r="S108" s="470">
        <v>1800</v>
      </c>
      <c r="T108" s="462">
        <v>36000</v>
      </c>
      <c r="U108" s="462" t="s">
        <v>1134</v>
      </c>
      <c r="V108" s="473" t="s">
        <v>1072</v>
      </c>
    </row>
    <row r="109" spans="2:22">
      <c r="B109" s="452" t="e">
        <f>IF('Formulario PPGR5'!$G109="","",CONCATENATE('Formulario PPGR5'!$C109,".",'Formulario PPGR5'!$D109,".",'Formulario PPGR5'!$E109,".",'Formulario PPGR5'!$F109))</f>
        <v>#REF!</v>
      </c>
      <c r="C109" s="452"/>
      <c r="D109" s="452" t="e">
        <f>IF('Formulario PPGR5'!$G109="","",'Formulario PPGR1'!#REF!)</f>
        <v>#REF!</v>
      </c>
      <c r="E109" s="452" t="e">
        <f>IF('Formulario PPGR5'!$G109="","",'Formulario PPGR1'!#REF!)</f>
        <v>#REF!</v>
      </c>
      <c r="F109" s="452" t="e">
        <f>IF('Formulario PPGR5'!$G109="","",'Formulario PPGR1'!#REF!)</f>
        <v>#REF!</v>
      </c>
      <c r="G109" s="455" t="s">
        <v>1410</v>
      </c>
      <c r="H109" s="456" t="s">
        <v>1131</v>
      </c>
      <c r="I109" s="458" t="s">
        <v>1085</v>
      </c>
      <c r="J109" s="456"/>
      <c r="K109" s="456" t="s">
        <v>1485</v>
      </c>
      <c r="L109" s="455" t="s">
        <v>1472</v>
      </c>
      <c r="M109" s="459" t="s">
        <v>1472</v>
      </c>
      <c r="N109" s="459" t="s">
        <v>1295</v>
      </c>
      <c r="O109" s="460"/>
      <c r="P109" s="460" t="s">
        <v>1295</v>
      </c>
      <c r="Q109" s="470" t="s">
        <v>1087</v>
      </c>
      <c r="R109" s="470">
        <v>7</v>
      </c>
      <c r="S109" s="470">
        <v>1800</v>
      </c>
      <c r="T109" s="462">
        <v>12600</v>
      </c>
      <c r="U109" s="462" t="s">
        <v>1134</v>
      </c>
      <c r="V109" s="473" t="s">
        <v>1072</v>
      </c>
    </row>
    <row r="110" spans="2:22" ht="25.5">
      <c r="B110" s="452" t="e">
        <f>IF('Formulario PPGR5'!$G110="","",CONCATENATE('Formulario PPGR5'!$C110,".",'Formulario PPGR5'!$D110,".",'Formulario PPGR5'!$E110,".",'Formulario PPGR5'!$F110))</f>
        <v>#REF!</v>
      </c>
      <c r="C110" s="452"/>
      <c r="D110" s="452" t="e">
        <f>IF('Formulario PPGR5'!$G110="","",'Formulario PPGR1'!#REF!)</f>
        <v>#REF!</v>
      </c>
      <c r="E110" s="452" t="e">
        <f>IF('Formulario PPGR5'!$G110="","",'Formulario PPGR1'!#REF!)</f>
        <v>#REF!</v>
      </c>
      <c r="F110" s="452" t="e">
        <f>IF('Formulario PPGR5'!$G110="","",'Formulario PPGR1'!#REF!)</f>
        <v>#REF!</v>
      </c>
      <c r="G110" s="455" t="s">
        <v>1410</v>
      </c>
      <c r="H110" s="456" t="s">
        <v>1131</v>
      </c>
      <c r="I110" s="458" t="s">
        <v>1085</v>
      </c>
      <c r="J110" s="456"/>
      <c r="K110" s="456" t="s">
        <v>1485</v>
      </c>
      <c r="L110" s="455" t="s">
        <v>1293</v>
      </c>
      <c r="M110" s="459" t="s">
        <v>1293</v>
      </c>
      <c r="N110" s="459" t="s">
        <v>1295</v>
      </c>
      <c r="O110" s="460"/>
      <c r="P110" s="460" t="s">
        <v>1295</v>
      </c>
      <c r="Q110" s="470" t="s">
        <v>1087</v>
      </c>
      <c r="R110" s="470">
        <v>105</v>
      </c>
      <c r="S110" s="470">
        <v>1800</v>
      </c>
      <c r="T110" s="462">
        <v>189000</v>
      </c>
      <c r="U110" s="462" t="s">
        <v>1134</v>
      </c>
      <c r="V110" s="473" t="s">
        <v>1072</v>
      </c>
    </row>
    <row r="111" spans="2:22">
      <c r="B111" s="452" t="e">
        <f>IF('Formulario PPGR5'!$G111="","",CONCATENATE('Formulario PPGR5'!$C111,".",'Formulario PPGR5'!$D111,".",'Formulario PPGR5'!$E111,".",'Formulario PPGR5'!$F111))</f>
        <v>#REF!</v>
      </c>
      <c r="C111" s="452"/>
      <c r="D111" s="452" t="e">
        <f>IF('Formulario PPGR5'!$G111="","",'Formulario PPGR1'!#REF!)</f>
        <v>#REF!</v>
      </c>
      <c r="E111" s="452" t="e">
        <f>IF('Formulario PPGR5'!$G111="","",'Formulario PPGR1'!#REF!)</f>
        <v>#REF!</v>
      </c>
      <c r="F111" s="452" t="e">
        <f>IF('Formulario PPGR5'!$G111="","",'Formulario PPGR1'!#REF!)</f>
        <v>#REF!</v>
      </c>
      <c r="G111" s="455" t="s">
        <v>1410</v>
      </c>
      <c r="H111" s="456" t="s">
        <v>1131</v>
      </c>
      <c r="I111" s="458" t="s">
        <v>1085</v>
      </c>
      <c r="J111" s="456"/>
      <c r="K111" s="456" t="s">
        <v>1486</v>
      </c>
      <c r="L111" s="455" t="s">
        <v>63</v>
      </c>
      <c r="M111" s="459" t="s">
        <v>1473</v>
      </c>
      <c r="N111" s="459" t="s">
        <v>1295</v>
      </c>
      <c r="O111" s="460"/>
      <c r="P111" s="460" t="s">
        <v>1295</v>
      </c>
      <c r="Q111" s="470" t="s">
        <v>1087</v>
      </c>
      <c r="R111" s="470">
        <v>100</v>
      </c>
      <c r="S111" s="470">
        <v>400</v>
      </c>
      <c r="T111" s="462">
        <v>40000</v>
      </c>
      <c r="U111" s="462" t="s">
        <v>1134</v>
      </c>
      <c r="V111" s="473" t="s">
        <v>1072</v>
      </c>
    </row>
    <row r="112" spans="2:22">
      <c r="B112" s="452" t="e">
        <f>IF('Formulario PPGR5'!$G112="","",CONCATENATE('Formulario PPGR5'!$C112,".",'Formulario PPGR5'!$D112,".",'Formulario PPGR5'!$E112,".",'Formulario PPGR5'!$F112))</f>
        <v>#REF!</v>
      </c>
      <c r="C112" s="452"/>
      <c r="D112" s="452" t="e">
        <f>IF('Formulario PPGR5'!$G112="","",'Formulario PPGR1'!#REF!)</f>
        <v>#REF!</v>
      </c>
      <c r="E112" s="452" t="e">
        <f>IF('Formulario PPGR5'!$G112="","",'Formulario PPGR1'!#REF!)</f>
        <v>#REF!</v>
      </c>
      <c r="F112" s="452" t="e">
        <f>IF('Formulario PPGR5'!$G112="","",'Formulario PPGR1'!#REF!)</f>
        <v>#REF!</v>
      </c>
      <c r="G112" s="455" t="s">
        <v>1410</v>
      </c>
      <c r="H112" s="456" t="s">
        <v>1131</v>
      </c>
      <c r="I112" s="458" t="s">
        <v>1085</v>
      </c>
      <c r="J112" s="456"/>
      <c r="K112" s="456" t="s">
        <v>1479</v>
      </c>
      <c r="L112" s="455" t="s">
        <v>63</v>
      </c>
      <c r="M112" s="459" t="s">
        <v>1473</v>
      </c>
      <c r="N112" s="459" t="s">
        <v>1295</v>
      </c>
      <c r="O112" s="460"/>
      <c r="P112" s="460" t="s">
        <v>1295</v>
      </c>
      <c r="Q112" s="470" t="s">
        <v>1087</v>
      </c>
      <c r="R112" s="470">
        <v>10</v>
      </c>
      <c r="S112" s="470">
        <v>45000</v>
      </c>
      <c r="T112" s="462">
        <v>450000</v>
      </c>
      <c r="U112" s="462" t="s">
        <v>1134</v>
      </c>
      <c r="V112" s="473" t="s">
        <v>1072</v>
      </c>
    </row>
    <row r="113" spans="2:22" ht="25.5">
      <c r="B113" s="452" t="e">
        <f>IF('Formulario PPGR5'!$G113="","",CONCATENATE('Formulario PPGR5'!$C113,".",'Formulario PPGR5'!$D113,".",'Formulario PPGR5'!$E113,".",'Formulario PPGR5'!$F113))</f>
        <v>#REF!</v>
      </c>
      <c r="C113" s="452"/>
      <c r="D113" s="452" t="e">
        <f>IF('Formulario PPGR5'!$G113="","",'Formulario PPGR1'!#REF!)</f>
        <v>#REF!</v>
      </c>
      <c r="E113" s="452" t="e">
        <f>IF('Formulario PPGR5'!$G113="","",'Formulario PPGR1'!#REF!)</f>
        <v>#REF!</v>
      </c>
      <c r="F113" s="452" t="e">
        <f>IF('Formulario PPGR5'!$G113="","",'Formulario PPGR1'!#REF!)</f>
        <v>#REF!</v>
      </c>
      <c r="G113" s="455" t="s">
        <v>1410</v>
      </c>
      <c r="H113" s="456" t="s">
        <v>1131</v>
      </c>
      <c r="I113" s="458" t="s">
        <v>1085</v>
      </c>
      <c r="J113" s="456"/>
      <c r="K113" s="456" t="s">
        <v>1487</v>
      </c>
      <c r="L113" s="455" t="s">
        <v>63</v>
      </c>
      <c r="M113" s="459" t="s">
        <v>1473</v>
      </c>
      <c r="N113" s="459" t="s">
        <v>1295</v>
      </c>
      <c r="O113" s="460"/>
      <c r="P113" s="460" t="s">
        <v>1295</v>
      </c>
      <c r="Q113" s="470" t="s">
        <v>1087</v>
      </c>
      <c r="R113" s="470">
        <v>10</v>
      </c>
      <c r="S113" s="470">
        <v>6500</v>
      </c>
      <c r="T113" s="462">
        <v>65000</v>
      </c>
      <c r="U113" s="462" t="s">
        <v>1134</v>
      </c>
      <c r="V113" s="473" t="s">
        <v>1072</v>
      </c>
    </row>
    <row r="114" spans="2:22" ht="51">
      <c r="B114" s="452" t="e">
        <f>IF('Formulario PPGR5'!$G114="","",CONCATENATE('Formulario PPGR5'!$C114,".",'Formulario PPGR5'!$D114,".",'Formulario PPGR5'!$E114,".",'Formulario PPGR5'!$F114))</f>
        <v>#REF!</v>
      </c>
      <c r="C114" s="452"/>
      <c r="D114" s="452" t="e">
        <f>IF('Formulario PPGR5'!$G114="","",'Formulario PPGR1'!#REF!)</f>
        <v>#REF!</v>
      </c>
      <c r="E114" s="452" t="e">
        <f>IF('Formulario PPGR5'!$G114="","",'Formulario PPGR1'!#REF!)</f>
        <v>#REF!</v>
      </c>
      <c r="F114" s="452" t="e">
        <f>IF('Formulario PPGR5'!$G114="","",'Formulario PPGR1'!#REF!)</f>
        <v>#REF!</v>
      </c>
      <c r="G114" s="455" t="s">
        <v>1410</v>
      </c>
      <c r="H114" s="456" t="s">
        <v>1230</v>
      </c>
      <c r="I114" s="458" t="s">
        <v>1085</v>
      </c>
      <c r="J114" s="456"/>
      <c r="K114" s="456" t="s">
        <v>1230</v>
      </c>
      <c r="L114" s="455" t="s">
        <v>63</v>
      </c>
      <c r="M114" s="459" t="s">
        <v>1473</v>
      </c>
      <c r="N114" s="459" t="s">
        <v>1295</v>
      </c>
      <c r="O114" s="460"/>
      <c r="P114" s="460" t="s">
        <v>1295</v>
      </c>
      <c r="Q114" s="470" t="s">
        <v>1087</v>
      </c>
      <c r="R114" s="470">
        <v>20</v>
      </c>
      <c r="S114" s="470">
        <v>5000</v>
      </c>
      <c r="T114" s="462">
        <v>100000</v>
      </c>
      <c r="U114" s="462" t="s">
        <v>1134</v>
      </c>
      <c r="V114" s="473" t="s">
        <v>1072</v>
      </c>
    </row>
    <row r="115" spans="2:22">
      <c r="B115" s="452" t="e">
        <f>IF('Formulario PPGR5'!$G115="","",CONCATENATE('Formulario PPGR5'!$C115,".",'Formulario PPGR5'!$D115,".",'Formulario PPGR5'!$E115,".",'Formulario PPGR5'!$F115))</f>
        <v>#REF!</v>
      </c>
      <c r="C115" s="452"/>
      <c r="D115" s="452" t="e">
        <f>IF('Formulario PPGR5'!$G115="","",'Formulario PPGR1'!#REF!)</f>
        <v>#REF!</v>
      </c>
      <c r="E115" s="452" t="e">
        <f>IF('Formulario PPGR5'!$G115="","",'Formulario PPGR1'!#REF!)</f>
        <v>#REF!</v>
      </c>
      <c r="F115" s="452" t="e">
        <f>IF('Formulario PPGR5'!$G115="","",'Formulario PPGR1'!#REF!)</f>
        <v>#REF!</v>
      </c>
      <c r="G115" s="455" t="s">
        <v>1410</v>
      </c>
      <c r="H115" s="456" t="s">
        <v>1131</v>
      </c>
      <c r="I115" s="458" t="s">
        <v>1085</v>
      </c>
      <c r="J115" s="456"/>
      <c r="K115" s="456" t="s">
        <v>1488</v>
      </c>
      <c r="L115" s="455" t="s">
        <v>63</v>
      </c>
      <c r="M115" s="459" t="s">
        <v>1473</v>
      </c>
      <c r="N115" s="459" t="s">
        <v>1295</v>
      </c>
      <c r="O115" s="460"/>
      <c r="P115" s="460" t="s">
        <v>1295</v>
      </c>
      <c r="Q115" s="470" t="s">
        <v>1087</v>
      </c>
      <c r="R115" s="470">
        <v>83</v>
      </c>
      <c r="S115" s="470">
        <v>900</v>
      </c>
      <c r="T115" s="462">
        <v>74700</v>
      </c>
      <c r="U115" s="462" t="s">
        <v>1134</v>
      </c>
      <c r="V115" s="473" t="s">
        <v>1072</v>
      </c>
    </row>
    <row r="116" spans="2:22">
      <c r="B116" s="452" t="e">
        <f>IF('Formulario PPGR5'!$G116="","",CONCATENATE('Formulario PPGR5'!$C116,".",'Formulario PPGR5'!$D116,".",'Formulario PPGR5'!$E116,".",'Formulario PPGR5'!$F116))</f>
        <v>#REF!</v>
      </c>
      <c r="C116" s="452"/>
      <c r="D116" s="452" t="e">
        <f>IF('Formulario PPGR5'!$G116="","",'Formulario PPGR1'!#REF!)</f>
        <v>#REF!</v>
      </c>
      <c r="E116" s="452" t="e">
        <f>IF('Formulario PPGR5'!$G116="","",'Formulario PPGR1'!#REF!)</f>
        <v>#REF!</v>
      </c>
      <c r="F116" s="452" t="e">
        <f>IF('Formulario PPGR5'!$G116="","",'Formulario PPGR1'!#REF!)</f>
        <v>#REF!</v>
      </c>
      <c r="G116" s="455" t="s">
        <v>1410</v>
      </c>
      <c r="H116" s="456" t="s">
        <v>1131</v>
      </c>
      <c r="I116" s="458" t="s">
        <v>1085</v>
      </c>
      <c r="J116" s="456"/>
      <c r="K116" s="456" t="s">
        <v>1489</v>
      </c>
      <c r="L116" s="455" t="s">
        <v>63</v>
      </c>
      <c r="M116" s="459" t="s">
        <v>1473</v>
      </c>
      <c r="N116" s="459" t="s">
        <v>1295</v>
      </c>
      <c r="O116" s="460"/>
      <c r="P116" s="460" t="s">
        <v>1295</v>
      </c>
      <c r="Q116" s="470" t="s">
        <v>1087</v>
      </c>
      <c r="R116" s="470">
        <v>10</v>
      </c>
      <c r="S116" s="470">
        <v>900</v>
      </c>
      <c r="T116" s="462">
        <v>9000</v>
      </c>
      <c r="U116" s="462" t="s">
        <v>1134</v>
      </c>
      <c r="V116" s="473" t="s">
        <v>1072</v>
      </c>
    </row>
    <row r="117" spans="2:22">
      <c r="B117" s="452" t="e">
        <f>IF('Formulario PPGR5'!$G117="","",CONCATENATE('Formulario PPGR5'!$C117,".",'Formulario PPGR5'!$D117,".",'Formulario PPGR5'!$E117,".",'Formulario PPGR5'!$F117))</f>
        <v>#REF!</v>
      </c>
      <c r="C117" s="452"/>
      <c r="D117" s="452" t="e">
        <f>IF('Formulario PPGR5'!$G117="","",'Formulario PPGR1'!#REF!)</f>
        <v>#REF!</v>
      </c>
      <c r="E117" s="452" t="e">
        <f>IF('Formulario PPGR5'!$G117="","",'Formulario PPGR1'!#REF!)</f>
        <v>#REF!</v>
      </c>
      <c r="F117" s="452" t="e">
        <f>IF('Formulario PPGR5'!$G117="","",'Formulario PPGR1'!#REF!)</f>
        <v>#REF!</v>
      </c>
      <c r="G117" s="455" t="s">
        <v>1410</v>
      </c>
      <c r="H117" s="456" t="s">
        <v>1131</v>
      </c>
      <c r="I117" s="458" t="s">
        <v>1085</v>
      </c>
      <c r="J117" s="456"/>
      <c r="K117" s="456" t="s">
        <v>1490</v>
      </c>
      <c r="L117" s="455" t="s">
        <v>63</v>
      </c>
      <c r="M117" s="459" t="s">
        <v>1473</v>
      </c>
      <c r="N117" s="459" t="s">
        <v>1295</v>
      </c>
      <c r="O117" s="460"/>
      <c r="P117" s="460" t="s">
        <v>1295</v>
      </c>
      <c r="Q117" s="470" t="s">
        <v>1087</v>
      </c>
      <c r="R117" s="470">
        <v>40</v>
      </c>
      <c r="S117" s="470">
        <v>900</v>
      </c>
      <c r="T117" s="462">
        <v>36000</v>
      </c>
      <c r="U117" s="462" t="s">
        <v>1134</v>
      </c>
      <c r="V117" s="473" t="s">
        <v>1072</v>
      </c>
    </row>
    <row r="118" spans="2:22">
      <c r="B118" s="452" t="e">
        <f>IF('Formulario PPGR5'!$G118="","",CONCATENATE('Formulario PPGR5'!$C118,".",'Formulario PPGR5'!$D118,".",'Formulario PPGR5'!$E118,".",'Formulario PPGR5'!$F118))</f>
        <v>#REF!</v>
      </c>
      <c r="C118" s="452"/>
      <c r="D118" s="452" t="e">
        <f>IF('Formulario PPGR5'!$G118="","",'Formulario PPGR1'!#REF!)</f>
        <v>#REF!</v>
      </c>
      <c r="E118" s="452" t="e">
        <f>IF('Formulario PPGR5'!$G118="","",'Formulario PPGR1'!#REF!)</f>
        <v>#REF!</v>
      </c>
      <c r="F118" s="452" t="e">
        <f>IF('Formulario PPGR5'!$G118="","",'Formulario PPGR1'!#REF!)</f>
        <v>#REF!</v>
      </c>
      <c r="G118" s="455" t="s">
        <v>1410</v>
      </c>
      <c r="H118" s="456" t="s">
        <v>1131</v>
      </c>
      <c r="I118" s="458" t="s">
        <v>1085</v>
      </c>
      <c r="J118" s="456"/>
      <c r="K118" s="456" t="s">
        <v>1491</v>
      </c>
      <c r="L118" s="455" t="s">
        <v>63</v>
      </c>
      <c r="M118" s="459" t="s">
        <v>1473</v>
      </c>
      <c r="N118" s="459" t="s">
        <v>1295</v>
      </c>
      <c r="O118" s="460"/>
      <c r="P118" s="460" t="s">
        <v>1295</v>
      </c>
      <c r="Q118" s="470" t="s">
        <v>1087</v>
      </c>
      <c r="R118" s="470">
        <v>200</v>
      </c>
      <c r="S118" s="470">
        <v>100</v>
      </c>
      <c r="T118" s="462">
        <v>20000</v>
      </c>
      <c r="U118" s="462" t="s">
        <v>1134</v>
      </c>
      <c r="V118" s="473" t="s">
        <v>1072</v>
      </c>
    </row>
    <row r="119" spans="2:22" ht="25.5">
      <c r="B119" s="452" t="e">
        <f>IF('Formulario PPGR5'!$G119="","",CONCATENATE('Formulario PPGR5'!$C119,".",'Formulario PPGR5'!$D119,".",'Formulario PPGR5'!$E119,".",'Formulario PPGR5'!$F119))</f>
        <v>#REF!</v>
      </c>
      <c r="C119" s="452"/>
      <c r="D119" s="452" t="e">
        <f>IF('Formulario PPGR5'!$G119="","",'Formulario PPGR1'!#REF!)</f>
        <v>#REF!</v>
      </c>
      <c r="E119" s="452" t="e">
        <f>IF('Formulario PPGR5'!$G119="","",'Formulario PPGR1'!#REF!)</f>
        <v>#REF!</v>
      </c>
      <c r="F119" s="452" t="e">
        <f>IF('Formulario PPGR5'!$G119="","",'Formulario PPGR1'!#REF!)</f>
        <v>#REF!</v>
      </c>
      <c r="G119" s="455" t="s">
        <v>1410</v>
      </c>
      <c r="H119" s="456" t="s">
        <v>1131</v>
      </c>
      <c r="I119" s="458" t="s">
        <v>1085</v>
      </c>
      <c r="J119" s="456"/>
      <c r="K119" s="456" t="s">
        <v>1492</v>
      </c>
      <c r="L119" s="455" t="s">
        <v>63</v>
      </c>
      <c r="M119" s="459" t="s">
        <v>1473</v>
      </c>
      <c r="N119" s="459" t="s">
        <v>1295</v>
      </c>
      <c r="O119" s="460"/>
      <c r="P119" s="460" t="s">
        <v>1295</v>
      </c>
      <c r="Q119" s="470" t="s">
        <v>1087</v>
      </c>
      <c r="R119" s="470">
        <v>30</v>
      </c>
      <c r="S119" s="470">
        <v>6000</v>
      </c>
      <c r="T119" s="462">
        <v>180000</v>
      </c>
      <c r="U119" s="462" t="s">
        <v>1134</v>
      </c>
      <c r="V119" s="473" t="s">
        <v>1072</v>
      </c>
    </row>
    <row r="120" spans="2:22" ht="25.5">
      <c r="B120" s="452" t="e">
        <f>IF('Formulario PPGR5'!$G120="","",CONCATENATE('Formulario PPGR5'!$C120,".",'Formulario PPGR5'!$D120,".",'Formulario PPGR5'!$E120,".",'Formulario PPGR5'!$F120))</f>
        <v>#REF!</v>
      </c>
      <c r="C120" s="452"/>
      <c r="D120" s="452" t="e">
        <f>IF('Formulario PPGR5'!$G120="","",'Formulario PPGR1'!#REF!)</f>
        <v>#REF!</v>
      </c>
      <c r="E120" s="452" t="e">
        <f>IF('Formulario PPGR5'!$G120="","",'Formulario PPGR1'!#REF!)</f>
        <v>#REF!</v>
      </c>
      <c r="F120" s="452" t="e">
        <f>IF('Formulario PPGR5'!$G120="","",'Formulario PPGR1'!#REF!)</f>
        <v>#REF!</v>
      </c>
      <c r="G120" s="455" t="s">
        <v>1410</v>
      </c>
      <c r="H120" s="456" t="s">
        <v>1131</v>
      </c>
      <c r="I120" s="458" t="s">
        <v>1085</v>
      </c>
      <c r="J120" s="456"/>
      <c r="K120" s="456" t="s">
        <v>1493</v>
      </c>
      <c r="L120" s="455" t="s">
        <v>63</v>
      </c>
      <c r="M120" s="459" t="s">
        <v>1473</v>
      </c>
      <c r="N120" s="459" t="s">
        <v>1295</v>
      </c>
      <c r="O120" s="460"/>
      <c r="P120" s="460" t="s">
        <v>1295</v>
      </c>
      <c r="Q120" s="470" t="s">
        <v>1087</v>
      </c>
      <c r="R120" s="470">
        <v>20</v>
      </c>
      <c r="S120" s="470">
        <v>1800</v>
      </c>
      <c r="T120" s="462">
        <v>36000</v>
      </c>
      <c r="U120" s="462" t="s">
        <v>1134</v>
      </c>
      <c r="V120" s="473" t="s">
        <v>1072</v>
      </c>
    </row>
    <row r="121" spans="2:22">
      <c r="B121" s="452" t="e">
        <f>IF('Formulario PPGR5'!$G121="","",CONCATENATE('Formulario PPGR5'!$C121,".",'Formulario PPGR5'!$D121,".",'Formulario PPGR5'!$E121,".",'Formulario PPGR5'!$F121))</f>
        <v>#REF!</v>
      </c>
      <c r="C121" s="452"/>
      <c r="D121" s="452" t="e">
        <f>IF('Formulario PPGR5'!$G121="","",'Formulario PPGR1'!#REF!)</f>
        <v>#REF!</v>
      </c>
      <c r="E121" s="452" t="e">
        <f>IF('Formulario PPGR5'!$G121="","",'Formulario PPGR1'!#REF!)</f>
        <v>#REF!</v>
      </c>
      <c r="F121" s="452" t="e">
        <f>IF('Formulario PPGR5'!$G121="","",'Formulario PPGR1'!#REF!)</f>
        <v>#REF!</v>
      </c>
      <c r="G121" s="455" t="s">
        <v>1410</v>
      </c>
      <c r="H121" s="456" t="s">
        <v>1131</v>
      </c>
      <c r="I121" s="458" t="s">
        <v>1085</v>
      </c>
      <c r="J121" s="456"/>
      <c r="K121" s="456" t="s">
        <v>1494</v>
      </c>
      <c r="L121" s="455" t="s">
        <v>63</v>
      </c>
      <c r="M121" s="459" t="s">
        <v>1473</v>
      </c>
      <c r="N121" s="459" t="s">
        <v>1295</v>
      </c>
      <c r="O121" s="460"/>
      <c r="P121" s="460" t="s">
        <v>1295</v>
      </c>
      <c r="Q121" s="470" t="s">
        <v>1087</v>
      </c>
      <c r="R121" s="470">
        <v>20</v>
      </c>
      <c r="S121" s="470">
        <v>3600</v>
      </c>
      <c r="T121" s="462">
        <v>72000</v>
      </c>
      <c r="U121" s="462" t="s">
        <v>1134</v>
      </c>
      <c r="V121" s="473" t="s">
        <v>1072</v>
      </c>
    </row>
    <row r="122" spans="2:22">
      <c r="B122" s="452" t="e">
        <f>IF('Formulario PPGR5'!$G122="","",CONCATENATE('Formulario PPGR5'!$C122,".",'Formulario PPGR5'!$D122,".",'Formulario PPGR5'!$E122,".",'Formulario PPGR5'!$F122))</f>
        <v>#REF!</v>
      </c>
      <c r="C122" s="452"/>
      <c r="D122" s="452" t="e">
        <f>IF('Formulario PPGR5'!$G122="","",'Formulario PPGR1'!#REF!)</f>
        <v>#REF!</v>
      </c>
      <c r="E122" s="452" t="e">
        <f>IF('Formulario PPGR5'!$G122="","",'Formulario PPGR1'!#REF!)</f>
        <v>#REF!</v>
      </c>
      <c r="F122" s="452" t="e">
        <f>IF('Formulario PPGR5'!$G122="","",'Formulario PPGR1'!#REF!)</f>
        <v>#REF!</v>
      </c>
      <c r="G122" s="455" t="s">
        <v>1410</v>
      </c>
      <c r="H122" s="456" t="s">
        <v>1131</v>
      </c>
      <c r="I122" s="458" t="s">
        <v>1085</v>
      </c>
      <c r="J122" s="456"/>
      <c r="K122" s="456" t="s">
        <v>1495</v>
      </c>
      <c r="L122" s="455" t="s">
        <v>63</v>
      </c>
      <c r="M122" s="459" t="s">
        <v>1473</v>
      </c>
      <c r="N122" s="459" t="s">
        <v>1295</v>
      </c>
      <c r="O122" s="460"/>
      <c r="P122" s="460" t="s">
        <v>1295</v>
      </c>
      <c r="Q122" s="470" t="s">
        <v>1087</v>
      </c>
      <c r="R122" s="470">
        <v>100</v>
      </c>
      <c r="S122" s="470">
        <v>250</v>
      </c>
      <c r="T122" s="462">
        <v>25000</v>
      </c>
      <c r="U122" s="462" t="s">
        <v>1134</v>
      </c>
      <c r="V122" s="473" t="s">
        <v>1072</v>
      </c>
    </row>
    <row r="123" spans="2:22" ht="25.5">
      <c r="B123" s="452" t="e">
        <f>IF('Formulario PPGR5'!$G123="","",CONCATENATE('Formulario PPGR5'!$C123,".",'Formulario PPGR5'!$D123,".",'Formulario PPGR5'!$E123,".",'Formulario PPGR5'!$F123))</f>
        <v>#REF!</v>
      </c>
      <c r="C123" s="452"/>
      <c r="D123" s="452" t="e">
        <f>IF('Formulario PPGR5'!$G123="","",'Formulario PPGR1'!#REF!)</f>
        <v>#REF!</v>
      </c>
      <c r="E123" s="452" t="e">
        <f>IF('Formulario PPGR5'!$G123="","",'Formulario PPGR1'!#REF!)</f>
        <v>#REF!</v>
      </c>
      <c r="F123" s="452" t="e">
        <f>IF('Formulario PPGR5'!$G123="","",'Formulario PPGR1'!#REF!)</f>
        <v>#REF!</v>
      </c>
      <c r="G123" s="455" t="s">
        <v>1410</v>
      </c>
      <c r="H123" s="456" t="s">
        <v>1131</v>
      </c>
      <c r="I123" s="458" t="s">
        <v>1085</v>
      </c>
      <c r="J123" s="456"/>
      <c r="K123" s="456" t="s">
        <v>1496</v>
      </c>
      <c r="L123" s="455" t="s">
        <v>63</v>
      </c>
      <c r="M123" s="459" t="s">
        <v>1473</v>
      </c>
      <c r="N123" s="459" t="s">
        <v>1295</v>
      </c>
      <c r="O123" s="460"/>
      <c r="P123" s="460" t="s">
        <v>1295</v>
      </c>
      <c r="Q123" s="470" t="s">
        <v>1087</v>
      </c>
      <c r="R123" s="470">
        <v>500</v>
      </c>
      <c r="S123" s="470">
        <v>1800</v>
      </c>
      <c r="T123" s="462">
        <v>900000</v>
      </c>
      <c r="U123" s="462" t="s">
        <v>1134</v>
      </c>
      <c r="V123" s="473" t="s">
        <v>1072</v>
      </c>
    </row>
    <row r="124" spans="2:22" ht="38.25">
      <c r="B124" s="452" t="e">
        <f>IF('Formulario PPGR5'!$G124="","",CONCATENATE('Formulario PPGR5'!$C124,".",'Formulario PPGR5'!$D124,".",'Formulario PPGR5'!$E124,".",'Formulario PPGR5'!$F124))</f>
        <v>#REF!</v>
      </c>
      <c r="C124" s="452"/>
      <c r="D124" s="452" t="e">
        <f>IF('Formulario PPGR5'!$G124="","",'Formulario PPGR1'!#REF!)</f>
        <v>#REF!</v>
      </c>
      <c r="E124" s="452" t="e">
        <f>IF('Formulario PPGR5'!$G124="","",'Formulario PPGR1'!#REF!)</f>
        <v>#REF!</v>
      </c>
      <c r="F124" s="452" t="e">
        <f>IF('Formulario PPGR5'!$G124="","",'Formulario PPGR1'!#REF!)</f>
        <v>#REF!</v>
      </c>
      <c r="G124" s="455" t="s">
        <v>1410</v>
      </c>
      <c r="H124" s="456" t="s">
        <v>1131</v>
      </c>
      <c r="I124" s="458" t="s">
        <v>1085</v>
      </c>
      <c r="J124" s="456"/>
      <c r="K124" s="456" t="s">
        <v>1112</v>
      </c>
      <c r="L124" s="455" t="s">
        <v>63</v>
      </c>
      <c r="M124" s="459" t="s">
        <v>1473</v>
      </c>
      <c r="N124" s="459" t="s">
        <v>1295</v>
      </c>
      <c r="O124" s="460"/>
      <c r="P124" s="460" t="s">
        <v>1295</v>
      </c>
      <c r="Q124" s="470" t="s">
        <v>1087</v>
      </c>
      <c r="R124" s="470">
        <v>500</v>
      </c>
      <c r="S124" s="470">
        <v>4400</v>
      </c>
      <c r="T124" s="462">
        <v>2200000</v>
      </c>
      <c r="U124" s="462" t="s">
        <v>1134</v>
      </c>
      <c r="V124" s="473" t="s">
        <v>1072</v>
      </c>
    </row>
    <row r="125" spans="2:22" ht="38.25">
      <c r="B125" s="452" t="e">
        <f>IF('Formulario PPGR5'!$G125="","",CONCATENATE('Formulario PPGR5'!$C125,".",'Formulario PPGR5'!$D125,".",'Formulario PPGR5'!$E125,".",'Formulario PPGR5'!$F125))</f>
        <v>#REF!</v>
      </c>
      <c r="C125" s="452"/>
      <c r="D125" s="452" t="e">
        <f>IF('Formulario PPGR5'!$G125="","",'Formulario PPGR1'!#REF!)</f>
        <v>#REF!</v>
      </c>
      <c r="E125" s="452" t="e">
        <f>IF('Formulario PPGR5'!$G125="","",'Formulario PPGR1'!#REF!)</f>
        <v>#REF!</v>
      </c>
      <c r="F125" s="452" t="e">
        <f>IF('Formulario PPGR5'!$G125="","",'Formulario PPGR1'!#REF!)</f>
        <v>#REF!</v>
      </c>
      <c r="G125" s="455" t="s">
        <v>1410</v>
      </c>
      <c r="H125" s="456" t="s">
        <v>1131</v>
      </c>
      <c r="I125" s="458" t="s">
        <v>1085</v>
      </c>
      <c r="J125" s="456"/>
      <c r="K125" s="456" t="s">
        <v>1497</v>
      </c>
      <c r="L125" s="455" t="s">
        <v>63</v>
      </c>
      <c r="M125" s="459" t="s">
        <v>1473</v>
      </c>
      <c r="N125" s="459" t="s">
        <v>1295</v>
      </c>
      <c r="O125" s="460"/>
      <c r="P125" s="460" t="s">
        <v>1295</v>
      </c>
      <c r="Q125" s="470" t="s">
        <v>1087</v>
      </c>
      <c r="R125" s="470">
        <v>500</v>
      </c>
      <c r="S125" s="470">
        <v>2000</v>
      </c>
      <c r="T125" s="462">
        <v>1000000</v>
      </c>
      <c r="U125" s="462" t="s">
        <v>1134</v>
      </c>
      <c r="V125" s="473" t="s">
        <v>1072</v>
      </c>
    </row>
    <row r="126" spans="2:22" ht="38.25">
      <c r="B126" s="452" t="e">
        <f>IF('Formulario PPGR5'!$G126="","",CONCATENATE('Formulario PPGR5'!$C126,".",'Formulario PPGR5'!$D126,".",'Formulario PPGR5'!$E126,".",'Formulario PPGR5'!$F126))</f>
        <v>#REF!</v>
      </c>
      <c r="C126" s="452"/>
      <c r="D126" s="452" t="e">
        <f>IF('Formulario PPGR5'!$G126="","",'Formulario PPGR1'!#REF!)</f>
        <v>#REF!</v>
      </c>
      <c r="E126" s="452" t="e">
        <f>IF('Formulario PPGR5'!$G126="","",'Formulario PPGR1'!#REF!)</f>
        <v>#REF!</v>
      </c>
      <c r="F126" s="452" t="e">
        <f>IF('Formulario PPGR5'!$G126="","",'Formulario PPGR1'!#REF!)</f>
        <v>#REF!</v>
      </c>
      <c r="G126" s="455" t="s">
        <v>1410</v>
      </c>
      <c r="H126" s="456" t="s">
        <v>1131</v>
      </c>
      <c r="I126" s="458" t="s">
        <v>1085</v>
      </c>
      <c r="J126" s="456"/>
      <c r="K126" s="456" t="s">
        <v>1498</v>
      </c>
      <c r="L126" s="455" t="s">
        <v>63</v>
      </c>
      <c r="M126" s="459" t="s">
        <v>1473</v>
      </c>
      <c r="N126" s="459" t="s">
        <v>1295</v>
      </c>
      <c r="O126" s="460"/>
      <c r="P126" s="460" t="s">
        <v>1295</v>
      </c>
      <c r="Q126" s="470" t="s">
        <v>1087</v>
      </c>
      <c r="R126" s="470">
        <v>500</v>
      </c>
      <c r="S126" s="470">
        <v>1000</v>
      </c>
      <c r="T126" s="462">
        <v>500000</v>
      </c>
      <c r="U126" s="462" t="s">
        <v>1134</v>
      </c>
      <c r="V126" s="473" t="s">
        <v>1072</v>
      </c>
    </row>
    <row r="127" spans="2:22" ht="38.25">
      <c r="B127" s="452" t="e">
        <f>IF('Formulario PPGR5'!$G127="","",CONCATENATE('Formulario PPGR5'!$C127,".",'Formulario PPGR5'!$D127,".",'Formulario PPGR5'!$E127,".",'Formulario PPGR5'!$F127))</f>
        <v>#REF!</v>
      </c>
      <c r="C127" s="452"/>
      <c r="D127" s="452" t="e">
        <f>IF('Formulario PPGR5'!$G127="","",'Formulario PPGR1'!#REF!)</f>
        <v>#REF!</v>
      </c>
      <c r="E127" s="452" t="e">
        <f>IF('Formulario PPGR5'!$G127="","",'Formulario PPGR1'!#REF!)</f>
        <v>#REF!</v>
      </c>
      <c r="F127" s="452" t="e">
        <f>IF('Formulario PPGR5'!$G127="","",'Formulario PPGR1'!#REF!)</f>
        <v>#REF!</v>
      </c>
      <c r="G127" s="455" t="s">
        <v>1410</v>
      </c>
      <c r="H127" s="456" t="s">
        <v>1131</v>
      </c>
      <c r="I127" s="458" t="s">
        <v>1085</v>
      </c>
      <c r="J127" s="456"/>
      <c r="K127" s="456" t="s">
        <v>1271</v>
      </c>
      <c r="L127" s="455" t="s">
        <v>63</v>
      </c>
      <c r="M127" s="459" t="s">
        <v>1473</v>
      </c>
      <c r="N127" s="459" t="s">
        <v>1295</v>
      </c>
      <c r="O127" s="460"/>
      <c r="P127" s="460" t="s">
        <v>1295</v>
      </c>
      <c r="Q127" s="470" t="s">
        <v>1087</v>
      </c>
      <c r="R127" s="470">
        <v>500</v>
      </c>
      <c r="S127" s="470">
        <v>1000</v>
      </c>
      <c r="T127" s="462">
        <v>500000</v>
      </c>
      <c r="U127" s="462" t="s">
        <v>1134</v>
      </c>
      <c r="V127" s="473" t="s">
        <v>1072</v>
      </c>
    </row>
    <row r="128" spans="2:22">
      <c r="B128" s="452" t="e">
        <f>IF('Formulario PPGR5'!$G128="","",CONCATENATE('Formulario PPGR5'!$C128,".",'Formulario PPGR5'!$D128,".",'Formulario PPGR5'!$E128,".",'Formulario PPGR5'!$F128))</f>
        <v>#REF!</v>
      </c>
      <c r="C128" s="452"/>
      <c r="D128" s="452" t="e">
        <f>IF('Formulario PPGR5'!$G128="","",'Formulario PPGR1'!#REF!)</f>
        <v>#REF!</v>
      </c>
      <c r="E128" s="452" t="e">
        <f>IF('Formulario PPGR5'!$G128="","",'Formulario PPGR1'!#REF!)</f>
        <v>#REF!</v>
      </c>
      <c r="F128" s="452" t="e">
        <f>IF('Formulario PPGR5'!$G128="","",'Formulario PPGR1'!#REF!)</f>
        <v>#REF!</v>
      </c>
      <c r="G128" s="455" t="s">
        <v>1410</v>
      </c>
      <c r="H128" s="456" t="s">
        <v>1131</v>
      </c>
      <c r="I128" s="458" t="s">
        <v>1085</v>
      </c>
      <c r="J128" s="456"/>
      <c r="K128" s="456" t="s">
        <v>1499</v>
      </c>
      <c r="L128" s="455" t="s">
        <v>63</v>
      </c>
      <c r="M128" s="459" t="s">
        <v>1473</v>
      </c>
      <c r="N128" s="459" t="s">
        <v>1295</v>
      </c>
      <c r="O128" s="460"/>
      <c r="P128" s="460" t="s">
        <v>1295</v>
      </c>
      <c r="Q128" s="470" t="s">
        <v>1087</v>
      </c>
      <c r="R128" s="470">
        <v>20</v>
      </c>
      <c r="S128" s="470">
        <v>12500</v>
      </c>
      <c r="T128" s="462">
        <v>250000</v>
      </c>
      <c r="U128" s="462" t="s">
        <v>1134</v>
      </c>
      <c r="V128" s="473" t="s">
        <v>1072</v>
      </c>
    </row>
    <row r="129" spans="2:23">
      <c r="B129" s="452" t="e">
        <f>IF('Formulario PPGR5'!$G129="","",CONCATENATE('Formulario PPGR5'!$C129,".",'Formulario PPGR5'!$D129,".",'Formulario PPGR5'!$E129,".",'Formulario PPGR5'!$F129))</f>
        <v>#REF!</v>
      </c>
      <c r="C129" s="452"/>
      <c r="D129" s="452" t="e">
        <f>IF('Formulario PPGR5'!$G129="","",'Formulario PPGR1'!#REF!)</f>
        <v>#REF!</v>
      </c>
      <c r="E129" s="452" t="e">
        <f>IF('Formulario PPGR5'!$G129="","",'Formulario PPGR1'!#REF!)</f>
        <v>#REF!</v>
      </c>
      <c r="F129" s="452" t="e">
        <f>IF('Formulario PPGR5'!$G129="","",'Formulario PPGR1'!#REF!)</f>
        <v>#REF!</v>
      </c>
      <c r="G129" s="455" t="s">
        <v>1410</v>
      </c>
      <c r="H129" s="456" t="s">
        <v>1131</v>
      </c>
      <c r="I129" s="458" t="s">
        <v>1085</v>
      </c>
      <c r="J129" s="456"/>
      <c r="K129" s="456" t="s">
        <v>1500</v>
      </c>
      <c r="L129" s="455" t="s">
        <v>63</v>
      </c>
      <c r="M129" s="459" t="s">
        <v>1473</v>
      </c>
      <c r="N129" s="459" t="s">
        <v>1295</v>
      </c>
      <c r="O129" s="460"/>
      <c r="P129" s="460" t="s">
        <v>1295</v>
      </c>
      <c r="Q129" s="470" t="s">
        <v>1087</v>
      </c>
      <c r="R129" s="470">
        <v>500</v>
      </c>
      <c r="S129" s="470">
        <v>2500</v>
      </c>
      <c r="T129" s="462">
        <v>1250000</v>
      </c>
      <c r="U129" s="462" t="s">
        <v>1134</v>
      </c>
      <c r="V129" s="473" t="s">
        <v>1072</v>
      </c>
    </row>
    <row r="130" spans="2:23" ht="25.5">
      <c r="B130" s="452" t="e">
        <f>IF('Formulario PPGR5'!$G130="","",CONCATENATE('Formulario PPGR5'!$C130,".",'Formulario PPGR5'!$D130,".",'Formulario PPGR5'!$E130,".",'Formulario PPGR5'!$F130))</f>
        <v>#REF!</v>
      </c>
      <c r="C130" s="452"/>
      <c r="D130" s="452" t="e">
        <f>IF('Formulario PPGR5'!$G130="","",'Formulario PPGR1'!#REF!)</f>
        <v>#REF!</v>
      </c>
      <c r="E130" s="452" t="e">
        <f>IF('Formulario PPGR5'!$G130="","",'Formulario PPGR1'!#REF!)</f>
        <v>#REF!</v>
      </c>
      <c r="F130" s="452" t="e">
        <f>IF('Formulario PPGR5'!$G130="","",'Formulario PPGR1'!#REF!)</f>
        <v>#REF!</v>
      </c>
      <c r="G130" s="455" t="s">
        <v>1410</v>
      </c>
      <c r="H130" s="456" t="s">
        <v>1131</v>
      </c>
      <c r="I130" s="458" t="s">
        <v>1085</v>
      </c>
      <c r="J130" s="456"/>
      <c r="K130" s="456" t="s">
        <v>1501</v>
      </c>
      <c r="L130" s="455" t="s">
        <v>63</v>
      </c>
      <c r="M130" s="459" t="s">
        <v>1473</v>
      </c>
      <c r="N130" s="459" t="s">
        <v>1295</v>
      </c>
      <c r="O130" s="460"/>
      <c r="P130" s="460" t="s">
        <v>1295</v>
      </c>
      <c r="Q130" s="470" t="s">
        <v>1087</v>
      </c>
      <c r="R130" s="470">
        <v>500</v>
      </c>
      <c r="S130" s="470">
        <v>995</v>
      </c>
      <c r="T130" s="462">
        <v>497500</v>
      </c>
      <c r="U130" s="462" t="s">
        <v>1134</v>
      </c>
      <c r="V130" s="473" t="s">
        <v>1072</v>
      </c>
    </row>
    <row r="131" spans="2:23" ht="25.5">
      <c r="B131" s="452" t="e">
        <f>IF('Formulario PPGR5'!$G131="","",CONCATENATE('Formulario PPGR5'!$C131,".",'Formulario PPGR5'!$D131,".",'Formulario PPGR5'!$E131,".",'Formulario PPGR5'!$F131))</f>
        <v>#REF!</v>
      </c>
      <c r="C131" s="452"/>
      <c r="D131" s="452" t="e">
        <f>IF('Formulario PPGR5'!$G131="","",'Formulario PPGR1'!#REF!)</f>
        <v>#REF!</v>
      </c>
      <c r="E131" s="452" t="e">
        <f>IF('Formulario PPGR5'!$G131="","",'Formulario PPGR1'!#REF!)</f>
        <v>#REF!</v>
      </c>
      <c r="F131" s="452" t="e">
        <f>IF('Formulario PPGR5'!$G131="","",'Formulario PPGR1'!#REF!)</f>
        <v>#REF!</v>
      </c>
      <c r="G131" s="455" t="s">
        <v>1410</v>
      </c>
      <c r="H131" s="456" t="s">
        <v>1131</v>
      </c>
      <c r="I131" s="458"/>
      <c r="J131" s="456"/>
      <c r="K131" s="456" t="s">
        <v>1502</v>
      </c>
      <c r="L131" s="455" t="s">
        <v>63</v>
      </c>
      <c r="M131" s="459" t="s">
        <v>1473</v>
      </c>
      <c r="N131" s="459" t="s">
        <v>1295</v>
      </c>
      <c r="O131" s="460"/>
      <c r="P131" s="460" t="s">
        <v>1295</v>
      </c>
      <c r="Q131" s="470" t="s">
        <v>1087</v>
      </c>
      <c r="R131" s="470">
        <v>500</v>
      </c>
      <c r="S131" s="470">
        <v>995</v>
      </c>
      <c r="T131" s="462">
        <v>497500</v>
      </c>
      <c r="U131" s="462" t="s">
        <v>1134</v>
      </c>
      <c r="V131" s="473" t="s">
        <v>1072</v>
      </c>
    </row>
    <row r="132" spans="2:23" ht="25.5">
      <c r="B132" s="452" t="e">
        <f>IF('Formulario PPGR5'!$G132="","",CONCATENATE('Formulario PPGR5'!$C132,".",'Formulario PPGR5'!$D132,".",'Formulario PPGR5'!$E132,".",'Formulario PPGR5'!$F132))</f>
        <v>#REF!</v>
      </c>
      <c r="C132" s="452"/>
      <c r="D132" s="452" t="e">
        <f>IF('Formulario PPGR5'!$G132="","",'Formulario PPGR1'!#REF!)</f>
        <v>#REF!</v>
      </c>
      <c r="E132" s="452" t="e">
        <f>IF('Formulario PPGR5'!$G132="","",'Formulario PPGR1'!#REF!)</f>
        <v>#REF!</v>
      </c>
      <c r="F132" s="452" t="e">
        <f>IF('Formulario PPGR5'!$G132="","",'Formulario PPGR1'!#REF!)</f>
        <v>#REF!</v>
      </c>
      <c r="G132" s="455" t="s">
        <v>1410</v>
      </c>
      <c r="H132" s="456" t="s">
        <v>1131</v>
      </c>
      <c r="I132" s="458"/>
      <c r="J132" s="456"/>
      <c r="K132" s="456" t="s">
        <v>1503</v>
      </c>
      <c r="L132" s="455" t="s">
        <v>63</v>
      </c>
      <c r="M132" s="459" t="s">
        <v>1473</v>
      </c>
      <c r="N132" s="459" t="s">
        <v>1295</v>
      </c>
      <c r="O132" s="460"/>
      <c r="P132" s="460" t="s">
        <v>1295</v>
      </c>
      <c r="Q132" s="470" t="s">
        <v>1087</v>
      </c>
      <c r="R132" s="470">
        <v>500</v>
      </c>
      <c r="S132" s="470">
        <v>995</v>
      </c>
      <c r="T132" s="462">
        <v>497500</v>
      </c>
      <c r="U132" s="462" t="s">
        <v>1134</v>
      </c>
      <c r="V132" s="473" t="s">
        <v>1072</v>
      </c>
    </row>
    <row r="133" spans="2:23" ht="25.5">
      <c r="B133" s="452" t="e">
        <f>IF('Formulario PPGR5'!$G133="","",CONCATENATE('Formulario PPGR5'!$C133,".",'Formulario PPGR5'!$D133,".",'Formulario PPGR5'!$E133,".",'Formulario PPGR5'!$F133))</f>
        <v>#REF!</v>
      </c>
      <c r="C133" s="452"/>
      <c r="D133" s="452" t="e">
        <f>IF('Formulario PPGR5'!$G133="","",'Formulario PPGR1'!#REF!)</f>
        <v>#REF!</v>
      </c>
      <c r="E133" s="452" t="e">
        <f>IF('Formulario PPGR5'!$G133="","",'Formulario PPGR1'!#REF!)</f>
        <v>#REF!</v>
      </c>
      <c r="F133" s="452" t="e">
        <f>IF('Formulario PPGR5'!$G133="","",'Formulario PPGR1'!#REF!)</f>
        <v>#REF!</v>
      </c>
      <c r="G133" s="455" t="s">
        <v>1410</v>
      </c>
      <c r="H133" s="456" t="s">
        <v>1131</v>
      </c>
      <c r="I133" s="458"/>
      <c r="J133" s="456"/>
      <c r="K133" s="456" t="s">
        <v>1504</v>
      </c>
      <c r="L133" s="455" t="s">
        <v>63</v>
      </c>
      <c r="M133" s="459" t="s">
        <v>1473</v>
      </c>
      <c r="N133" s="459" t="s">
        <v>1295</v>
      </c>
      <c r="O133" s="460"/>
      <c r="P133" s="460" t="s">
        <v>1295</v>
      </c>
      <c r="Q133" s="470" t="s">
        <v>1087</v>
      </c>
      <c r="R133" s="470">
        <v>500</v>
      </c>
      <c r="S133" s="470">
        <v>995</v>
      </c>
      <c r="T133" s="462">
        <v>497500</v>
      </c>
      <c r="U133" s="462" t="s">
        <v>1134</v>
      </c>
      <c r="V133" s="473" t="s">
        <v>1072</v>
      </c>
    </row>
    <row r="134" spans="2:23" ht="25.5">
      <c r="B134" s="452" t="e">
        <f>IF('Formulario PPGR5'!$G134="","",CONCATENATE('Formulario PPGR5'!$C134,".",'Formulario PPGR5'!$D134,".",'Formulario PPGR5'!$E134,".",'Formulario PPGR5'!$F134))</f>
        <v>#REF!</v>
      </c>
      <c r="C134" s="452"/>
      <c r="D134" s="452" t="e">
        <f>IF('Formulario PPGR5'!$G134="","",'Formulario PPGR1'!#REF!)</f>
        <v>#REF!</v>
      </c>
      <c r="E134" s="452" t="e">
        <f>IF('Formulario PPGR5'!$G134="","",'Formulario PPGR1'!#REF!)</f>
        <v>#REF!</v>
      </c>
      <c r="F134" s="452" t="e">
        <f>IF('Formulario PPGR5'!$G134="","",'Formulario PPGR1'!#REF!)</f>
        <v>#REF!</v>
      </c>
      <c r="G134" s="455" t="s">
        <v>1410</v>
      </c>
      <c r="H134" s="456" t="s">
        <v>1131</v>
      </c>
      <c r="I134" s="458"/>
      <c r="J134" s="456"/>
      <c r="K134" s="456" t="s">
        <v>1505</v>
      </c>
      <c r="L134" s="455" t="s">
        <v>63</v>
      </c>
      <c r="M134" s="459" t="s">
        <v>1473</v>
      </c>
      <c r="N134" s="459" t="s">
        <v>1295</v>
      </c>
      <c r="O134" s="460"/>
      <c r="P134" s="460" t="s">
        <v>1295</v>
      </c>
      <c r="Q134" s="470" t="s">
        <v>1087</v>
      </c>
      <c r="R134" s="470">
        <v>200</v>
      </c>
      <c r="S134" s="470">
        <v>995</v>
      </c>
      <c r="T134" s="462">
        <v>199000</v>
      </c>
      <c r="U134" s="462" t="s">
        <v>1134</v>
      </c>
      <c r="V134" s="473" t="s">
        <v>1072</v>
      </c>
    </row>
    <row r="135" spans="2:23" ht="25.5">
      <c r="B135" s="452" t="e">
        <f>IF('Formulario PPGR5'!$G135="","",CONCATENATE('Formulario PPGR5'!$C135,".",'Formulario PPGR5'!$D135,".",'Formulario PPGR5'!$E135,".",'Formulario PPGR5'!$F135))</f>
        <v>#REF!</v>
      </c>
      <c r="C135" s="452"/>
      <c r="D135" s="452" t="e">
        <f>IF('Formulario PPGR5'!$G135="","",'Formulario PPGR1'!#REF!)</f>
        <v>#REF!</v>
      </c>
      <c r="E135" s="452" t="e">
        <f>IF('Formulario PPGR5'!$G135="","",'Formulario PPGR1'!#REF!)</f>
        <v>#REF!</v>
      </c>
      <c r="F135" s="452" t="e">
        <f>IF('Formulario PPGR5'!$G135="","",'Formulario PPGR1'!#REF!)</f>
        <v>#REF!</v>
      </c>
      <c r="G135" s="455" t="s">
        <v>1410</v>
      </c>
      <c r="H135" s="456" t="s">
        <v>1131</v>
      </c>
      <c r="I135" s="458"/>
      <c r="J135" s="456"/>
      <c r="K135" s="456" t="s">
        <v>1506</v>
      </c>
      <c r="L135" s="455" t="s">
        <v>63</v>
      </c>
      <c r="M135" s="459" t="s">
        <v>1473</v>
      </c>
      <c r="N135" s="459" t="s">
        <v>1295</v>
      </c>
      <c r="O135" s="460"/>
      <c r="P135" s="460" t="s">
        <v>1295</v>
      </c>
      <c r="Q135" s="470" t="s">
        <v>1087</v>
      </c>
      <c r="R135" s="470">
        <v>200</v>
      </c>
      <c r="S135" s="470">
        <v>995</v>
      </c>
      <c r="T135" s="462">
        <v>199000</v>
      </c>
      <c r="U135" s="462" t="s">
        <v>1134</v>
      </c>
      <c r="V135" s="473" t="s">
        <v>1072</v>
      </c>
    </row>
    <row r="136" spans="2:23" ht="25.5">
      <c r="B136" s="452" t="e">
        <f>IF('Formulario PPGR5'!$G136="","",CONCATENATE('Formulario PPGR5'!$C136,".",'Formulario PPGR5'!$D136,".",'Formulario PPGR5'!$E136,".",'Formulario PPGR5'!$F136))</f>
        <v>#REF!</v>
      </c>
      <c r="C136" s="452"/>
      <c r="D136" s="452" t="e">
        <f>IF('Formulario PPGR5'!$G136="","",'Formulario PPGR1'!#REF!)</f>
        <v>#REF!</v>
      </c>
      <c r="E136" s="452" t="e">
        <f>IF('Formulario PPGR5'!$G136="","",'Formulario PPGR1'!#REF!)</f>
        <v>#REF!</v>
      </c>
      <c r="F136" s="452" t="e">
        <f>IF('Formulario PPGR5'!$G136="","",'Formulario PPGR1'!#REF!)</f>
        <v>#REF!</v>
      </c>
      <c r="G136" s="455" t="s">
        <v>1410</v>
      </c>
      <c r="H136" s="456" t="s">
        <v>1131</v>
      </c>
      <c r="I136" s="458"/>
      <c r="J136" s="456"/>
      <c r="K136" s="456" t="s">
        <v>1507</v>
      </c>
      <c r="L136" s="455" t="s">
        <v>63</v>
      </c>
      <c r="M136" s="459" t="s">
        <v>1473</v>
      </c>
      <c r="N136" s="459" t="s">
        <v>1295</v>
      </c>
      <c r="O136" s="460"/>
      <c r="P136" s="460" t="s">
        <v>1295</v>
      </c>
      <c r="Q136" s="470" t="s">
        <v>1087</v>
      </c>
      <c r="R136" s="470">
        <v>200</v>
      </c>
      <c r="S136" s="470">
        <v>995</v>
      </c>
      <c r="T136" s="462">
        <v>199000</v>
      </c>
      <c r="U136" s="462" t="s">
        <v>1134</v>
      </c>
      <c r="V136" s="473" t="s">
        <v>1072</v>
      </c>
    </row>
    <row r="137" spans="2:23" ht="25.5">
      <c r="B137" s="452" t="e">
        <f>IF('Formulario PPGR5'!$G137="","",CONCATENATE('Formulario PPGR5'!$C137,".",'Formulario PPGR5'!$D137,".",'Formulario PPGR5'!$E137,".",'Formulario PPGR5'!$F137))</f>
        <v>#REF!</v>
      </c>
      <c r="C137" s="452"/>
      <c r="D137" s="452" t="e">
        <f>IF('Formulario PPGR5'!$G137="","",'Formulario PPGR1'!#REF!)</f>
        <v>#REF!</v>
      </c>
      <c r="E137" s="452" t="e">
        <f>IF('Formulario PPGR5'!$G137="","",'Formulario PPGR1'!#REF!)</f>
        <v>#REF!</v>
      </c>
      <c r="F137" s="452" t="e">
        <f>IF('Formulario PPGR5'!$G137="","",'Formulario PPGR1'!#REF!)</f>
        <v>#REF!</v>
      </c>
      <c r="G137" s="455" t="s">
        <v>1410</v>
      </c>
      <c r="H137" s="456" t="s">
        <v>1131</v>
      </c>
      <c r="I137" s="458"/>
      <c r="J137" s="456"/>
      <c r="K137" s="456" t="s">
        <v>1508</v>
      </c>
      <c r="L137" s="455" t="s">
        <v>63</v>
      </c>
      <c r="M137" s="459" t="s">
        <v>1473</v>
      </c>
      <c r="N137" s="459" t="s">
        <v>1295</v>
      </c>
      <c r="O137" s="460"/>
      <c r="P137" s="460" t="s">
        <v>1295</v>
      </c>
      <c r="Q137" s="470" t="s">
        <v>1087</v>
      </c>
      <c r="R137" s="470">
        <v>200</v>
      </c>
      <c r="S137" s="470">
        <v>995</v>
      </c>
      <c r="T137" s="462">
        <v>199000</v>
      </c>
      <c r="U137" s="462" t="s">
        <v>1134</v>
      </c>
      <c r="V137" s="473" t="s">
        <v>1072</v>
      </c>
    </row>
    <row r="138" spans="2:23" ht="25.5">
      <c r="B138" s="452" t="e">
        <f>IF('Formulario PPGR5'!$G138="","",CONCATENATE('Formulario PPGR5'!$C138,".",'Formulario PPGR5'!$D138,".",'Formulario PPGR5'!$E138,".",'Formulario PPGR5'!$F138))</f>
        <v>#REF!</v>
      </c>
      <c r="C138" s="452"/>
      <c r="D138" s="452" t="e">
        <f>IF('Formulario PPGR5'!$G138="","",'Formulario PPGR1'!#REF!)</f>
        <v>#REF!</v>
      </c>
      <c r="E138" s="452" t="e">
        <f>IF('Formulario PPGR5'!$G138="","",'Formulario PPGR1'!#REF!)</f>
        <v>#REF!</v>
      </c>
      <c r="F138" s="452" t="e">
        <f>IF('Formulario PPGR5'!$G138="","",'Formulario PPGR1'!#REF!)</f>
        <v>#REF!</v>
      </c>
      <c r="G138" s="455" t="s">
        <v>1410</v>
      </c>
      <c r="H138" s="456" t="s">
        <v>1131</v>
      </c>
      <c r="I138" s="458"/>
      <c r="J138" s="456"/>
      <c r="K138" s="456" t="s">
        <v>1509</v>
      </c>
      <c r="L138" s="455" t="s">
        <v>63</v>
      </c>
      <c r="M138" s="459" t="s">
        <v>1473</v>
      </c>
      <c r="N138" s="459" t="s">
        <v>1295</v>
      </c>
      <c r="O138" s="460"/>
      <c r="P138" s="460" t="s">
        <v>1295</v>
      </c>
      <c r="Q138" s="470" t="s">
        <v>1087</v>
      </c>
      <c r="R138" s="470">
        <v>200</v>
      </c>
      <c r="S138" s="470">
        <v>995</v>
      </c>
      <c r="T138" s="462">
        <v>199000</v>
      </c>
      <c r="U138" s="462" t="s">
        <v>1134</v>
      </c>
      <c r="V138" s="473" t="s">
        <v>1072</v>
      </c>
    </row>
    <row r="139" spans="2:23" ht="25.5">
      <c r="B139" s="452" t="e">
        <f>IF('Formulario PPGR5'!$G139="","",CONCATENATE('Formulario PPGR5'!$C139,".",'Formulario PPGR5'!$D139,".",'Formulario PPGR5'!$E139,".",'Formulario PPGR5'!$F139))</f>
        <v>#REF!</v>
      </c>
      <c r="C139" s="452"/>
      <c r="D139" s="452" t="e">
        <f>IF('Formulario PPGR5'!$G139="","",'Formulario PPGR1'!#REF!)</f>
        <v>#REF!</v>
      </c>
      <c r="E139" s="452" t="e">
        <f>IF('Formulario PPGR5'!$G139="","",'Formulario PPGR1'!#REF!)</f>
        <v>#REF!</v>
      </c>
      <c r="F139" s="452" t="e">
        <f>IF('Formulario PPGR5'!$G139="","",'Formulario PPGR1'!#REF!)</f>
        <v>#REF!</v>
      </c>
      <c r="G139" s="455" t="s">
        <v>1410</v>
      </c>
      <c r="H139" s="456" t="s">
        <v>1131</v>
      </c>
      <c r="I139" s="458"/>
      <c r="J139" s="456"/>
      <c r="K139" s="456" t="s">
        <v>1510</v>
      </c>
      <c r="L139" s="455" t="s">
        <v>63</v>
      </c>
      <c r="M139" s="459" t="s">
        <v>1473</v>
      </c>
      <c r="N139" s="459" t="s">
        <v>1295</v>
      </c>
      <c r="O139" s="460"/>
      <c r="P139" s="460" t="s">
        <v>1295</v>
      </c>
      <c r="Q139" s="470" t="s">
        <v>1087</v>
      </c>
      <c r="R139" s="470">
        <v>200</v>
      </c>
      <c r="S139" s="470">
        <v>995</v>
      </c>
      <c r="T139" s="462">
        <v>199000</v>
      </c>
      <c r="U139" s="462" t="s">
        <v>1134</v>
      </c>
      <c r="V139" s="473" t="s">
        <v>1072</v>
      </c>
    </row>
    <row r="140" spans="2:23" ht="25.5">
      <c r="B140" s="452" t="e">
        <f>IF('Formulario PPGR5'!$G140="","",CONCATENATE('Formulario PPGR5'!$C140,".",'Formulario PPGR5'!$D140,".",'Formulario PPGR5'!$E140,".",'Formulario PPGR5'!$F140))</f>
        <v>#REF!</v>
      </c>
      <c r="C140" s="452"/>
      <c r="D140" s="452" t="e">
        <f>IF('Formulario PPGR5'!$G140="","",'Formulario PPGR1'!#REF!)</f>
        <v>#REF!</v>
      </c>
      <c r="E140" s="452" t="e">
        <f>IF('Formulario PPGR5'!$G140="","",'Formulario PPGR1'!#REF!)</f>
        <v>#REF!</v>
      </c>
      <c r="F140" s="452" t="e">
        <f>IF('Formulario PPGR5'!$G140="","",'Formulario PPGR1'!#REF!)</f>
        <v>#REF!</v>
      </c>
      <c r="G140" s="455" t="s">
        <v>1410</v>
      </c>
      <c r="H140" s="456" t="s">
        <v>1131</v>
      </c>
      <c r="I140" s="458"/>
      <c r="J140" s="456"/>
      <c r="K140" s="456" t="s">
        <v>1511</v>
      </c>
      <c r="L140" s="455" t="s">
        <v>63</v>
      </c>
      <c r="M140" s="459" t="s">
        <v>1473</v>
      </c>
      <c r="N140" s="459" t="s">
        <v>1295</v>
      </c>
      <c r="O140" s="460"/>
      <c r="P140" s="460" t="s">
        <v>1295</v>
      </c>
      <c r="Q140" s="470" t="s">
        <v>1087</v>
      </c>
      <c r="R140" s="470">
        <v>200</v>
      </c>
      <c r="S140" s="470">
        <v>995</v>
      </c>
      <c r="T140" s="462">
        <v>199000</v>
      </c>
      <c r="U140" s="462" t="s">
        <v>1134</v>
      </c>
      <c r="V140" s="473" t="s">
        <v>1072</v>
      </c>
    </row>
    <row r="141" spans="2:23">
      <c r="B141" s="452" t="e">
        <f>IF('Formulario PPGR5'!$G141="","",CONCATENATE('Formulario PPGR5'!$C141,".",'Formulario PPGR5'!$D141,".",'Formulario PPGR5'!$E141,".",'Formulario PPGR5'!$F141))</f>
        <v>#REF!</v>
      </c>
      <c r="C141" s="452"/>
      <c r="D141" s="452" t="e">
        <f>IF('Formulario PPGR5'!$G141="","",'Formulario PPGR1'!#REF!)</f>
        <v>#REF!</v>
      </c>
      <c r="E141" s="452" t="e">
        <f>IF('Formulario PPGR5'!$G141="","",'Formulario PPGR1'!#REF!)</f>
        <v>#REF!</v>
      </c>
      <c r="F141" s="452" t="e">
        <f>IF('Formulario PPGR5'!$G141="","",'Formulario PPGR1'!#REF!)</f>
        <v>#REF!</v>
      </c>
      <c r="G141" s="455" t="s">
        <v>1410</v>
      </c>
      <c r="H141" s="456" t="s">
        <v>1131</v>
      </c>
      <c r="I141" s="458"/>
      <c r="J141" s="456"/>
      <c r="K141" s="456" t="s">
        <v>1512</v>
      </c>
      <c r="L141" s="455" t="s">
        <v>63</v>
      </c>
      <c r="M141" s="459" t="s">
        <v>1473</v>
      </c>
      <c r="N141" s="459" t="s">
        <v>1295</v>
      </c>
      <c r="O141" s="460"/>
      <c r="P141" s="460" t="s">
        <v>1295</v>
      </c>
      <c r="Q141" s="470" t="s">
        <v>1087</v>
      </c>
      <c r="R141" s="470">
        <v>3</v>
      </c>
      <c r="S141" s="470">
        <v>7000</v>
      </c>
      <c r="T141" s="462">
        <v>21000</v>
      </c>
      <c r="U141" s="462" t="s">
        <v>1134</v>
      </c>
      <c r="V141" s="473" t="s">
        <v>1072</v>
      </c>
    </row>
    <row r="142" spans="2:23" ht="25.5">
      <c r="B142" s="452" t="e">
        <f>IF('Formulario PPGR5'!$G142="","",CONCATENATE('Formulario PPGR5'!$C142,".",'Formulario PPGR5'!$D142,".",'Formulario PPGR5'!$E142,".",'Formulario PPGR5'!$F142))</f>
        <v>#REF!</v>
      </c>
      <c r="C142" s="452"/>
      <c r="D142" s="452" t="e">
        <f>IF('Formulario PPGR5'!$G142="","",'Formulario PPGR1'!#REF!)</f>
        <v>#REF!</v>
      </c>
      <c r="E142" s="452" t="e">
        <f>IF('Formulario PPGR5'!$G142="","",'Formulario PPGR1'!#REF!)</f>
        <v>#REF!</v>
      </c>
      <c r="F142" s="452" t="e">
        <f>IF('Formulario PPGR5'!$G142="","",'Formulario PPGR1'!#REF!)</f>
        <v>#REF!</v>
      </c>
      <c r="G142" s="474" t="s">
        <v>1410</v>
      </c>
      <c r="H142" s="456" t="s">
        <v>1131</v>
      </c>
      <c r="I142" s="475"/>
      <c r="J142" s="474"/>
      <c r="K142" s="476" t="s">
        <v>1477</v>
      </c>
      <c r="L142" s="474" t="s">
        <v>1460</v>
      </c>
      <c r="M142" s="477" t="s">
        <v>1513</v>
      </c>
      <c r="N142" s="78" t="s">
        <v>1415</v>
      </c>
      <c r="O142" s="478"/>
      <c r="P142" s="479" t="s">
        <v>1415</v>
      </c>
      <c r="Q142" s="476" t="s">
        <v>1087</v>
      </c>
      <c r="R142" s="479">
        <v>2</v>
      </c>
      <c r="S142" s="482">
        <v>33500</v>
      </c>
      <c r="T142" s="483">
        <v>67000</v>
      </c>
      <c r="U142" s="78" t="s">
        <v>1134</v>
      </c>
      <c r="V142" s="476" t="s">
        <v>1072</v>
      </c>
      <c r="W142" s="484"/>
    </row>
    <row r="143" spans="2:23">
      <c r="B143" s="452" t="e">
        <f>IF('Formulario PPGR5'!$G143="","",CONCATENATE('Formulario PPGR5'!$C143,".",'Formulario PPGR5'!$D143,".",'Formulario PPGR5'!$E143,".",'Formulario PPGR5'!$F143))</f>
        <v>#REF!</v>
      </c>
      <c r="C143" s="452"/>
      <c r="D143" s="452" t="e">
        <f>IF('Formulario PPGR5'!$G143="","",'Formulario PPGR1'!#REF!)</f>
        <v>#REF!</v>
      </c>
      <c r="E143" s="452" t="e">
        <f>IF('Formulario PPGR5'!$G143="","",'Formulario PPGR1'!#REF!)</f>
        <v>#REF!</v>
      </c>
      <c r="F143" s="452" t="e">
        <f>IF('Formulario PPGR5'!$G143="","",'Formulario PPGR1'!#REF!)</f>
        <v>#REF!</v>
      </c>
      <c r="G143" s="474" t="s">
        <v>1410</v>
      </c>
      <c r="H143" s="456" t="s">
        <v>1131</v>
      </c>
      <c r="I143" s="475"/>
      <c r="J143" s="474"/>
      <c r="K143" s="476" t="s">
        <v>1514</v>
      </c>
      <c r="L143" s="474" t="s">
        <v>63</v>
      </c>
      <c r="M143" s="477" t="s">
        <v>1473</v>
      </c>
      <c r="N143" s="474" t="s">
        <v>1295</v>
      </c>
      <c r="O143" s="478"/>
      <c r="P143" s="479" t="s">
        <v>1295</v>
      </c>
      <c r="Q143" s="476" t="s">
        <v>1087</v>
      </c>
      <c r="R143" s="479">
        <v>8</v>
      </c>
      <c r="S143" s="482">
        <v>20000</v>
      </c>
      <c r="T143" s="483">
        <v>160000</v>
      </c>
      <c r="U143" s="78" t="s">
        <v>1134</v>
      </c>
      <c r="V143" s="476" t="s">
        <v>1072</v>
      </c>
      <c r="W143" s="484"/>
    </row>
    <row r="144" spans="2:23">
      <c r="B144" s="452" t="e">
        <f>IF('Formulario PPGR5'!$G144="","",CONCATENATE('Formulario PPGR5'!$C144,".",'Formulario PPGR5'!$D144,".",'Formulario PPGR5'!$E144,".",'Formulario PPGR5'!$F144))</f>
        <v>#REF!</v>
      </c>
      <c r="C144" s="452"/>
      <c r="D144" s="452" t="e">
        <f>IF('Formulario PPGR5'!$G144="","",'Formulario PPGR1'!#REF!)</f>
        <v>#REF!</v>
      </c>
      <c r="E144" s="452" t="e">
        <f>IF('Formulario PPGR5'!$G144="","",'Formulario PPGR1'!#REF!)</f>
        <v>#REF!</v>
      </c>
      <c r="F144" s="452" t="e">
        <f>IF('Formulario PPGR5'!$G144="","",'Formulario PPGR1'!#REF!)</f>
        <v>#REF!</v>
      </c>
      <c r="G144" s="474" t="s">
        <v>1410</v>
      </c>
      <c r="H144" s="456" t="s">
        <v>1131</v>
      </c>
      <c r="I144" s="475"/>
      <c r="J144" s="474"/>
      <c r="K144" s="476" t="s">
        <v>1515</v>
      </c>
      <c r="L144" s="474" t="s">
        <v>63</v>
      </c>
      <c r="M144" s="477" t="s">
        <v>1473</v>
      </c>
      <c r="N144" s="474" t="s">
        <v>1295</v>
      </c>
      <c r="O144" s="478"/>
      <c r="P144" s="479" t="s">
        <v>1295</v>
      </c>
      <c r="Q144" s="476" t="s">
        <v>1087</v>
      </c>
      <c r="R144" s="479">
        <v>100</v>
      </c>
      <c r="S144" s="482">
        <v>350</v>
      </c>
      <c r="T144" s="483">
        <v>35000</v>
      </c>
      <c r="U144" s="78" t="s">
        <v>1134</v>
      </c>
      <c r="V144" s="476" t="s">
        <v>1072</v>
      </c>
      <c r="W144" s="484"/>
    </row>
    <row r="145" spans="2:23" ht="25.5">
      <c r="B145" s="452" t="e">
        <f>IF('Formulario PPGR5'!$G145="","",CONCATENATE('Formulario PPGR5'!$C145,".",'Formulario PPGR5'!$D145,".",'Formulario PPGR5'!$E145,".",'Formulario PPGR5'!$F145))</f>
        <v>#REF!</v>
      </c>
      <c r="C145" s="452"/>
      <c r="D145" s="452" t="e">
        <f>IF('Formulario PPGR5'!$G145="","",'Formulario PPGR1'!#REF!)</f>
        <v>#REF!</v>
      </c>
      <c r="E145" s="452" t="e">
        <f>IF('Formulario PPGR5'!$G145="","",'Formulario PPGR1'!#REF!)</f>
        <v>#REF!</v>
      </c>
      <c r="F145" s="452" t="e">
        <f>IF('Formulario PPGR5'!$G145="","",'Formulario PPGR1'!#REF!)</f>
        <v>#REF!</v>
      </c>
      <c r="G145" s="474" t="s">
        <v>1410</v>
      </c>
      <c r="H145" s="456" t="s">
        <v>1411</v>
      </c>
      <c r="I145" s="475"/>
      <c r="J145" s="474"/>
      <c r="K145" s="476" t="s">
        <v>1516</v>
      </c>
      <c r="L145" s="474" t="s">
        <v>63</v>
      </c>
      <c r="M145" s="477" t="s">
        <v>1473</v>
      </c>
      <c r="N145" s="474" t="s">
        <v>1295</v>
      </c>
      <c r="O145" s="478"/>
      <c r="P145" s="479" t="s">
        <v>1295</v>
      </c>
      <c r="Q145" s="476" t="s">
        <v>1087</v>
      </c>
      <c r="R145" s="479">
        <v>100</v>
      </c>
      <c r="S145" s="476">
        <v>900</v>
      </c>
      <c r="T145" s="483">
        <v>90000</v>
      </c>
      <c r="U145" s="78" t="s">
        <v>1134</v>
      </c>
      <c r="V145" s="476" t="s">
        <v>1072</v>
      </c>
      <c r="W145" s="484"/>
    </row>
    <row r="146" spans="2:23">
      <c r="B146" s="452" t="e">
        <f>IF('Formulario PPGR5'!$G146="","",CONCATENATE('Formulario PPGR5'!$C146,".",'Formulario PPGR5'!$D146,".",'Formulario PPGR5'!$E146,".",'Formulario PPGR5'!$F146))</f>
        <v>#REF!</v>
      </c>
      <c r="C146" s="452"/>
      <c r="D146" s="452" t="e">
        <f>IF('Formulario PPGR5'!$G146="","",'Formulario PPGR1'!#REF!)</f>
        <v>#REF!</v>
      </c>
      <c r="E146" s="452" t="e">
        <f>IF('Formulario PPGR5'!$G146="","",'Formulario PPGR1'!#REF!)</f>
        <v>#REF!</v>
      </c>
      <c r="F146" s="452" t="e">
        <f>IF('Formulario PPGR5'!$G146="","",'Formulario PPGR1'!#REF!)</f>
        <v>#REF!</v>
      </c>
      <c r="G146" s="474" t="s">
        <v>1410</v>
      </c>
      <c r="H146" s="456" t="s">
        <v>1411</v>
      </c>
      <c r="I146" s="475"/>
      <c r="J146" s="474"/>
      <c r="K146" s="476" t="s">
        <v>1517</v>
      </c>
      <c r="L146" s="474" t="s">
        <v>63</v>
      </c>
      <c r="M146" s="477" t="s">
        <v>1473</v>
      </c>
      <c r="N146" s="474" t="s">
        <v>1295</v>
      </c>
      <c r="O146" s="478"/>
      <c r="P146" s="479" t="s">
        <v>1295</v>
      </c>
      <c r="Q146" s="476" t="s">
        <v>1087</v>
      </c>
      <c r="R146" s="479">
        <v>500</v>
      </c>
      <c r="S146" s="476">
        <v>300</v>
      </c>
      <c r="T146" s="483">
        <v>150000</v>
      </c>
      <c r="U146" s="78" t="s">
        <v>1134</v>
      </c>
      <c r="V146" s="476" t="s">
        <v>1072</v>
      </c>
      <c r="W146" s="484"/>
    </row>
    <row r="147" spans="2:23">
      <c r="B147" s="452" t="e">
        <f>IF('Formulario PPGR5'!$G147="","",CONCATENATE('Formulario PPGR5'!$C147,".",'Formulario PPGR5'!$D147,".",'Formulario PPGR5'!$E147,".",'Formulario PPGR5'!$F147))</f>
        <v>#REF!</v>
      </c>
      <c r="C147" s="452"/>
      <c r="D147" s="452" t="e">
        <f>IF('Formulario PPGR5'!$G147="","",'Formulario PPGR1'!#REF!)</f>
        <v>#REF!</v>
      </c>
      <c r="E147" s="452" t="e">
        <f>IF('Formulario PPGR5'!$G147="","",'Formulario PPGR1'!#REF!)</f>
        <v>#REF!</v>
      </c>
      <c r="F147" s="452" t="e">
        <f>IF('Formulario PPGR5'!$G147="","",'Formulario PPGR1'!#REF!)</f>
        <v>#REF!</v>
      </c>
      <c r="G147" s="474" t="s">
        <v>1410</v>
      </c>
      <c r="H147" s="456" t="s">
        <v>1131</v>
      </c>
      <c r="I147" s="475"/>
      <c r="J147" s="474"/>
      <c r="K147" s="476" t="s">
        <v>1518</v>
      </c>
      <c r="L147" s="474" t="s">
        <v>63</v>
      </c>
      <c r="M147" s="477" t="s">
        <v>1473</v>
      </c>
      <c r="N147" s="474" t="s">
        <v>1295</v>
      </c>
      <c r="O147" s="478"/>
      <c r="P147" s="479" t="s">
        <v>1295</v>
      </c>
      <c r="Q147" s="476" t="s">
        <v>1087</v>
      </c>
      <c r="R147" s="479">
        <v>10</v>
      </c>
      <c r="S147" s="476">
        <v>15000</v>
      </c>
      <c r="T147" s="483">
        <v>150000</v>
      </c>
      <c r="U147" s="78" t="s">
        <v>1134</v>
      </c>
      <c r="V147" s="476" t="s">
        <v>1072</v>
      </c>
      <c r="W147" s="484"/>
    </row>
    <row r="148" spans="2:23" ht="38.25">
      <c r="B148" s="452" t="e">
        <f>IF('Formulario PPGR5'!$G148="","",CONCATENATE('Formulario PPGR5'!$C148,".",'Formulario PPGR5'!$D148,".",'Formulario PPGR5'!$E148,".",'Formulario PPGR5'!$F148))</f>
        <v>#REF!</v>
      </c>
      <c r="C148" s="452"/>
      <c r="D148" s="452" t="e">
        <f>IF('Formulario PPGR5'!$G148="","",'Formulario PPGR1'!#REF!)</f>
        <v>#REF!</v>
      </c>
      <c r="E148" s="452" t="e">
        <f>IF('Formulario PPGR5'!$G148="","",'Formulario PPGR1'!#REF!)</f>
        <v>#REF!</v>
      </c>
      <c r="F148" s="452" t="e">
        <f>IF('Formulario PPGR5'!$G148="","",'Formulario PPGR1'!#REF!)</f>
        <v>#REF!</v>
      </c>
      <c r="G148" s="455" t="s">
        <v>1410</v>
      </c>
      <c r="H148" s="456" t="s">
        <v>1462</v>
      </c>
      <c r="I148" s="458"/>
      <c r="J148" s="456"/>
      <c r="K148" s="456" t="s">
        <v>1463</v>
      </c>
      <c r="L148" s="455" t="s">
        <v>63</v>
      </c>
      <c r="M148" s="459" t="s">
        <v>1473</v>
      </c>
      <c r="N148" s="459" t="s">
        <v>1295</v>
      </c>
      <c r="O148" s="460"/>
      <c r="P148" s="460" t="s">
        <v>1295</v>
      </c>
      <c r="Q148" s="470" t="s">
        <v>1087</v>
      </c>
      <c r="R148" s="470">
        <v>5</v>
      </c>
      <c r="S148" s="470">
        <v>36700</v>
      </c>
      <c r="T148" s="485">
        <v>183500</v>
      </c>
      <c r="U148" s="462" t="s">
        <v>1519</v>
      </c>
      <c r="V148" s="473" t="s">
        <v>1143</v>
      </c>
    </row>
    <row r="149" spans="2:23">
      <c r="B149" s="452" t="e">
        <f>IF('Formulario PPGR5'!$G149="","",CONCATENATE('Formulario PPGR5'!$C149,".",'Formulario PPGR5'!$D149,".",'Formulario PPGR5'!$E149,".",'Formulario PPGR5'!$F149))</f>
        <v>#REF!</v>
      </c>
      <c r="C149" s="452"/>
      <c r="D149" s="452" t="e">
        <f>IF('Formulario PPGR5'!$G149="","",'Formulario PPGR1'!#REF!)</f>
        <v>#REF!</v>
      </c>
      <c r="E149" s="452" t="e">
        <f>IF('Formulario PPGR5'!$G149="","",'Formulario PPGR1'!#REF!)</f>
        <v>#REF!</v>
      </c>
      <c r="F149" s="452" t="e">
        <f>IF('Formulario PPGR5'!$G149="","",'Formulario PPGR1'!#REF!)</f>
        <v>#REF!</v>
      </c>
      <c r="G149" s="455" t="s">
        <v>1410</v>
      </c>
      <c r="H149" s="456" t="s">
        <v>1136</v>
      </c>
      <c r="I149" s="458"/>
      <c r="J149" s="456"/>
      <c r="K149" s="456" t="s">
        <v>1424</v>
      </c>
      <c r="L149" s="455" t="s">
        <v>63</v>
      </c>
      <c r="M149" s="459" t="s">
        <v>1473</v>
      </c>
      <c r="N149" s="459" t="s">
        <v>1295</v>
      </c>
      <c r="O149" s="460"/>
      <c r="P149" s="460" t="s">
        <v>1295</v>
      </c>
      <c r="Q149" s="470" t="s">
        <v>1087</v>
      </c>
      <c r="R149" s="470">
        <v>1</v>
      </c>
      <c r="S149" s="486">
        <v>10000</v>
      </c>
      <c r="T149" s="485">
        <v>10000</v>
      </c>
      <c r="U149" s="462" t="s">
        <v>1520</v>
      </c>
      <c r="V149" s="473" t="s">
        <v>1072</v>
      </c>
    </row>
    <row r="150" spans="2:23">
      <c r="B150" s="452" t="e">
        <f>IF('Formulario PPGR5'!$G150="","",CONCATENATE('Formulario PPGR5'!$C150,".",'Formulario PPGR5'!$D150,".",'Formulario PPGR5'!$E150,".",'Formulario PPGR5'!$F150))</f>
        <v>#REF!</v>
      </c>
      <c r="C150" s="452"/>
      <c r="D150" s="452" t="e">
        <f>IF('Formulario PPGR5'!$G150="","",'Formulario PPGR1'!#REF!)</f>
        <v>#REF!</v>
      </c>
      <c r="E150" s="452" t="e">
        <f>IF('Formulario PPGR5'!$G150="","",'Formulario PPGR1'!#REF!)</f>
        <v>#REF!</v>
      </c>
      <c r="F150" s="452" t="e">
        <f>IF('Formulario PPGR5'!$G150="","",'Formulario PPGR1'!#REF!)</f>
        <v>#REF!</v>
      </c>
      <c r="G150" s="455" t="s">
        <v>1410</v>
      </c>
      <c r="H150" s="456" t="s">
        <v>1136</v>
      </c>
      <c r="I150" s="458"/>
      <c r="J150" s="456"/>
      <c r="K150" s="456" t="s">
        <v>1437</v>
      </c>
      <c r="L150" s="455" t="s">
        <v>63</v>
      </c>
      <c r="M150" s="459" t="s">
        <v>1473</v>
      </c>
      <c r="N150" s="459" t="s">
        <v>1295</v>
      </c>
      <c r="O150" s="460"/>
      <c r="P150" s="460" t="s">
        <v>1295</v>
      </c>
      <c r="Q150" s="470" t="s">
        <v>1087</v>
      </c>
      <c r="R150" s="470">
        <v>4</v>
      </c>
      <c r="S150" s="486">
        <v>20000</v>
      </c>
      <c r="T150" s="485">
        <v>80000</v>
      </c>
      <c r="U150" s="462" t="s">
        <v>1521</v>
      </c>
      <c r="V150" s="473" t="s">
        <v>1072</v>
      </c>
    </row>
    <row r="151" spans="2:23">
      <c r="B151" s="452" t="e">
        <f>IF('Formulario PPGR5'!#REF!="","",CONCATENATE('Formulario PPGR5'!$C151,".",'Formulario PPGR5'!$D151,".",'Formulario PPGR5'!$E151,".",'Formulario PPGR5'!$F151))</f>
        <v>#REF!</v>
      </c>
      <c r="C151" s="452"/>
      <c r="D151" s="452" t="e">
        <f>IF('Formulario PPGR5'!#REF!="","",'Formulario PPGR1'!#REF!)</f>
        <v>#REF!</v>
      </c>
      <c r="E151" s="452" t="e">
        <f>IF('Formulario PPGR5'!#REF!="","",'Formulario PPGR1'!#REF!)</f>
        <v>#REF!</v>
      </c>
      <c r="F151" s="452" t="e">
        <f>IF('Formulario PPGR5'!#REF!="","",'Formulario PPGR1'!#REF!)</f>
        <v>#REF!</v>
      </c>
      <c r="G151" s="455" t="s">
        <v>1410</v>
      </c>
      <c r="H151" s="456" t="s">
        <v>1136</v>
      </c>
      <c r="I151" s="458" t="s">
        <v>1085</v>
      </c>
      <c r="J151" s="456"/>
      <c r="K151" s="456" t="s">
        <v>1522</v>
      </c>
      <c r="L151" s="455" t="s">
        <v>63</v>
      </c>
      <c r="M151" s="459" t="s">
        <v>1473</v>
      </c>
      <c r="N151" s="459" t="s">
        <v>1423</v>
      </c>
      <c r="O151" s="460"/>
      <c r="P151" s="460" t="s">
        <v>1295</v>
      </c>
      <c r="Q151" s="465" t="s">
        <v>1523</v>
      </c>
      <c r="R151" s="466">
        <v>10</v>
      </c>
      <c r="S151" s="465">
        <v>14004.83</v>
      </c>
      <c r="T151" s="467">
        <v>140048.29999999999</v>
      </c>
      <c r="U151" s="462" t="s">
        <v>1524</v>
      </c>
      <c r="V151" s="469" t="s">
        <v>1072</v>
      </c>
    </row>
    <row r="152" spans="2:23">
      <c r="B152" s="452" t="e">
        <f>IF('Formulario PPGR5'!$G152="","",CONCATENATE('Formulario PPGR5'!$C152,".",'Formulario PPGR5'!$D152,".",'Formulario PPGR5'!$E152,".",'Formulario PPGR5'!$F152))</f>
        <v>#REF!</v>
      </c>
      <c r="C152" s="452"/>
      <c r="D152" s="452" t="e">
        <f>IF('Formulario PPGR5'!$G152="","",'Formulario PPGR1'!#REF!)</f>
        <v>#REF!</v>
      </c>
      <c r="E152" s="452" t="e">
        <f>IF('Formulario PPGR5'!$G152="","",'Formulario PPGR1'!#REF!)</f>
        <v>#REF!</v>
      </c>
      <c r="F152" s="452" t="e">
        <f>IF('Formulario PPGR5'!$G152="","",'Formulario PPGR1'!#REF!)</f>
        <v>#REF!</v>
      </c>
      <c r="G152" s="455" t="s">
        <v>1410</v>
      </c>
      <c r="H152" s="456" t="s">
        <v>1136</v>
      </c>
      <c r="I152" s="458" t="s">
        <v>1085</v>
      </c>
      <c r="J152" s="456"/>
      <c r="K152" s="456" t="s">
        <v>1525</v>
      </c>
      <c r="L152" s="455" t="s">
        <v>63</v>
      </c>
      <c r="M152" s="459" t="s">
        <v>1473</v>
      </c>
      <c r="N152" s="459" t="s">
        <v>1423</v>
      </c>
      <c r="O152" s="460"/>
      <c r="P152" s="460" t="s">
        <v>1295</v>
      </c>
      <c r="Q152" s="465" t="s">
        <v>1523</v>
      </c>
      <c r="R152" s="466">
        <v>30</v>
      </c>
      <c r="S152" s="465">
        <v>300</v>
      </c>
      <c r="T152" s="467">
        <v>9000</v>
      </c>
      <c r="U152" s="462" t="s">
        <v>1526</v>
      </c>
      <c r="V152" s="469" t="s">
        <v>1072</v>
      </c>
    </row>
    <row r="153" spans="2:23" ht="25.5">
      <c r="B153" s="452" t="e">
        <f>IF('Formulario PPGR5'!$G153="","",CONCATENATE('Formulario PPGR5'!$C153,".",'Formulario PPGR5'!$D153,".",'Formulario PPGR5'!$E153,".",'Formulario PPGR5'!$F153))</f>
        <v>#REF!</v>
      </c>
      <c r="C153" s="452"/>
      <c r="D153" s="452" t="e">
        <f>IF('Formulario PPGR5'!$G153="","",'Formulario PPGR1'!#REF!)</f>
        <v>#REF!</v>
      </c>
      <c r="E153" s="452" t="e">
        <f>IF('Formulario PPGR5'!$G153="","",'Formulario PPGR1'!#REF!)</f>
        <v>#REF!</v>
      </c>
      <c r="F153" s="452" t="e">
        <f>IF('Formulario PPGR5'!$G153="","",'Formulario PPGR1'!#REF!)</f>
        <v>#REF!</v>
      </c>
      <c r="G153" s="455" t="s">
        <v>1410</v>
      </c>
      <c r="H153" s="456" t="s">
        <v>1131</v>
      </c>
      <c r="I153" s="458" t="s">
        <v>1085</v>
      </c>
      <c r="J153" s="456"/>
      <c r="K153" s="456" t="s">
        <v>1527</v>
      </c>
      <c r="L153" s="455" t="s">
        <v>63</v>
      </c>
      <c r="M153" s="459" t="s">
        <v>1473</v>
      </c>
      <c r="N153" s="459" t="s">
        <v>1295</v>
      </c>
      <c r="O153" s="460"/>
      <c r="P153" s="460" t="s">
        <v>1295</v>
      </c>
      <c r="Q153" s="465" t="s">
        <v>1523</v>
      </c>
      <c r="R153" s="466">
        <v>3</v>
      </c>
      <c r="S153" s="465">
        <v>6270</v>
      </c>
      <c r="T153" s="467">
        <v>18810</v>
      </c>
      <c r="U153" s="462" t="s">
        <v>1528</v>
      </c>
      <c r="V153" s="469" t="s">
        <v>1072</v>
      </c>
    </row>
    <row r="154" spans="2:23" ht="25.5">
      <c r="B154" s="452" t="e">
        <f>IF('Formulario PPGR5'!$G154="","",CONCATENATE('Formulario PPGR5'!$C154,".",'Formulario PPGR5'!$D154,".",'Formulario PPGR5'!$E154,".",'Formulario PPGR5'!$F154))</f>
        <v>#REF!</v>
      </c>
      <c r="C154" s="452"/>
      <c r="D154" s="452" t="e">
        <f>IF('Formulario PPGR5'!$G154="","",'Formulario PPGR1'!#REF!)</f>
        <v>#REF!</v>
      </c>
      <c r="E154" s="452" t="e">
        <f>IF('Formulario PPGR5'!$G154="","",'Formulario PPGR1'!#REF!)</f>
        <v>#REF!</v>
      </c>
      <c r="F154" s="452" t="e">
        <f>IF('Formulario PPGR5'!$G154="","",'Formulario PPGR1'!#REF!)</f>
        <v>#REF!</v>
      </c>
      <c r="G154" s="455" t="s">
        <v>1410</v>
      </c>
      <c r="H154" s="456" t="s">
        <v>1136</v>
      </c>
      <c r="I154" s="458" t="s">
        <v>1085</v>
      </c>
      <c r="J154" s="456"/>
      <c r="K154" s="456" t="s">
        <v>1529</v>
      </c>
      <c r="L154" s="455" t="s">
        <v>63</v>
      </c>
      <c r="M154" s="459" t="s">
        <v>1473</v>
      </c>
      <c r="N154" s="459" t="s">
        <v>1295</v>
      </c>
      <c r="O154" s="459"/>
      <c r="P154" s="460" t="s">
        <v>1295</v>
      </c>
      <c r="Q154" s="465" t="s">
        <v>1523</v>
      </c>
      <c r="R154" s="470">
        <v>6</v>
      </c>
      <c r="S154" s="470">
        <v>12009.01</v>
      </c>
      <c r="T154" s="470">
        <v>72054.06</v>
      </c>
      <c r="U154" s="462" t="s">
        <v>1530</v>
      </c>
      <c r="V154" s="471" t="s">
        <v>1072</v>
      </c>
    </row>
    <row r="155" spans="2:23" ht="38.25">
      <c r="B155" s="452" t="e">
        <f>IF('Formulario PPGR5'!$G155="","",CONCATENATE('Formulario PPGR5'!$C155,".",'Formulario PPGR5'!$D155,".",'Formulario PPGR5'!$E155,".",'Formulario PPGR5'!$F155))</f>
        <v>#REF!</v>
      </c>
      <c r="C155" s="452"/>
      <c r="D155" s="452" t="e">
        <f>IF('Formulario PPGR5'!$G155="","",'Formulario PPGR1'!#REF!)</f>
        <v>#REF!</v>
      </c>
      <c r="E155" s="452" t="e">
        <f>IF('Formulario PPGR5'!$G155="","",'Formulario PPGR1'!#REF!)</f>
        <v>#REF!</v>
      </c>
      <c r="F155" s="452" t="e">
        <f>IF('Formulario PPGR5'!$G155="","",'Formulario PPGR1'!#REF!)</f>
        <v>#REF!</v>
      </c>
      <c r="G155" s="455" t="s">
        <v>1410</v>
      </c>
      <c r="H155" s="456" t="s">
        <v>1411</v>
      </c>
      <c r="I155" s="458" t="s">
        <v>1085</v>
      </c>
      <c r="J155" s="456"/>
      <c r="K155" s="456" t="s">
        <v>1531</v>
      </c>
      <c r="L155" s="455" t="s">
        <v>63</v>
      </c>
      <c r="M155" s="459" t="s">
        <v>1473</v>
      </c>
      <c r="N155" s="459" t="s">
        <v>1295</v>
      </c>
      <c r="O155" s="459"/>
      <c r="P155" s="460" t="s">
        <v>1295</v>
      </c>
      <c r="Q155" s="465" t="s">
        <v>1523</v>
      </c>
      <c r="R155" s="470">
        <v>2</v>
      </c>
      <c r="S155" s="470">
        <v>5200</v>
      </c>
      <c r="T155" s="470">
        <v>10400</v>
      </c>
      <c r="U155" s="462" t="s">
        <v>1532</v>
      </c>
      <c r="V155" s="471" t="s">
        <v>1072</v>
      </c>
    </row>
    <row r="156" spans="2:23">
      <c r="B156" s="452" t="e">
        <f>IF('Formulario PPGR5'!$G156="","",CONCATENATE('Formulario PPGR5'!$C156,".",'Formulario PPGR5'!$D156,".",'Formulario PPGR5'!$E156,".",'Formulario PPGR5'!$F156))</f>
        <v>#REF!</v>
      </c>
      <c r="C156" s="452"/>
      <c r="D156" s="452" t="e">
        <f>IF('Formulario PPGR5'!$G156="","",'Formulario PPGR1'!#REF!)</f>
        <v>#REF!</v>
      </c>
      <c r="E156" s="452" t="e">
        <f>IF('Formulario PPGR5'!$G156="","",'Formulario PPGR1'!#REF!)</f>
        <v>#REF!</v>
      </c>
      <c r="F156" s="452" t="e">
        <f>IF('Formulario PPGR5'!$G156="","",'Formulario PPGR1'!#REF!)</f>
        <v>#REF!</v>
      </c>
      <c r="G156" s="455" t="s">
        <v>1410</v>
      </c>
      <c r="H156" s="456" t="s">
        <v>1411</v>
      </c>
      <c r="I156" s="458" t="s">
        <v>1085</v>
      </c>
      <c r="J156" s="456"/>
      <c r="K156" s="456" t="s">
        <v>1533</v>
      </c>
      <c r="L156" s="455" t="s">
        <v>63</v>
      </c>
      <c r="M156" s="459" t="s">
        <v>1473</v>
      </c>
      <c r="N156" s="459" t="s">
        <v>1295</v>
      </c>
      <c r="O156" s="459"/>
      <c r="P156" s="460" t="s">
        <v>1295</v>
      </c>
      <c r="Q156" s="465" t="s">
        <v>1523</v>
      </c>
      <c r="R156" s="470">
        <v>100</v>
      </c>
      <c r="S156" s="470">
        <v>600</v>
      </c>
      <c r="T156" s="470">
        <v>60000</v>
      </c>
      <c r="U156" s="462" t="s">
        <v>1534</v>
      </c>
      <c r="V156" s="471" t="s">
        <v>1072</v>
      </c>
    </row>
    <row r="157" spans="2:23" ht="25.5">
      <c r="B157" s="452" t="e">
        <f>IF('Formulario PPGR5'!$G157="","",CONCATENATE('Formulario PPGR5'!$C157,".",'Formulario PPGR5'!$D157,".",'Formulario PPGR5'!$E157,".",'Formulario PPGR5'!$F157))</f>
        <v>#REF!</v>
      </c>
      <c r="C157" s="452"/>
      <c r="D157" s="452" t="e">
        <f>IF('Formulario PPGR5'!$G157="","",'Formulario PPGR1'!#REF!)</f>
        <v>#REF!</v>
      </c>
      <c r="E157" s="452" t="e">
        <f>IF('Formulario PPGR5'!$G157="","",'Formulario PPGR1'!#REF!)</f>
        <v>#REF!</v>
      </c>
      <c r="F157" s="452" t="e">
        <f>IF('Formulario PPGR5'!$G157="","",'Formulario PPGR1'!#REF!)</f>
        <v>#REF!</v>
      </c>
      <c r="G157" s="455" t="s">
        <v>1410</v>
      </c>
      <c r="H157" s="456" t="s">
        <v>1411</v>
      </c>
      <c r="I157" s="458" t="s">
        <v>1085</v>
      </c>
      <c r="J157" s="456"/>
      <c r="K157" s="456" t="s">
        <v>1535</v>
      </c>
      <c r="L157" s="455" t="s">
        <v>63</v>
      </c>
      <c r="M157" s="459" t="s">
        <v>1473</v>
      </c>
      <c r="N157" s="459" t="s">
        <v>1295</v>
      </c>
      <c r="O157" s="459"/>
      <c r="P157" s="460" t="s">
        <v>1295</v>
      </c>
      <c r="Q157" s="465" t="s">
        <v>1523</v>
      </c>
      <c r="R157" s="470">
        <v>1</v>
      </c>
      <c r="S157" s="470">
        <v>4000</v>
      </c>
      <c r="T157" s="470">
        <v>4000</v>
      </c>
      <c r="U157" s="462" t="s">
        <v>1536</v>
      </c>
      <c r="V157" s="471" t="s">
        <v>1072</v>
      </c>
    </row>
    <row r="158" spans="2:23">
      <c r="B158" s="452" t="e">
        <f>IF('Formulario PPGR5'!$G158="","",CONCATENATE('Formulario PPGR5'!$C158,".",'Formulario PPGR5'!$D158,".",'Formulario PPGR5'!$E158,".",'Formulario PPGR5'!$F158))</f>
        <v>#REF!</v>
      </c>
      <c r="C158" s="452"/>
      <c r="D158" s="452" t="e">
        <f>IF('Formulario PPGR5'!$G158="","",'Formulario PPGR1'!#REF!)</f>
        <v>#REF!</v>
      </c>
      <c r="E158" s="452" t="e">
        <f>IF('Formulario PPGR5'!$G158="","",'Formulario PPGR1'!#REF!)</f>
        <v>#REF!</v>
      </c>
      <c r="F158" s="452" t="e">
        <f>IF('Formulario PPGR5'!$G158="","",'Formulario PPGR1'!#REF!)</f>
        <v>#REF!</v>
      </c>
      <c r="G158" s="455" t="s">
        <v>1410</v>
      </c>
      <c r="H158" s="456" t="s">
        <v>1411</v>
      </c>
      <c r="I158" s="458" t="s">
        <v>1085</v>
      </c>
      <c r="J158" s="456"/>
      <c r="K158" s="456" t="s">
        <v>1537</v>
      </c>
      <c r="L158" s="455" t="s">
        <v>63</v>
      </c>
      <c r="M158" s="459" t="s">
        <v>1473</v>
      </c>
      <c r="N158" s="459" t="s">
        <v>1295</v>
      </c>
      <c r="O158" s="459"/>
      <c r="P158" s="460" t="s">
        <v>1295</v>
      </c>
      <c r="Q158" s="465" t="s">
        <v>1523</v>
      </c>
      <c r="R158" s="470">
        <v>142</v>
      </c>
      <c r="S158" s="470">
        <v>5600</v>
      </c>
      <c r="T158" s="470">
        <v>795200</v>
      </c>
      <c r="U158" s="462" t="s">
        <v>1538</v>
      </c>
      <c r="V158" s="471" t="s">
        <v>1072</v>
      </c>
    </row>
    <row r="159" spans="2:23" ht="25.5">
      <c r="B159" s="452" t="e">
        <f>IF('Formulario PPGR5'!$G159="","",CONCATENATE('Formulario PPGR5'!$C159,".",'Formulario PPGR5'!$D159,".",'Formulario PPGR5'!$E159,".",'Formulario PPGR5'!$F159))</f>
        <v>#REF!</v>
      </c>
      <c r="C159" s="452"/>
      <c r="D159" s="452" t="e">
        <f>IF('Formulario PPGR5'!$G159="","",'Formulario PPGR1'!#REF!)</f>
        <v>#REF!</v>
      </c>
      <c r="E159" s="452" t="e">
        <f>IF('Formulario PPGR5'!$G159="","",'Formulario PPGR1'!#REF!)</f>
        <v>#REF!</v>
      </c>
      <c r="F159" s="452" t="e">
        <f>IF('Formulario PPGR5'!$G159="","",'Formulario PPGR1'!#REF!)</f>
        <v>#REF!</v>
      </c>
      <c r="G159" s="455" t="s">
        <v>1410</v>
      </c>
      <c r="H159" s="456" t="s">
        <v>1131</v>
      </c>
      <c r="I159" s="458" t="s">
        <v>1085</v>
      </c>
      <c r="J159" s="456"/>
      <c r="K159" s="456" t="s">
        <v>1539</v>
      </c>
      <c r="L159" s="455" t="s">
        <v>63</v>
      </c>
      <c r="M159" s="459" t="s">
        <v>1540</v>
      </c>
      <c r="N159" s="459" t="s">
        <v>1295</v>
      </c>
      <c r="O159" s="460"/>
      <c r="P159" s="460" t="s">
        <v>1295</v>
      </c>
      <c r="Q159" s="465" t="s">
        <v>1523</v>
      </c>
      <c r="R159" s="465">
        <v>1</v>
      </c>
      <c r="S159" s="465">
        <v>7000</v>
      </c>
      <c r="T159" s="467">
        <v>7000</v>
      </c>
      <c r="U159" s="468" t="s">
        <v>1134</v>
      </c>
      <c r="V159" s="469" t="s">
        <v>1072</v>
      </c>
    </row>
    <row r="160" spans="2:23">
      <c r="B160" s="452" t="str">
        <f>IF('Formulario PPGR5'!$G160="","",CONCATENATE('Formulario PPGR5'!$C160,".",'Formulario PPGR5'!$D160,".",'Formulario PPGR5'!$E160,".",'Formulario PPGR5'!$F160))</f>
        <v/>
      </c>
      <c r="C160" s="452"/>
      <c r="D160" s="452" t="str">
        <f>IF('Formulario PPGR5'!$G160="","",'Formulario PPGR1'!#REF!)</f>
        <v/>
      </c>
      <c r="E160" s="452" t="str">
        <f>IF('Formulario PPGR5'!$G160="","",'Formulario PPGR1'!#REF!)</f>
        <v/>
      </c>
      <c r="F160" s="452" t="str">
        <f>IF('Formulario PPGR5'!$G160="","",'Formulario PPGR1'!#REF!)</f>
        <v/>
      </c>
      <c r="G160" s="455"/>
      <c r="H160" s="456"/>
      <c r="I160" s="458"/>
      <c r="J160" s="456"/>
      <c r="K160" s="456"/>
      <c r="L160" s="455"/>
      <c r="M160" s="459"/>
      <c r="N160" s="459"/>
      <c r="O160" s="460"/>
      <c r="P160" s="460"/>
      <c r="Q160" s="470"/>
      <c r="R160" s="470"/>
      <c r="S160" s="470"/>
      <c r="T160" s="462"/>
      <c r="U160" s="462"/>
      <c r="V160" s="473"/>
    </row>
    <row r="161" spans="2:22">
      <c r="B161" s="452" t="str">
        <f>IF('Formulario PPGR5'!$G161="","",CONCATENATE('Formulario PPGR5'!$C161,".",'Formulario PPGR5'!$D161,".",'Formulario PPGR5'!$E161,".",'Formulario PPGR5'!$F161))</f>
        <v/>
      </c>
      <c r="C161" s="452"/>
      <c r="D161" s="452" t="str">
        <f>IF('Formulario PPGR5'!$G161="","",'Formulario PPGR1'!#REF!)</f>
        <v/>
      </c>
      <c r="E161" s="452" t="str">
        <f>IF('Formulario PPGR5'!$G161="","",'Formulario PPGR1'!#REF!)</f>
        <v/>
      </c>
      <c r="F161" s="452" t="str">
        <f>IF('Formulario PPGR5'!$G161="","",'Formulario PPGR1'!#REF!)</f>
        <v/>
      </c>
      <c r="G161" s="455"/>
      <c r="H161" s="456"/>
      <c r="I161" s="458"/>
      <c r="J161" s="456"/>
      <c r="K161" s="456"/>
      <c r="L161" s="455"/>
      <c r="M161" s="459"/>
      <c r="N161" s="459"/>
      <c r="O161" s="460"/>
      <c r="P161" s="460"/>
      <c r="Q161" s="470"/>
      <c r="R161" s="470"/>
      <c r="S161" s="470"/>
      <c r="T161" s="462"/>
      <c r="U161" s="462"/>
      <c r="V161" s="473"/>
    </row>
    <row r="162" spans="2:22">
      <c r="B162" s="452" t="str">
        <f>IF('Formulario PPGR5'!$G162="","",CONCATENATE('Formulario PPGR5'!$C162,".",'Formulario PPGR5'!$D162,".",'Formulario PPGR5'!$E162,".",'Formulario PPGR5'!$F162))</f>
        <v/>
      </c>
      <c r="C162" s="452"/>
      <c r="D162" s="452" t="str">
        <f>IF('Formulario PPGR5'!$G162="","",'Formulario PPGR1'!#REF!)</f>
        <v/>
      </c>
      <c r="E162" s="452" t="str">
        <f>IF('Formulario PPGR5'!$G162="","",'Formulario PPGR1'!#REF!)</f>
        <v/>
      </c>
      <c r="F162" s="452" t="str">
        <f>IF('Formulario PPGR5'!$G162="","",'Formulario PPGR1'!#REF!)</f>
        <v/>
      </c>
      <c r="G162" s="455"/>
      <c r="H162" s="456"/>
      <c r="I162" s="458"/>
      <c r="J162" s="456"/>
      <c r="K162" s="456"/>
      <c r="L162" s="455"/>
      <c r="M162" s="459"/>
      <c r="N162" s="459"/>
      <c r="O162" s="460"/>
      <c r="P162" s="460"/>
      <c r="Q162" s="470"/>
      <c r="R162" s="470"/>
      <c r="S162" s="470"/>
      <c r="T162" s="462"/>
      <c r="U162" s="462"/>
      <c r="V162" s="473"/>
    </row>
    <row r="163" spans="2:22">
      <c r="B163" s="452" t="str">
        <f>IF('Formulario PPGR5'!$G163="","",CONCATENATE('Formulario PPGR5'!$C163,".",'Formulario PPGR5'!$D163,".",'Formulario PPGR5'!$E163,".",'Formulario PPGR5'!$F163))</f>
        <v/>
      </c>
      <c r="C163" s="452"/>
      <c r="D163" s="452" t="str">
        <f>IF('Formulario PPGR5'!$G163="","",'Formulario PPGR1'!#REF!)</f>
        <v/>
      </c>
      <c r="E163" s="452" t="str">
        <f>IF('Formulario PPGR5'!$G163="","",'Formulario PPGR1'!#REF!)</f>
        <v/>
      </c>
      <c r="F163" s="452" t="str">
        <f>IF('Formulario PPGR5'!$G163="","",'Formulario PPGR1'!#REF!)</f>
        <v/>
      </c>
      <c r="G163" s="455"/>
      <c r="H163" s="456"/>
      <c r="I163" s="458"/>
      <c r="J163" s="456"/>
      <c r="K163" s="456"/>
      <c r="L163" s="455"/>
      <c r="M163" s="459"/>
      <c r="N163" s="459"/>
      <c r="O163" s="460"/>
      <c r="P163" s="465"/>
      <c r="Q163" s="470"/>
      <c r="R163" s="470"/>
      <c r="S163" s="470"/>
      <c r="T163" s="462"/>
      <c r="U163" s="462"/>
      <c r="V163" s="473"/>
    </row>
    <row r="164" spans="2:22">
      <c r="B164" s="452" t="str">
        <f>IF('Formulario PPGR5'!$G164="","",CONCATENATE('Formulario PPGR5'!$C164,".",'Formulario PPGR5'!$D164,".",'Formulario PPGR5'!$E164,".",'Formulario PPGR5'!$F164))</f>
        <v/>
      </c>
      <c r="C164" s="452"/>
      <c r="D164" s="452" t="str">
        <f>IF('Formulario PPGR5'!$G164="","",'Formulario PPGR1'!#REF!)</f>
        <v/>
      </c>
      <c r="E164" s="452" t="str">
        <f>IF('Formulario PPGR5'!$G164="","",'Formulario PPGR1'!#REF!)</f>
        <v/>
      </c>
      <c r="F164" s="452" t="str">
        <f>IF('Formulario PPGR5'!$G164="","",'Formulario PPGR1'!#REF!)</f>
        <v/>
      </c>
      <c r="G164" s="455"/>
      <c r="H164" s="456"/>
      <c r="I164" s="458"/>
      <c r="J164" s="456"/>
      <c r="K164" s="456"/>
      <c r="L164" s="455"/>
      <c r="M164" s="459"/>
      <c r="N164" s="459"/>
      <c r="O164" s="460"/>
      <c r="P164" s="460"/>
      <c r="Q164" s="470"/>
      <c r="R164" s="470"/>
      <c r="S164" s="470"/>
      <c r="T164" s="462"/>
      <c r="U164" s="462"/>
      <c r="V164" s="473"/>
    </row>
    <row r="165" spans="2:22">
      <c r="B165" s="452" t="str">
        <f>IF('Formulario PPGR5'!$G165="","",CONCATENATE('Formulario PPGR5'!$C165,".",'Formulario PPGR5'!$D165,".",'Formulario PPGR5'!$E165,".",'Formulario PPGR5'!$F165))</f>
        <v/>
      </c>
      <c r="C165" s="452"/>
      <c r="D165" s="452" t="str">
        <f>IF('Formulario PPGR5'!$G165="","",'Formulario PPGR1'!#REF!)</f>
        <v/>
      </c>
      <c r="E165" s="452" t="str">
        <f>IF('Formulario PPGR5'!$G165="","",'Formulario PPGR1'!#REF!)</f>
        <v/>
      </c>
      <c r="F165" s="452" t="str">
        <f>IF('Formulario PPGR5'!$G165="","",'Formulario PPGR1'!#REF!)</f>
        <v/>
      </c>
      <c r="G165" s="455"/>
      <c r="H165" s="456"/>
      <c r="I165" s="458"/>
      <c r="J165" s="456"/>
      <c r="K165" s="456"/>
      <c r="L165" s="455"/>
      <c r="M165" s="459"/>
      <c r="N165" s="459"/>
      <c r="O165" s="460"/>
      <c r="P165" s="460"/>
      <c r="Q165" s="470"/>
      <c r="R165" s="470"/>
      <c r="S165" s="470"/>
      <c r="T165" s="462"/>
      <c r="U165" s="462"/>
      <c r="V165" s="473"/>
    </row>
    <row r="166" spans="2:22">
      <c r="B166" s="452" t="str">
        <f>IF('Formulario PPGR5'!$G166="","",CONCATENATE('Formulario PPGR5'!$C166,".",'Formulario PPGR5'!$D166,".",'Formulario PPGR5'!$E166,".",'Formulario PPGR5'!$F166))</f>
        <v/>
      </c>
      <c r="C166" s="452"/>
      <c r="D166" s="452" t="str">
        <f>IF('Formulario PPGR5'!$G166="","",'Formulario PPGR1'!#REF!)</f>
        <v/>
      </c>
      <c r="E166" s="452" t="str">
        <f>IF('Formulario PPGR5'!$G166="","",'Formulario PPGR1'!#REF!)</f>
        <v/>
      </c>
      <c r="F166" s="452" t="str">
        <f>IF('Formulario PPGR5'!$G166="","",'Formulario PPGR1'!#REF!)</f>
        <v/>
      </c>
      <c r="G166" s="455"/>
      <c r="H166" s="456"/>
      <c r="I166" s="458"/>
      <c r="J166" s="456"/>
      <c r="K166" s="456"/>
      <c r="L166" s="455"/>
      <c r="M166" s="459"/>
      <c r="N166" s="459"/>
      <c r="O166" s="460"/>
      <c r="P166" s="460"/>
      <c r="Q166" s="470"/>
      <c r="R166" s="470"/>
      <c r="S166" s="470"/>
      <c r="T166" s="462"/>
      <c r="U166" s="462"/>
      <c r="V166" s="473"/>
    </row>
    <row r="167" spans="2:22">
      <c r="B167" s="452"/>
      <c r="C167" s="452"/>
      <c r="D167" s="452"/>
      <c r="E167" s="452"/>
      <c r="F167" s="452"/>
      <c r="G167" s="455"/>
      <c r="H167" s="456"/>
      <c r="I167" s="458"/>
      <c r="J167" s="456"/>
      <c r="K167" s="456"/>
      <c r="L167" s="455"/>
      <c r="M167" s="480"/>
      <c r="N167" s="480"/>
      <c r="O167" s="481"/>
      <c r="P167" s="481"/>
      <c r="Q167" s="487"/>
      <c r="R167" s="487"/>
      <c r="S167" s="487"/>
      <c r="T167" s="471"/>
      <c r="U167" s="471"/>
      <c r="V167" s="487"/>
    </row>
    <row r="168" spans="2:22">
      <c r="B168" s="452"/>
      <c r="C168" s="452"/>
      <c r="D168" s="452"/>
      <c r="E168" s="452"/>
      <c r="F168" s="452"/>
      <c r="G168" s="455"/>
      <c r="H168" s="456"/>
      <c r="I168" s="458"/>
      <c r="J168" s="456"/>
      <c r="K168" s="456"/>
      <c r="L168" s="455"/>
      <c r="M168" s="480"/>
      <c r="N168" s="480"/>
      <c r="O168" s="481"/>
      <c r="P168" s="481"/>
      <c r="Q168" s="487"/>
      <c r="R168" s="487"/>
      <c r="S168" s="487"/>
      <c r="T168" s="471"/>
      <c r="U168" s="471"/>
      <c r="V168" s="487"/>
    </row>
    <row r="169" spans="2:22">
      <c r="B169" s="452"/>
      <c r="C169" s="452"/>
      <c r="D169" s="452"/>
      <c r="E169" s="452"/>
      <c r="F169" s="452"/>
      <c r="G169" s="455"/>
      <c r="H169" s="456"/>
      <c r="I169" s="458"/>
      <c r="J169" s="456"/>
      <c r="K169" s="456"/>
      <c r="L169" s="455"/>
      <c r="M169" s="480"/>
      <c r="N169" s="480"/>
      <c r="O169" s="481"/>
      <c r="P169" s="481"/>
      <c r="Q169" s="487"/>
      <c r="R169" s="487"/>
      <c r="S169" s="487"/>
      <c r="T169" s="471"/>
      <c r="U169" s="471"/>
      <c r="V169" s="487"/>
    </row>
    <row r="170" spans="2:22">
      <c r="B170" s="452"/>
      <c r="C170" s="452"/>
      <c r="D170" s="452"/>
      <c r="E170" s="452"/>
      <c r="F170" s="452"/>
      <c r="G170" s="455"/>
      <c r="H170" s="456"/>
      <c r="I170" s="458"/>
      <c r="J170" s="456"/>
      <c r="K170" s="456"/>
      <c r="L170" s="455"/>
      <c r="M170" s="480"/>
      <c r="N170" s="480"/>
      <c r="O170" s="481"/>
      <c r="P170" s="481"/>
      <c r="Q170" s="487"/>
      <c r="R170" s="487"/>
      <c r="S170" s="487"/>
      <c r="T170" s="471"/>
      <c r="U170" s="471"/>
      <c r="V170" s="487"/>
    </row>
    <row r="171" spans="2:22">
      <c r="B171" s="452"/>
      <c r="C171" s="452"/>
      <c r="D171" s="452"/>
      <c r="E171" s="452"/>
      <c r="F171" s="452"/>
      <c r="G171" s="455"/>
      <c r="H171" s="456"/>
      <c r="I171" s="458"/>
      <c r="J171" s="456"/>
      <c r="K171" s="456"/>
      <c r="L171" s="455"/>
      <c r="M171" s="480"/>
      <c r="N171" s="480"/>
      <c r="O171" s="481"/>
      <c r="P171" s="481"/>
      <c r="Q171" s="487"/>
      <c r="R171" s="487"/>
      <c r="S171" s="487"/>
      <c r="T171" s="471"/>
      <c r="U171" s="471"/>
      <c r="V171" s="487"/>
    </row>
  </sheetData>
  <dataValidations count="7">
    <dataValidation type="list" allowBlank="1" showInputMessage="1" showErrorMessage="1" sqref="G151 N9:N171 O9:O10 O12:O59 P9:P162 P164:P171" xr:uid="{00000000-0002-0000-0500-000000000000}">
      <formula1>Provincias</formula1>
    </dataValidation>
    <dataValidation type="list" allowBlank="1" showInputMessage="1" showErrorMessage="1" sqref="G9:G150 G152:G171" xr:uid="{00000000-0002-0000-0500-000001000000}">
      <formula1>ls_TiposAcciones</formula1>
    </dataValidation>
    <dataValidation type="list" allowBlank="1" showInputMessage="1" showErrorMessage="1" sqref="H9:H171" xr:uid="{00000000-0002-0000-0500-000002000000}">
      <formula1>lsInsumosEquipos</formula1>
    </dataValidation>
    <dataValidation type="list" allowBlank="1" showInputMessage="1" showErrorMessage="1" sqref="J9:J171" xr:uid="{00000000-0002-0000-0500-000003000000}">
      <formula1>INDIRECT($I9)</formula1>
    </dataValidation>
    <dataValidation type="list" allowBlank="1" showInputMessage="1" showErrorMessage="1" sqref="L9:L11 L20:L40 L45:L171" xr:uid="{00000000-0002-0000-0500-000004000000}">
      <formula1>LsTipoEESS</formula1>
    </dataValidation>
    <dataValidation type="list" allowBlank="1" showInputMessage="1" showErrorMessage="1" sqref="Q12:Q19" xr:uid="{00000000-0002-0000-0500-000005000000}">
      <formula1>INDIRECT($P12)</formula1>
    </dataValidation>
    <dataValidation type="list" allowBlank="1" showInputMessage="1" showErrorMessage="1" sqref="V9:V40 V45:V171 U41:V44" xr:uid="{00000000-0002-0000-0500-000006000000}">
      <formula1>lsFuentesFinanciamiento</formula1>
    </dataValidation>
  </dataValidations>
  <pageMargins left="1.0098425200000001" right="0.27559055118110198" top="1.1023622047244099" bottom="0.15748031496063" header="0" footer="0"/>
  <pageSetup paperSize="5" scale="55" orientation="landscape"/>
  <headerFooter alignWithMargins="0"/>
  <drawing r:id="rId1"/>
  <legacyDrawing r:id="rId2"/>
  <controls>
    <mc:AlternateContent xmlns:mc="http://schemas.openxmlformats.org/markup-compatibility/2006">
      <mc:Choice Requires="x14">
        <control shapeId="44034" r:id="rId3" name="CommandButton1">
          <controlPr defaultSize="0" altText="" r:id="rId4">
            <anchor moveWithCells="1">
              <from>
                <xdr:col>6</xdr:col>
                <xdr:colOff>0</xdr:colOff>
                <xdr:row>4</xdr:row>
                <xdr:rowOff>161925</xdr:rowOff>
              </from>
              <to>
                <xdr:col>6</xdr:col>
                <xdr:colOff>1457325</xdr:colOff>
                <xdr:row>6</xdr:row>
                <xdr:rowOff>66675</xdr:rowOff>
              </to>
            </anchor>
          </controlPr>
        </control>
      </mc:Choice>
      <mc:Fallback>
        <control shapeId="44034" r:id="rId3" name="CommandButton1"/>
      </mc:Fallback>
    </mc:AlternateContent>
  </controls>
  <tableParts count="1">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BH212"/>
  <sheetViews>
    <sheetView showGridLines="0" workbookViewId="0">
      <selection activeCell="J2" sqref="J2"/>
    </sheetView>
  </sheetViews>
  <sheetFormatPr baseColWidth="10" defaultColWidth="9.140625" defaultRowHeight="15"/>
  <cols>
    <col min="1" max="4" width="8.42578125" style="258" customWidth="1"/>
    <col min="5" max="5" width="53.42578125" style="258" customWidth="1"/>
    <col min="6" max="6" width="14.140625" style="258" customWidth="1"/>
    <col min="7" max="7" width="9.140625" style="258" customWidth="1"/>
    <col min="8" max="60" width="9.140625" style="262" customWidth="1"/>
    <col min="61" max="16384" width="9.140625" style="257"/>
  </cols>
  <sheetData>
    <row r="1" spans="1:49" customFormat="1">
      <c r="C1" s="238"/>
      <c r="D1" s="238"/>
      <c r="E1" s="238"/>
      <c r="F1" s="238"/>
      <c r="G1" s="238"/>
      <c r="H1" s="238"/>
      <c r="I1" s="238"/>
      <c r="J1" s="238"/>
      <c r="K1" s="238"/>
      <c r="L1" s="238"/>
      <c r="M1" s="238"/>
      <c r="N1" s="238"/>
      <c r="O1" s="238"/>
      <c r="P1" s="239"/>
      <c r="Q1" s="313"/>
      <c r="R1" s="313"/>
      <c r="S1" s="313"/>
      <c r="T1" s="314"/>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row>
    <row r="2" spans="1:49" customFormat="1" ht="15.75">
      <c r="C2" s="258"/>
      <c r="D2" s="238"/>
      <c r="E2" s="259" t="str">
        <f>'[15]Formulario PPGR1'!G2</f>
        <v>Servicio Nacional de Salud</v>
      </c>
      <c r="F2" s="238"/>
      <c r="G2" s="238"/>
      <c r="H2" s="238"/>
      <c r="I2" s="238"/>
      <c r="J2" s="238"/>
      <c r="K2" s="238"/>
      <c r="L2" s="238"/>
      <c r="M2" s="238"/>
      <c r="N2" s="238"/>
      <c r="O2" s="238"/>
      <c r="P2" s="239"/>
      <c r="Q2" s="313"/>
      <c r="R2" s="313"/>
      <c r="S2" s="313"/>
      <c r="T2" s="314"/>
      <c r="U2" s="315"/>
      <c r="V2" s="315"/>
      <c r="W2" s="315"/>
      <c r="X2" s="315"/>
      <c r="Y2" s="315"/>
      <c r="Z2" s="315"/>
      <c r="AA2" s="315"/>
      <c r="AB2" s="315"/>
      <c r="AC2" s="315"/>
      <c r="AD2" s="315"/>
      <c r="AE2" s="315"/>
      <c r="AF2" s="315"/>
      <c r="AG2" s="315"/>
      <c r="AH2" s="315"/>
      <c r="AI2" s="315"/>
      <c r="AJ2" s="315"/>
      <c r="AK2" s="315"/>
      <c r="AL2" s="315"/>
      <c r="AM2" s="315"/>
      <c r="AN2" s="315"/>
      <c r="AO2" s="315"/>
      <c r="AP2" s="315"/>
      <c r="AQ2" s="315"/>
      <c r="AR2" s="315"/>
      <c r="AS2" s="315"/>
      <c r="AT2" s="315"/>
      <c r="AU2" s="315"/>
      <c r="AV2" s="315"/>
      <c r="AW2" s="315"/>
    </row>
    <row r="3" spans="1:49" customFormat="1">
      <c r="C3" s="258"/>
      <c r="D3" s="238"/>
      <c r="E3" s="260" t="str">
        <f>'[15]Formulario PPGR1'!G3</f>
        <v>Dirección de Planificación y Desarrollo</v>
      </c>
      <c r="F3" s="238"/>
      <c r="G3" s="238"/>
      <c r="H3" s="238"/>
      <c r="I3" s="238"/>
      <c r="J3" s="238"/>
      <c r="K3" s="238"/>
      <c r="L3" s="238"/>
      <c r="M3" s="238"/>
      <c r="N3" s="238"/>
      <c r="O3" s="238"/>
      <c r="P3" s="239"/>
      <c r="Q3" s="313"/>
      <c r="R3" s="313"/>
      <c r="S3" s="313"/>
      <c r="T3" s="314"/>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row>
    <row r="4" spans="1:49" customFormat="1">
      <c r="C4" s="258"/>
      <c r="D4" s="238"/>
      <c r="E4" s="261" t="str">
        <f>'[15]Formulario PPGR1'!G4</f>
        <v>Plan Operativo Anual</v>
      </c>
      <c r="F4" s="238"/>
      <c r="G4" s="238"/>
      <c r="H4" s="238"/>
      <c r="I4" s="238"/>
      <c r="J4" s="238"/>
      <c r="K4" s="238"/>
      <c r="L4" s="238"/>
      <c r="M4" s="238"/>
      <c r="N4" s="238"/>
      <c r="O4" s="238"/>
      <c r="P4" s="239"/>
      <c r="Q4" s="313"/>
      <c r="R4" s="313"/>
      <c r="S4" s="313"/>
      <c r="T4" s="314"/>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5"/>
      <c r="AU4" s="315"/>
      <c r="AV4" s="315"/>
      <c r="AW4" s="315"/>
    </row>
    <row r="5" spans="1:49" customFormat="1">
      <c r="C5" s="258"/>
      <c r="D5" s="238"/>
      <c r="E5" s="261" t="s">
        <v>1541</v>
      </c>
      <c r="F5" s="238"/>
      <c r="G5" s="238"/>
      <c r="H5" s="238"/>
      <c r="I5" s="238"/>
      <c r="J5" s="238"/>
      <c r="K5" s="238"/>
      <c r="L5" s="238"/>
      <c r="M5" s="238"/>
      <c r="N5" s="238"/>
      <c r="O5" s="238"/>
      <c r="P5" s="239"/>
      <c r="Q5" s="313"/>
      <c r="R5" s="313"/>
      <c r="S5" s="313"/>
      <c r="T5" s="314"/>
      <c r="U5" s="315"/>
      <c r="V5" s="315"/>
      <c r="W5" s="315"/>
      <c r="X5" s="315"/>
      <c r="Y5" s="315"/>
      <c r="Z5" s="315"/>
      <c r="AA5" s="315"/>
      <c r="AB5" s="315"/>
      <c r="AC5" s="315"/>
      <c r="AD5" s="315"/>
      <c r="AE5" s="315"/>
      <c r="AF5" s="315"/>
      <c r="AG5" s="315"/>
      <c r="AH5" s="315"/>
      <c r="AI5" s="315"/>
      <c r="AJ5" s="315"/>
      <c r="AK5" s="315"/>
      <c r="AL5" s="315"/>
      <c r="AM5" s="315"/>
      <c r="AN5" s="315"/>
      <c r="AO5" s="315"/>
      <c r="AP5" s="315"/>
      <c r="AQ5" s="315"/>
      <c r="AR5" s="315"/>
      <c r="AS5" s="315"/>
      <c r="AT5" s="315"/>
      <c r="AU5" s="315"/>
      <c r="AV5" s="315"/>
      <c r="AW5" s="315"/>
    </row>
    <row r="6" spans="1:49" customFormat="1">
      <c r="C6" s="238"/>
      <c r="D6" s="238"/>
      <c r="E6" s="261" t="str">
        <f>'[15]Formulario PPGR1'!$M$3</f>
        <v>R0 - SRS Metropolitano</v>
      </c>
      <c r="F6" s="238"/>
      <c r="G6" s="238"/>
      <c r="H6" s="238"/>
      <c r="I6" s="238"/>
      <c r="J6" s="238"/>
      <c r="K6" s="238"/>
      <c r="L6" s="238"/>
      <c r="M6" s="238"/>
      <c r="N6" s="238"/>
      <c r="O6" s="238"/>
      <c r="P6" s="238"/>
      <c r="Q6" s="238"/>
      <c r="R6" s="313"/>
      <c r="S6" s="313"/>
      <c r="T6" s="314"/>
      <c r="U6" s="315"/>
      <c r="V6" s="315"/>
      <c r="W6" s="315"/>
      <c r="X6" s="315"/>
      <c r="Y6" s="315"/>
      <c r="Z6" s="315"/>
      <c r="AA6" s="315"/>
      <c r="AB6" s="315"/>
      <c r="AC6" s="315"/>
      <c r="AD6" s="315"/>
      <c r="AE6" s="315"/>
      <c r="AF6" s="315"/>
      <c r="AG6" s="315"/>
      <c r="AH6" s="315"/>
      <c r="AI6" s="315"/>
      <c r="AJ6" s="315"/>
      <c r="AK6" s="315"/>
      <c r="AL6" s="315"/>
      <c r="AM6" s="315"/>
      <c r="AN6" s="315"/>
      <c r="AO6" s="315"/>
      <c r="AP6" s="315"/>
      <c r="AQ6" s="315"/>
      <c r="AR6" s="315"/>
      <c r="AS6" s="315"/>
      <c r="AT6" s="315"/>
      <c r="AU6" s="315"/>
      <c r="AV6" s="315"/>
      <c r="AW6" s="315"/>
    </row>
    <row r="7" spans="1:49" ht="16.5" customHeight="1">
      <c r="A7" s="262"/>
      <c r="B7" s="262"/>
      <c r="C7" s="262"/>
      <c r="D7" s="262"/>
      <c r="E7" s="262"/>
      <c r="F7" s="262"/>
      <c r="G7" s="262"/>
    </row>
    <row r="8" spans="1:49" ht="48" customHeight="1">
      <c r="A8" s="413" t="s">
        <v>1542</v>
      </c>
      <c r="B8" s="413" t="s">
        <v>1543</v>
      </c>
      <c r="C8" s="413" t="s">
        <v>1544</v>
      </c>
      <c r="D8" s="413" t="s">
        <v>1545</v>
      </c>
      <c r="E8" s="414" t="s">
        <v>1546</v>
      </c>
      <c r="F8" s="415" t="s">
        <v>1547</v>
      </c>
      <c r="G8" s="415" t="s">
        <v>1548</v>
      </c>
    </row>
    <row r="9" spans="1:49" ht="12.75">
      <c r="A9" s="416">
        <v>3</v>
      </c>
      <c r="B9" s="417"/>
      <c r="C9" s="417"/>
      <c r="D9" s="417"/>
      <c r="E9" s="418" t="s">
        <v>1549</v>
      </c>
      <c r="F9" s="419">
        <f>+F10</f>
        <v>0</v>
      </c>
      <c r="G9" s="420">
        <f>G10</f>
        <v>0</v>
      </c>
    </row>
    <row r="10" spans="1:49" ht="12.75">
      <c r="A10" s="421"/>
      <c r="B10" s="421">
        <v>31</v>
      </c>
      <c r="C10" s="422"/>
      <c r="D10" s="422"/>
      <c r="E10" s="423" t="s">
        <v>1550</v>
      </c>
      <c r="F10" s="424">
        <f>SUM(F11:F11)</f>
        <v>0</v>
      </c>
      <c r="G10" s="425">
        <f>G11</f>
        <v>0</v>
      </c>
    </row>
    <row r="11" spans="1:49" ht="12.75">
      <c r="A11" s="426"/>
      <c r="B11" s="426"/>
      <c r="C11" s="426">
        <v>312</v>
      </c>
      <c r="D11" s="427"/>
      <c r="E11" s="428" t="s">
        <v>1551</v>
      </c>
      <c r="F11" s="429">
        <v>0</v>
      </c>
      <c r="G11" s="430">
        <f>IFERROR(F11/$F$31*100,"0.00")</f>
        <v>0</v>
      </c>
    </row>
    <row r="12" spans="1:49" ht="12.75">
      <c r="A12" s="431">
        <v>4</v>
      </c>
      <c r="B12" s="432"/>
      <c r="C12" s="432"/>
      <c r="D12" s="432"/>
      <c r="E12" s="433" t="s">
        <v>1552</v>
      </c>
      <c r="F12" s="434">
        <f>+F13+F19</f>
        <v>581534528.03999996</v>
      </c>
      <c r="G12" s="434">
        <f>G13+G19</f>
        <v>77.926500614664576</v>
      </c>
    </row>
    <row r="13" spans="1:49" ht="12.75">
      <c r="A13" s="421"/>
      <c r="B13" s="421">
        <v>41</v>
      </c>
      <c r="C13" s="257"/>
      <c r="D13" s="422"/>
      <c r="E13" s="435" t="s">
        <v>1553</v>
      </c>
      <c r="F13" s="424">
        <f>SUM(F15:F18)</f>
        <v>581534528.03999996</v>
      </c>
      <c r="G13" s="436">
        <f>SUM(G15:G18)</f>
        <v>77.926500614664576</v>
      </c>
    </row>
    <row r="14" spans="1:49" ht="24">
      <c r="A14" s="421"/>
      <c r="B14" s="421"/>
      <c r="C14" s="421">
        <v>413</v>
      </c>
      <c r="D14" s="422"/>
      <c r="E14" s="435" t="s">
        <v>1554</v>
      </c>
      <c r="F14" s="424">
        <f>SUM(F16:F19)</f>
        <v>9670000</v>
      </c>
      <c r="G14" s="436">
        <f>SUM(G16:G19)</f>
        <v>1.2957945308657144</v>
      </c>
    </row>
    <row r="15" spans="1:49" ht="12.75">
      <c r="A15" s="426"/>
      <c r="B15" s="426"/>
      <c r="C15" s="426">
        <v>413</v>
      </c>
      <c r="D15" s="427" t="s">
        <v>1555</v>
      </c>
      <c r="E15" s="428" t="s">
        <v>1556</v>
      </c>
      <c r="F15" s="429">
        <v>571864528.03999996</v>
      </c>
      <c r="G15" s="430">
        <f>IFERROR(F15/$F$31*100,"0.00")</f>
        <v>76.630706083798856</v>
      </c>
    </row>
    <row r="16" spans="1:49" ht="12.75">
      <c r="A16" s="426"/>
      <c r="B16" s="426"/>
      <c r="C16" s="426">
        <v>413</v>
      </c>
      <c r="D16" s="427" t="s">
        <v>1557</v>
      </c>
      <c r="E16" s="428" t="s">
        <v>1558</v>
      </c>
      <c r="F16" s="429">
        <v>9670000</v>
      </c>
      <c r="G16" s="430">
        <f>IFERROR(F16/$F$31*100,"0.00")</f>
        <v>1.2957945308657144</v>
      </c>
    </row>
    <row r="17" spans="1:7" ht="12.75">
      <c r="A17" s="426"/>
      <c r="B17" s="426"/>
      <c r="C17" s="426">
        <v>413</v>
      </c>
      <c r="D17" s="427" t="s">
        <v>1559</v>
      </c>
      <c r="E17" s="428" t="s">
        <v>1560</v>
      </c>
      <c r="F17" s="429">
        <v>0</v>
      </c>
      <c r="G17" s="430">
        <f>IFERROR(F17/$F$31*100,"0.00")</f>
        <v>0</v>
      </c>
    </row>
    <row r="18" spans="1:7" ht="24">
      <c r="A18" s="426"/>
      <c r="B18" s="426"/>
      <c r="C18" s="426">
        <v>414</v>
      </c>
      <c r="D18" s="427"/>
      <c r="E18" s="437" t="s">
        <v>1561</v>
      </c>
      <c r="F18" s="429">
        <v>0</v>
      </c>
      <c r="G18" s="430">
        <f>IFERROR(F18/$F$31*100,"0.00")</f>
        <v>0</v>
      </c>
    </row>
    <row r="19" spans="1:7" ht="12.75">
      <c r="A19" s="421"/>
      <c r="B19" s="421">
        <v>42</v>
      </c>
      <c r="C19" s="421"/>
      <c r="D19" s="422"/>
      <c r="E19" s="423" t="s">
        <v>1562</v>
      </c>
      <c r="F19" s="424">
        <f>SUM(F21:F22)</f>
        <v>0</v>
      </c>
      <c r="G19" s="436">
        <f>G21+G22</f>
        <v>0</v>
      </c>
    </row>
    <row r="20" spans="1:7" ht="24">
      <c r="A20" s="421"/>
      <c r="B20" s="421"/>
      <c r="C20" s="421">
        <v>423</v>
      </c>
      <c r="D20" s="422"/>
      <c r="E20" s="423" t="s">
        <v>1563</v>
      </c>
      <c r="F20" s="424">
        <f>+F21+F22</f>
        <v>0</v>
      </c>
      <c r="G20" s="430">
        <f>+G21+G22</f>
        <v>0</v>
      </c>
    </row>
    <row r="21" spans="1:7" ht="12.75">
      <c r="A21" s="426"/>
      <c r="B21" s="426"/>
      <c r="C21" s="426">
        <v>423</v>
      </c>
      <c r="D21" s="427" t="s">
        <v>1555</v>
      </c>
      <c r="E21" s="428" t="s">
        <v>1564</v>
      </c>
      <c r="F21" s="429">
        <v>0</v>
      </c>
      <c r="G21" s="430">
        <f>IFERROR(F21/$F$31*100,"0.00")</f>
        <v>0</v>
      </c>
    </row>
    <row r="22" spans="1:7" ht="12.75">
      <c r="A22" s="426"/>
      <c r="B22" s="426"/>
      <c r="C22" s="426">
        <v>423</v>
      </c>
      <c r="D22" s="427" t="s">
        <v>1557</v>
      </c>
      <c r="E22" s="428" t="s">
        <v>1565</v>
      </c>
      <c r="F22" s="429">
        <v>0</v>
      </c>
      <c r="G22" s="430">
        <f>IFERROR(F22/$F$31*100,"0.00")</f>
        <v>0</v>
      </c>
    </row>
    <row r="23" spans="1:7" ht="12.75">
      <c r="A23" s="431">
        <v>5</v>
      </c>
      <c r="B23" s="432"/>
      <c r="C23" s="432"/>
      <c r="D23" s="432"/>
      <c r="E23" s="433" t="s">
        <v>1566</v>
      </c>
      <c r="F23" s="434">
        <f>+F24</f>
        <v>164725760.12</v>
      </c>
      <c r="G23" s="434">
        <f>G24</f>
        <v>22.073499385335431</v>
      </c>
    </row>
    <row r="24" spans="1:7" ht="12.75">
      <c r="A24" s="421"/>
      <c r="B24" s="421">
        <v>51</v>
      </c>
      <c r="C24" s="421"/>
      <c r="D24" s="422"/>
      <c r="E24" s="435" t="s">
        <v>1567</v>
      </c>
      <c r="F24" s="424">
        <f>F25</f>
        <v>164725760.12</v>
      </c>
      <c r="G24" s="430">
        <f>G25</f>
        <v>22.073499385335431</v>
      </c>
    </row>
    <row r="25" spans="1:7" ht="12.75">
      <c r="A25" s="421"/>
      <c r="B25" s="421"/>
      <c r="C25" s="421">
        <v>512</v>
      </c>
      <c r="D25" s="422"/>
      <c r="E25" s="435" t="s">
        <v>1568</v>
      </c>
      <c r="F25" s="424">
        <f>F26</f>
        <v>164725760.12</v>
      </c>
      <c r="G25" s="430">
        <f>G26</f>
        <v>22.073499385335431</v>
      </c>
    </row>
    <row r="26" spans="1:7" ht="12.75">
      <c r="A26" s="421"/>
      <c r="B26" s="421"/>
      <c r="C26" s="426">
        <v>512</v>
      </c>
      <c r="D26" s="438" t="s">
        <v>1569</v>
      </c>
      <c r="E26" s="439" t="s">
        <v>1570</v>
      </c>
      <c r="F26" s="440">
        <f>+F27+F28+F29+F30</f>
        <v>164725760.12</v>
      </c>
      <c r="G26" s="430">
        <f>+G27+G28+G29+G30</f>
        <v>22.073499385335431</v>
      </c>
    </row>
    <row r="27" spans="1:7" ht="14.25" customHeight="1">
      <c r="A27" s="427"/>
      <c r="B27" s="426"/>
      <c r="C27" s="426">
        <v>513</v>
      </c>
      <c r="D27" s="427"/>
      <c r="E27" s="439" t="s">
        <v>1571</v>
      </c>
      <c r="F27" s="429">
        <v>164725760.12</v>
      </c>
      <c r="G27" s="430">
        <f>IFERROR(F27/$F$31*100,"0.00")</f>
        <v>22.073499385335431</v>
      </c>
    </row>
    <row r="28" spans="1:7" ht="12.75">
      <c r="A28" s="427"/>
      <c r="B28" s="427"/>
      <c r="C28" s="426">
        <v>512</v>
      </c>
      <c r="D28" s="427"/>
      <c r="E28" s="439" t="s">
        <v>1572</v>
      </c>
      <c r="F28" s="429"/>
      <c r="G28" s="430">
        <f>IFERROR(F28/$F$31*100,"0.00")</f>
        <v>0</v>
      </c>
    </row>
    <row r="29" spans="1:7" ht="14.25" customHeight="1">
      <c r="A29" s="427"/>
      <c r="B29" s="427"/>
      <c r="C29" s="426">
        <v>512</v>
      </c>
      <c r="D29" s="427"/>
      <c r="E29" s="439" t="s">
        <v>1573</v>
      </c>
      <c r="F29" s="429">
        <v>0</v>
      </c>
      <c r="G29" s="430">
        <f>IFERROR(F29/$F$31*100,"0.00")</f>
        <v>0</v>
      </c>
    </row>
    <row r="30" spans="1:7" ht="12.75">
      <c r="A30" s="427"/>
      <c r="B30" s="427"/>
      <c r="C30" s="426">
        <v>512</v>
      </c>
      <c r="D30" s="427"/>
      <c r="E30" s="439" t="s">
        <v>1574</v>
      </c>
      <c r="F30" s="429">
        <v>0</v>
      </c>
      <c r="G30" s="430">
        <f>IFERROR(F30/$F$31*100,"0.00")</f>
        <v>0</v>
      </c>
    </row>
    <row r="31" spans="1:7" ht="12.75">
      <c r="A31" s="441"/>
      <c r="B31" s="441"/>
      <c r="C31" s="441"/>
      <c r="D31" s="441"/>
      <c r="E31" s="442" t="s">
        <v>1575</v>
      </c>
      <c r="F31" s="443">
        <f>+F23+F12+F9</f>
        <v>746260288.15999997</v>
      </c>
      <c r="G31" s="443">
        <f>+G23+G12+G9</f>
        <v>100</v>
      </c>
    </row>
    <row r="32" spans="1:7" s="262" customFormat="1">
      <c r="A32" s="444"/>
      <c r="B32" s="444"/>
      <c r="C32" s="444"/>
      <c r="D32" s="444"/>
      <c r="E32" s="444"/>
      <c r="F32" s="444"/>
      <c r="G32" s="444"/>
    </row>
    <row r="33" spans="1:7" s="262" customFormat="1">
      <c r="A33" s="444"/>
      <c r="B33" s="444"/>
      <c r="C33" s="444"/>
      <c r="D33" s="444"/>
      <c r="E33" s="444"/>
      <c r="F33" s="444"/>
      <c r="G33" s="444"/>
    </row>
    <row r="34" spans="1:7" s="262" customFormat="1">
      <c r="A34" s="444"/>
      <c r="B34" s="444"/>
      <c r="C34" s="444"/>
      <c r="D34" s="444"/>
      <c r="E34" s="444"/>
      <c r="F34" s="444"/>
      <c r="G34" s="444"/>
    </row>
    <row r="35" spans="1:7" s="262" customFormat="1">
      <c r="A35" s="444"/>
      <c r="B35" s="444"/>
      <c r="C35" s="444"/>
      <c r="D35" s="444"/>
      <c r="E35" s="444"/>
      <c r="F35" s="444"/>
      <c r="G35" s="444"/>
    </row>
    <row r="36" spans="1:7" s="262" customFormat="1">
      <c r="A36" s="444"/>
      <c r="B36" s="444"/>
      <c r="C36" s="444"/>
      <c r="D36" s="444"/>
      <c r="E36" s="444"/>
      <c r="F36" s="444"/>
      <c r="G36" s="444"/>
    </row>
    <row r="37" spans="1:7" s="262" customFormat="1">
      <c r="A37" s="444"/>
      <c r="B37" s="444"/>
      <c r="C37" s="444"/>
      <c r="D37" s="444"/>
      <c r="E37" s="444"/>
      <c r="F37" s="444"/>
      <c r="G37" s="444"/>
    </row>
    <row r="38" spans="1:7" s="262" customFormat="1">
      <c r="A38" s="444"/>
      <c r="B38" s="444"/>
      <c r="C38" s="444"/>
      <c r="D38" s="444"/>
      <c r="E38" s="444"/>
      <c r="F38" s="444"/>
      <c r="G38" s="444"/>
    </row>
    <row r="39" spans="1:7" s="262" customFormat="1">
      <c r="A39" s="444"/>
      <c r="B39" s="444"/>
      <c r="C39" s="444"/>
      <c r="D39" s="444"/>
      <c r="E39" s="444"/>
      <c r="F39" s="444"/>
      <c r="G39" s="444"/>
    </row>
    <row r="40" spans="1:7" s="262" customFormat="1">
      <c r="A40" s="445"/>
      <c r="B40" s="445"/>
      <c r="C40" s="445"/>
      <c r="D40" s="445"/>
      <c r="E40" s="445"/>
      <c r="F40" s="445"/>
      <c r="G40" s="445"/>
    </row>
    <row r="41" spans="1:7" s="262" customFormat="1">
      <c r="A41" s="445"/>
      <c r="B41" s="445"/>
      <c r="C41" s="445"/>
      <c r="D41" s="445"/>
      <c r="E41" s="445"/>
      <c r="F41" s="445"/>
      <c r="G41" s="445"/>
    </row>
    <row r="42" spans="1:7" s="262" customFormat="1">
      <c r="A42" s="445"/>
      <c r="B42" s="445"/>
      <c r="C42" s="445"/>
      <c r="D42" s="445"/>
      <c r="E42" s="445"/>
      <c r="F42" s="445"/>
      <c r="G42" s="445"/>
    </row>
    <row r="43" spans="1:7" s="262" customFormat="1">
      <c r="A43" s="445"/>
      <c r="B43" s="445"/>
      <c r="C43" s="445"/>
      <c r="D43" s="445"/>
      <c r="E43" s="445"/>
      <c r="F43" s="445"/>
      <c r="G43" s="445"/>
    </row>
    <row r="44" spans="1:7" s="262" customFormat="1">
      <c r="A44" s="445"/>
      <c r="B44" s="445"/>
      <c r="C44" s="445"/>
      <c r="D44" s="445"/>
      <c r="E44" s="445"/>
      <c r="F44" s="445"/>
      <c r="G44" s="445"/>
    </row>
    <row r="45" spans="1:7" s="262" customFormat="1">
      <c r="A45" s="445"/>
      <c r="B45" s="445"/>
      <c r="C45" s="445"/>
      <c r="D45" s="445"/>
      <c r="E45" s="445"/>
      <c r="F45" s="445"/>
      <c r="G45" s="445"/>
    </row>
    <row r="46" spans="1:7" s="262" customFormat="1">
      <c r="A46" s="445"/>
      <c r="B46" s="445"/>
      <c r="C46" s="445"/>
      <c r="D46" s="445"/>
      <c r="E46" s="445"/>
      <c r="F46" s="445"/>
      <c r="G46" s="445"/>
    </row>
    <row r="47" spans="1:7" s="262" customFormat="1">
      <c r="A47" s="445"/>
      <c r="B47" s="445"/>
      <c r="C47" s="445"/>
      <c r="D47" s="445"/>
      <c r="E47" s="445"/>
      <c r="F47" s="445"/>
      <c r="G47" s="445"/>
    </row>
    <row r="48" spans="1:7" s="262" customFormat="1">
      <c r="A48" s="445"/>
      <c r="B48" s="445"/>
      <c r="C48" s="445"/>
      <c r="D48" s="445"/>
      <c r="E48" s="445"/>
      <c r="F48" s="445"/>
      <c r="G48" s="445"/>
    </row>
    <row r="49" spans="1:7" s="262" customFormat="1">
      <c r="A49" s="445"/>
      <c r="B49" s="445"/>
      <c r="C49" s="445"/>
      <c r="D49" s="445"/>
      <c r="E49" s="445"/>
      <c r="F49" s="445"/>
      <c r="G49" s="445"/>
    </row>
    <row r="50" spans="1:7" s="262" customFormat="1">
      <c r="A50" s="445"/>
      <c r="B50" s="445"/>
      <c r="C50" s="445"/>
      <c r="D50" s="445"/>
      <c r="E50" s="445"/>
      <c r="F50" s="445"/>
      <c r="G50" s="445"/>
    </row>
    <row r="51" spans="1:7" s="262" customFormat="1">
      <c r="A51" s="445"/>
      <c r="B51" s="445"/>
      <c r="C51" s="445"/>
      <c r="D51" s="445"/>
      <c r="E51" s="445"/>
      <c r="F51" s="445"/>
      <c r="G51" s="445"/>
    </row>
    <row r="52" spans="1:7" s="262" customFormat="1">
      <c r="A52" s="445"/>
      <c r="B52" s="445"/>
      <c r="C52" s="445"/>
      <c r="D52" s="445"/>
      <c r="E52" s="445"/>
      <c r="F52" s="445"/>
      <c r="G52" s="445"/>
    </row>
    <row r="53" spans="1:7" s="262" customFormat="1">
      <c r="A53" s="445"/>
      <c r="B53" s="445"/>
      <c r="C53" s="445"/>
      <c r="D53" s="445"/>
      <c r="E53" s="445"/>
      <c r="F53" s="445"/>
      <c r="G53" s="445"/>
    </row>
    <row r="54" spans="1:7" s="262" customFormat="1">
      <c r="A54" s="445"/>
      <c r="B54" s="445"/>
      <c r="C54" s="445"/>
      <c r="D54" s="445"/>
      <c r="E54" s="445"/>
      <c r="F54" s="445"/>
      <c r="G54" s="445"/>
    </row>
    <row r="55" spans="1:7" s="262" customFormat="1">
      <c r="A55" s="445"/>
      <c r="B55" s="445"/>
      <c r="C55" s="445"/>
      <c r="D55" s="445"/>
      <c r="E55" s="445"/>
      <c r="F55" s="445"/>
      <c r="G55" s="445"/>
    </row>
    <row r="56" spans="1:7" s="262" customFormat="1">
      <c r="A56" s="445"/>
      <c r="B56" s="445"/>
      <c r="C56" s="445"/>
      <c r="D56" s="445"/>
      <c r="E56" s="445"/>
      <c r="F56" s="445"/>
      <c r="G56" s="445"/>
    </row>
    <row r="57" spans="1:7" s="262" customFormat="1">
      <c r="A57" s="445"/>
      <c r="B57" s="445"/>
      <c r="C57" s="445"/>
      <c r="D57" s="445"/>
      <c r="E57" s="445"/>
      <c r="F57" s="445"/>
      <c r="G57" s="445"/>
    </row>
    <row r="58" spans="1:7" s="262" customFormat="1">
      <c r="A58" s="445"/>
      <c r="B58" s="445"/>
      <c r="C58" s="445"/>
      <c r="D58" s="445"/>
      <c r="E58" s="445"/>
      <c r="F58" s="445"/>
      <c r="G58" s="445"/>
    </row>
    <row r="59" spans="1:7" s="262" customFormat="1">
      <c r="A59" s="445"/>
      <c r="B59" s="445"/>
      <c r="C59" s="445"/>
      <c r="D59" s="445"/>
      <c r="E59" s="445"/>
      <c r="F59" s="445"/>
      <c r="G59" s="445"/>
    </row>
    <row r="60" spans="1:7" s="262" customFormat="1">
      <c r="A60" s="445"/>
      <c r="B60" s="445"/>
      <c r="C60" s="445"/>
      <c r="D60" s="445"/>
      <c r="E60" s="445"/>
      <c r="F60" s="445"/>
      <c r="G60" s="445"/>
    </row>
    <row r="61" spans="1:7" s="262" customFormat="1">
      <c r="A61" s="445"/>
      <c r="B61" s="445"/>
      <c r="C61" s="445"/>
      <c r="D61" s="445"/>
      <c r="E61" s="445"/>
      <c r="F61" s="445"/>
      <c r="G61" s="445"/>
    </row>
    <row r="62" spans="1:7" s="262" customFormat="1">
      <c r="A62" s="445"/>
      <c r="B62" s="445"/>
      <c r="C62" s="445"/>
      <c r="D62" s="445"/>
      <c r="E62" s="445"/>
      <c r="F62" s="445"/>
      <c r="G62" s="445"/>
    </row>
    <row r="63" spans="1:7" s="262" customFormat="1">
      <c r="A63" s="445"/>
      <c r="B63" s="445"/>
      <c r="C63" s="445"/>
      <c r="D63" s="445"/>
      <c r="E63" s="445"/>
      <c r="F63" s="445"/>
      <c r="G63" s="445"/>
    </row>
    <row r="64" spans="1:7" s="262" customFormat="1">
      <c r="A64" s="445"/>
      <c r="B64" s="445"/>
      <c r="C64" s="445"/>
      <c r="D64" s="445"/>
      <c r="E64" s="445"/>
      <c r="F64" s="445"/>
      <c r="G64" s="445"/>
    </row>
    <row r="65" spans="1:7" s="262" customFormat="1">
      <c r="A65" s="445"/>
      <c r="B65" s="445"/>
      <c r="C65" s="445"/>
      <c r="D65" s="445"/>
      <c r="E65" s="445"/>
      <c r="F65" s="445"/>
      <c r="G65" s="445"/>
    </row>
    <row r="66" spans="1:7" s="262" customFormat="1">
      <c r="A66" s="445"/>
      <c r="B66" s="445"/>
      <c r="C66" s="445"/>
      <c r="D66" s="445"/>
      <c r="E66" s="445"/>
      <c r="F66" s="445"/>
      <c r="G66" s="445"/>
    </row>
    <row r="67" spans="1:7" s="262" customFormat="1">
      <c r="A67" s="445"/>
      <c r="B67" s="445"/>
      <c r="C67" s="445"/>
      <c r="D67" s="445"/>
      <c r="E67" s="445"/>
      <c r="F67" s="445"/>
      <c r="G67" s="445"/>
    </row>
    <row r="68" spans="1:7" s="262" customFormat="1">
      <c r="A68" s="445"/>
      <c r="B68" s="445"/>
      <c r="C68" s="445"/>
      <c r="D68" s="445"/>
      <c r="E68" s="445"/>
      <c r="F68" s="445"/>
      <c r="G68" s="445"/>
    </row>
    <row r="69" spans="1:7" s="262" customFormat="1">
      <c r="A69" s="445"/>
      <c r="B69" s="445"/>
      <c r="C69" s="445"/>
      <c r="D69" s="445"/>
      <c r="E69" s="445"/>
      <c r="F69" s="445"/>
      <c r="G69" s="445"/>
    </row>
    <row r="70" spans="1:7" s="262" customFormat="1">
      <c r="A70" s="445"/>
      <c r="B70" s="445"/>
      <c r="C70" s="445"/>
      <c r="D70" s="445"/>
      <c r="E70" s="445"/>
      <c r="F70" s="445"/>
      <c r="G70" s="445"/>
    </row>
    <row r="71" spans="1:7" s="262" customFormat="1">
      <c r="A71" s="445"/>
      <c r="B71" s="445"/>
      <c r="C71" s="445"/>
      <c r="D71" s="445"/>
      <c r="E71" s="445"/>
      <c r="F71" s="445"/>
      <c r="G71" s="445"/>
    </row>
    <row r="72" spans="1:7" s="262" customFormat="1">
      <c r="A72" s="445"/>
      <c r="B72" s="445"/>
      <c r="C72" s="445"/>
      <c r="D72" s="445"/>
      <c r="E72" s="445"/>
      <c r="F72" s="445"/>
      <c r="G72" s="445"/>
    </row>
    <row r="73" spans="1:7" s="262" customFormat="1">
      <c r="A73" s="445"/>
      <c r="B73" s="445"/>
      <c r="C73" s="445"/>
      <c r="D73" s="445"/>
      <c r="E73" s="445"/>
      <c r="F73" s="445"/>
      <c r="G73" s="445"/>
    </row>
    <row r="74" spans="1:7" s="262" customFormat="1">
      <c r="A74" s="445"/>
      <c r="B74" s="445"/>
      <c r="C74" s="445"/>
      <c r="D74" s="445"/>
      <c r="E74" s="445"/>
      <c r="F74" s="445"/>
      <c r="G74" s="445"/>
    </row>
    <row r="75" spans="1:7" s="262" customFormat="1">
      <c r="A75" s="445"/>
      <c r="B75" s="445"/>
      <c r="C75" s="445"/>
      <c r="D75" s="445"/>
      <c r="E75" s="445"/>
      <c r="F75" s="445"/>
      <c r="G75" s="445"/>
    </row>
    <row r="76" spans="1:7" s="262" customFormat="1">
      <c r="A76" s="445"/>
      <c r="B76" s="445"/>
      <c r="C76" s="445"/>
      <c r="D76" s="445"/>
      <c r="E76" s="445"/>
      <c r="F76" s="445"/>
      <c r="G76" s="445"/>
    </row>
    <row r="77" spans="1:7" s="262" customFormat="1">
      <c r="A77" s="445"/>
      <c r="B77" s="445"/>
      <c r="C77" s="445"/>
      <c r="D77" s="445"/>
      <c r="E77" s="445"/>
      <c r="F77" s="445"/>
      <c r="G77" s="445"/>
    </row>
    <row r="78" spans="1:7" s="262" customFormat="1">
      <c r="A78" s="445"/>
      <c r="B78" s="445"/>
      <c r="C78" s="445"/>
      <c r="D78" s="445"/>
      <c r="E78" s="445"/>
      <c r="F78" s="445"/>
      <c r="G78" s="445"/>
    </row>
    <row r="79" spans="1:7" s="262" customFormat="1">
      <c r="A79" s="445"/>
      <c r="B79" s="445"/>
      <c r="C79" s="445"/>
      <c r="D79" s="445"/>
      <c r="E79" s="445"/>
      <c r="F79" s="445"/>
      <c r="G79" s="445"/>
    </row>
    <row r="80" spans="1:7" s="262" customFormat="1">
      <c r="A80" s="445"/>
      <c r="B80" s="445"/>
      <c r="C80" s="445"/>
      <c r="D80" s="445"/>
      <c r="E80" s="445"/>
      <c r="F80" s="445"/>
      <c r="G80" s="445"/>
    </row>
    <row r="81" spans="1:7" s="262" customFormat="1">
      <c r="A81" s="445"/>
      <c r="B81" s="445"/>
      <c r="C81" s="445"/>
      <c r="D81" s="445"/>
      <c r="E81" s="445"/>
      <c r="F81" s="445"/>
      <c r="G81" s="445"/>
    </row>
    <row r="82" spans="1:7" s="262" customFormat="1">
      <c r="A82" s="445"/>
      <c r="B82" s="445"/>
      <c r="C82" s="445"/>
      <c r="D82" s="445"/>
      <c r="E82" s="445"/>
      <c r="F82" s="445"/>
      <c r="G82" s="445"/>
    </row>
    <row r="83" spans="1:7" s="262" customFormat="1">
      <c r="A83" s="445"/>
      <c r="B83" s="445"/>
      <c r="C83" s="445"/>
      <c r="D83" s="445"/>
      <c r="E83" s="445"/>
      <c r="F83" s="445"/>
      <c r="G83" s="445"/>
    </row>
    <row r="84" spans="1:7" s="262" customFormat="1">
      <c r="A84" s="445"/>
      <c r="B84" s="445"/>
      <c r="C84" s="445"/>
      <c r="D84" s="445"/>
      <c r="E84" s="445"/>
      <c r="F84" s="445"/>
      <c r="G84" s="445"/>
    </row>
    <row r="85" spans="1:7" s="262" customFormat="1">
      <c r="A85" s="445"/>
      <c r="B85" s="445"/>
      <c r="C85" s="445"/>
      <c r="D85" s="445"/>
      <c r="E85" s="445"/>
      <c r="F85" s="445"/>
      <c r="G85" s="445"/>
    </row>
    <row r="86" spans="1:7" s="262" customFormat="1">
      <c r="A86" s="445"/>
      <c r="B86" s="445"/>
      <c r="C86" s="445"/>
      <c r="D86" s="445"/>
      <c r="E86" s="445"/>
      <c r="F86" s="445"/>
      <c r="G86" s="445"/>
    </row>
    <row r="87" spans="1:7" s="262" customFormat="1">
      <c r="A87" s="445"/>
      <c r="B87" s="445"/>
      <c r="C87" s="445"/>
      <c r="D87" s="445"/>
      <c r="E87" s="445"/>
      <c r="F87" s="445"/>
      <c r="G87" s="445"/>
    </row>
    <row r="88" spans="1:7" s="262" customFormat="1">
      <c r="A88" s="445"/>
      <c r="B88" s="445"/>
      <c r="C88" s="445"/>
      <c r="D88" s="445"/>
      <c r="E88" s="445"/>
      <c r="F88" s="445"/>
      <c r="G88" s="445"/>
    </row>
    <row r="89" spans="1:7" s="262" customFormat="1">
      <c r="A89" s="445"/>
      <c r="B89" s="445"/>
      <c r="C89" s="445"/>
      <c r="D89" s="445"/>
      <c r="E89" s="445"/>
      <c r="F89" s="445"/>
      <c r="G89" s="445"/>
    </row>
    <row r="90" spans="1:7" s="262" customFormat="1">
      <c r="A90" s="445"/>
      <c r="B90" s="445"/>
      <c r="C90" s="445"/>
      <c r="D90" s="445"/>
      <c r="E90" s="445"/>
      <c r="F90" s="445"/>
      <c r="G90" s="445"/>
    </row>
    <row r="91" spans="1:7" s="262" customFormat="1">
      <c r="A91" s="445"/>
      <c r="B91" s="445"/>
      <c r="C91" s="445"/>
      <c r="D91" s="445"/>
      <c r="E91" s="445"/>
      <c r="F91" s="445"/>
      <c r="G91" s="445"/>
    </row>
    <row r="92" spans="1:7" s="262" customFormat="1">
      <c r="A92" s="445"/>
      <c r="B92" s="445"/>
      <c r="C92" s="445"/>
      <c r="D92" s="445"/>
      <c r="E92" s="445"/>
      <c r="F92" s="445"/>
      <c r="G92" s="445"/>
    </row>
    <row r="93" spans="1:7" s="262" customFormat="1">
      <c r="A93" s="445"/>
      <c r="B93" s="445"/>
      <c r="C93" s="445"/>
      <c r="D93" s="445"/>
      <c r="E93" s="445"/>
      <c r="F93" s="445"/>
      <c r="G93" s="445"/>
    </row>
    <row r="94" spans="1:7" s="262" customFormat="1">
      <c r="A94" s="445"/>
      <c r="B94" s="445"/>
      <c r="C94" s="445"/>
      <c r="D94" s="445"/>
      <c r="E94" s="445"/>
      <c r="F94" s="445"/>
      <c r="G94" s="445"/>
    </row>
    <row r="95" spans="1:7" s="262" customFormat="1">
      <c r="A95" s="445"/>
      <c r="B95" s="445"/>
      <c r="C95" s="445"/>
      <c r="D95" s="445"/>
      <c r="E95" s="445"/>
      <c r="F95" s="445"/>
      <c r="G95" s="445"/>
    </row>
    <row r="96" spans="1:7" s="262" customFormat="1">
      <c r="A96" s="445"/>
      <c r="B96" s="445"/>
      <c r="C96" s="445"/>
      <c r="D96" s="445"/>
      <c r="E96" s="445"/>
      <c r="F96" s="445"/>
      <c r="G96" s="445"/>
    </row>
    <row r="97" spans="1:7" s="262" customFormat="1">
      <c r="A97" s="445"/>
      <c r="B97" s="445"/>
      <c r="C97" s="445"/>
      <c r="D97" s="445"/>
      <c r="E97" s="445"/>
      <c r="F97" s="445"/>
      <c r="G97" s="445"/>
    </row>
    <row r="98" spans="1:7" s="262" customFormat="1">
      <c r="A98" s="445"/>
      <c r="B98" s="445"/>
      <c r="C98" s="445"/>
      <c r="D98" s="445"/>
      <c r="E98" s="445"/>
      <c r="F98" s="445"/>
      <c r="G98" s="445"/>
    </row>
    <row r="99" spans="1:7" s="262" customFormat="1">
      <c r="A99" s="445"/>
      <c r="B99" s="445"/>
      <c r="C99" s="445"/>
      <c r="D99" s="445"/>
      <c r="E99" s="445"/>
      <c r="F99" s="445"/>
      <c r="G99" s="445"/>
    </row>
    <row r="100" spans="1:7" s="262" customFormat="1">
      <c r="A100" s="445"/>
      <c r="B100" s="445"/>
      <c r="C100" s="445"/>
      <c r="D100" s="445"/>
      <c r="E100" s="445"/>
      <c r="F100" s="445"/>
      <c r="G100" s="445"/>
    </row>
    <row r="101" spans="1:7" s="262" customFormat="1">
      <c r="A101" s="445"/>
      <c r="B101" s="445"/>
      <c r="C101" s="445"/>
      <c r="D101" s="445"/>
      <c r="E101" s="445"/>
      <c r="F101" s="445"/>
      <c r="G101" s="445"/>
    </row>
    <row r="102" spans="1:7" s="262" customFormat="1">
      <c r="A102" s="445"/>
      <c r="B102" s="445"/>
      <c r="C102" s="445"/>
      <c r="D102" s="445"/>
      <c r="E102" s="445"/>
      <c r="F102" s="445"/>
      <c r="G102" s="445"/>
    </row>
    <row r="103" spans="1:7" s="262" customFormat="1">
      <c r="A103" s="445"/>
      <c r="B103" s="445"/>
      <c r="C103" s="445"/>
      <c r="D103" s="445"/>
      <c r="E103" s="445"/>
      <c r="F103" s="445"/>
      <c r="G103" s="445"/>
    </row>
    <row r="104" spans="1:7" s="262" customFormat="1">
      <c r="A104" s="445"/>
      <c r="B104" s="445"/>
      <c r="C104" s="445"/>
      <c r="D104" s="445"/>
      <c r="E104" s="445"/>
      <c r="F104" s="445"/>
      <c r="G104" s="445"/>
    </row>
    <row r="105" spans="1:7" s="262" customFormat="1">
      <c r="A105" s="445"/>
      <c r="B105" s="445"/>
      <c r="C105" s="445"/>
      <c r="D105" s="445"/>
      <c r="E105" s="445"/>
      <c r="F105" s="445"/>
      <c r="G105" s="445"/>
    </row>
    <row r="106" spans="1:7" s="262" customFormat="1">
      <c r="A106" s="445"/>
      <c r="B106" s="445"/>
      <c r="C106" s="445"/>
      <c r="D106" s="445"/>
      <c r="E106" s="445"/>
      <c r="F106" s="445"/>
      <c r="G106" s="445"/>
    </row>
    <row r="107" spans="1:7" s="262" customFormat="1">
      <c r="A107" s="445"/>
      <c r="B107" s="445"/>
      <c r="C107" s="445"/>
      <c r="D107" s="445"/>
      <c r="E107" s="445"/>
      <c r="F107" s="445"/>
      <c r="G107" s="445"/>
    </row>
    <row r="108" spans="1:7" s="262" customFormat="1">
      <c r="A108" s="445"/>
      <c r="B108" s="445"/>
      <c r="C108" s="445"/>
      <c r="D108" s="445"/>
      <c r="E108" s="445"/>
      <c r="F108" s="445"/>
      <c r="G108" s="445"/>
    </row>
    <row r="109" spans="1:7" s="262" customFormat="1">
      <c r="A109" s="445"/>
      <c r="B109" s="445"/>
      <c r="C109" s="445"/>
      <c r="D109" s="445"/>
      <c r="E109" s="445"/>
      <c r="F109" s="445"/>
      <c r="G109" s="445"/>
    </row>
    <row r="110" spans="1:7" s="262" customFormat="1">
      <c r="A110" s="445"/>
      <c r="B110" s="445"/>
      <c r="C110" s="445"/>
      <c r="D110" s="445"/>
      <c r="E110" s="445"/>
      <c r="F110" s="445"/>
      <c r="G110" s="445"/>
    </row>
    <row r="111" spans="1:7" s="262" customFormat="1">
      <c r="A111" s="445"/>
      <c r="B111" s="445"/>
      <c r="C111" s="445"/>
      <c r="D111" s="445"/>
      <c r="E111" s="445"/>
      <c r="F111" s="445"/>
      <c r="G111" s="445"/>
    </row>
    <row r="112" spans="1:7" s="262" customFormat="1">
      <c r="A112" s="445"/>
      <c r="B112" s="445"/>
      <c r="C112" s="445"/>
      <c r="D112" s="445"/>
      <c r="E112" s="445"/>
      <c r="F112" s="445"/>
      <c r="G112" s="445"/>
    </row>
    <row r="113" spans="1:7" s="262" customFormat="1">
      <c r="A113" s="445"/>
      <c r="B113" s="445"/>
      <c r="C113" s="445"/>
      <c r="D113" s="445"/>
      <c r="E113" s="445"/>
      <c r="F113" s="445"/>
      <c r="G113" s="445"/>
    </row>
    <row r="114" spans="1:7" s="262" customFormat="1">
      <c r="A114" s="445"/>
      <c r="B114" s="445"/>
      <c r="C114" s="445"/>
      <c r="D114" s="445"/>
      <c r="E114" s="445"/>
      <c r="F114" s="445"/>
      <c r="G114" s="445"/>
    </row>
    <row r="115" spans="1:7" s="262" customFormat="1">
      <c r="A115" s="445"/>
      <c r="B115" s="445"/>
      <c r="C115" s="445"/>
      <c r="D115" s="445"/>
      <c r="E115" s="445"/>
      <c r="F115" s="445"/>
      <c r="G115" s="445"/>
    </row>
    <row r="116" spans="1:7" s="262" customFormat="1">
      <c r="A116" s="445"/>
      <c r="B116" s="445"/>
      <c r="C116" s="445"/>
      <c r="D116" s="445"/>
      <c r="E116" s="445"/>
      <c r="F116" s="445"/>
      <c r="G116" s="445"/>
    </row>
    <row r="117" spans="1:7" s="262" customFormat="1">
      <c r="A117" s="445"/>
      <c r="B117" s="445"/>
      <c r="C117" s="445"/>
      <c r="D117" s="445"/>
      <c r="E117" s="445"/>
      <c r="F117" s="445"/>
      <c r="G117" s="445"/>
    </row>
    <row r="118" spans="1:7" s="262" customFormat="1">
      <c r="A118" s="445"/>
      <c r="B118" s="445"/>
      <c r="C118" s="445"/>
      <c r="D118" s="445"/>
      <c r="E118" s="445"/>
      <c r="F118" s="445"/>
      <c r="G118" s="445"/>
    </row>
    <row r="119" spans="1:7" s="262" customFormat="1">
      <c r="A119" s="445"/>
      <c r="B119" s="445"/>
      <c r="C119" s="445"/>
      <c r="D119" s="445"/>
      <c r="E119" s="445"/>
      <c r="F119" s="445"/>
      <c r="G119" s="445"/>
    </row>
    <row r="120" spans="1:7" s="262" customFormat="1">
      <c r="A120" s="445"/>
      <c r="B120" s="445"/>
      <c r="C120" s="445"/>
      <c r="D120" s="445"/>
      <c r="E120" s="445"/>
      <c r="F120" s="445"/>
      <c r="G120" s="445"/>
    </row>
    <row r="121" spans="1:7" s="262" customFormat="1">
      <c r="A121" s="445"/>
      <c r="B121" s="445"/>
      <c r="C121" s="445"/>
      <c r="D121" s="445"/>
      <c r="E121" s="445"/>
      <c r="F121" s="445"/>
      <c r="G121" s="445"/>
    </row>
    <row r="122" spans="1:7" s="262" customFormat="1">
      <c r="A122" s="445"/>
      <c r="B122" s="445"/>
      <c r="C122" s="445"/>
      <c r="D122" s="445"/>
      <c r="E122" s="445"/>
      <c r="F122" s="445"/>
      <c r="G122" s="445"/>
    </row>
    <row r="123" spans="1:7" s="262" customFormat="1">
      <c r="A123" s="445"/>
      <c r="B123" s="445"/>
      <c r="C123" s="445"/>
      <c r="D123" s="445"/>
      <c r="E123" s="445"/>
      <c r="F123" s="445"/>
      <c r="G123" s="445"/>
    </row>
    <row r="124" spans="1:7" s="262" customFormat="1">
      <c r="A124" s="445"/>
      <c r="B124" s="445"/>
      <c r="C124" s="445"/>
      <c r="D124" s="445"/>
      <c r="E124" s="445"/>
      <c r="F124" s="445"/>
      <c r="G124" s="445"/>
    </row>
    <row r="125" spans="1:7" s="262" customFormat="1">
      <c r="A125" s="445"/>
      <c r="B125" s="445"/>
      <c r="C125" s="445"/>
      <c r="D125" s="445"/>
      <c r="E125" s="445"/>
      <c r="F125" s="445"/>
      <c r="G125" s="445"/>
    </row>
    <row r="126" spans="1:7" s="262" customFormat="1">
      <c r="A126" s="445"/>
      <c r="B126" s="445"/>
      <c r="C126" s="445"/>
      <c r="D126" s="445"/>
      <c r="E126" s="445"/>
      <c r="F126" s="445"/>
      <c r="G126" s="445"/>
    </row>
    <row r="127" spans="1:7" s="262" customFormat="1">
      <c r="A127" s="445"/>
      <c r="B127" s="445"/>
      <c r="C127" s="445"/>
      <c r="D127" s="445"/>
      <c r="E127" s="445"/>
      <c r="F127" s="445"/>
      <c r="G127" s="445"/>
    </row>
    <row r="128" spans="1:7" s="262" customFormat="1">
      <c r="A128" s="445"/>
      <c r="B128" s="445"/>
      <c r="C128" s="445"/>
      <c r="D128" s="445"/>
      <c r="E128" s="445"/>
      <c r="F128" s="445"/>
      <c r="G128" s="445"/>
    </row>
    <row r="129" spans="1:7" s="262" customFormat="1">
      <c r="A129" s="445"/>
      <c r="B129" s="445"/>
      <c r="C129" s="445"/>
      <c r="D129" s="445"/>
      <c r="E129" s="445"/>
      <c r="F129" s="445"/>
      <c r="G129" s="445"/>
    </row>
    <row r="130" spans="1:7" s="262" customFormat="1">
      <c r="A130" s="445"/>
      <c r="B130" s="445"/>
      <c r="C130" s="445"/>
      <c r="D130" s="445"/>
      <c r="E130" s="445"/>
      <c r="F130" s="445"/>
      <c r="G130" s="445"/>
    </row>
    <row r="131" spans="1:7" s="262" customFormat="1">
      <c r="A131" s="445"/>
      <c r="B131" s="445"/>
      <c r="C131" s="445"/>
      <c r="D131" s="445"/>
      <c r="E131" s="445"/>
      <c r="F131" s="445"/>
      <c r="G131" s="445"/>
    </row>
    <row r="132" spans="1:7" s="262" customFormat="1">
      <c r="A132" s="445"/>
      <c r="B132" s="445"/>
      <c r="C132" s="445"/>
      <c r="D132" s="445"/>
      <c r="E132" s="445"/>
      <c r="F132" s="445"/>
      <c r="G132" s="445"/>
    </row>
    <row r="133" spans="1:7" s="262" customFormat="1">
      <c r="A133" s="445"/>
      <c r="B133" s="445"/>
      <c r="C133" s="445"/>
      <c r="D133" s="445"/>
      <c r="E133" s="445"/>
      <c r="F133" s="445"/>
      <c r="G133" s="445"/>
    </row>
    <row r="134" spans="1:7" s="262" customFormat="1">
      <c r="A134" s="445"/>
      <c r="B134" s="445"/>
      <c r="C134" s="445"/>
      <c r="D134" s="445"/>
      <c r="E134" s="445"/>
      <c r="F134" s="445"/>
      <c r="G134" s="445"/>
    </row>
    <row r="135" spans="1:7" s="262" customFormat="1">
      <c r="A135" s="445"/>
      <c r="B135" s="445"/>
      <c r="C135" s="445"/>
      <c r="D135" s="445"/>
      <c r="E135" s="445"/>
      <c r="F135" s="445"/>
      <c r="G135" s="445"/>
    </row>
    <row r="136" spans="1:7" s="262" customFormat="1">
      <c r="A136" s="445"/>
      <c r="B136" s="445"/>
      <c r="C136" s="445"/>
      <c r="D136" s="445"/>
      <c r="E136" s="445"/>
      <c r="F136" s="445"/>
      <c r="G136" s="445"/>
    </row>
    <row r="137" spans="1:7" s="262" customFormat="1">
      <c r="A137" s="445"/>
      <c r="B137" s="445"/>
      <c r="C137" s="445"/>
      <c r="D137" s="445"/>
      <c r="E137" s="445"/>
      <c r="F137" s="445"/>
      <c r="G137" s="445"/>
    </row>
    <row r="138" spans="1:7" s="262" customFormat="1">
      <c r="A138" s="445"/>
      <c r="B138" s="445"/>
      <c r="C138" s="445"/>
      <c r="D138" s="445"/>
      <c r="E138" s="445"/>
      <c r="F138" s="445"/>
      <c r="G138" s="445"/>
    </row>
    <row r="139" spans="1:7" s="262" customFormat="1">
      <c r="A139" s="445"/>
      <c r="B139" s="445"/>
      <c r="C139" s="445"/>
      <c r="D139" s="445"/>
      <c r="E139" s="445"/>
      <c r="F139" s="445"/>
      <c r="G139" s="445"/>
    </row>
    <row r="140" spans="1:7" s="262" customFormat="1">
      <c r="A140" s="445"/>
      <c r="B140" s="445"/>
      <c r="C140" s="445"/>
      <c r="D140" s="445"/>
      <c r="E140" s="445"/>
      <c r="F140" s="445"/>
      <c r="G140" s="445"/>
    </row>
    <row r="141" spans="1:7" s="262" customFormat="1">
      <c r="A141" s="445"/>
      <c r="B141" s="445"/>
      <c r="C141" s="445"/>
      <c r="D141" s="445"/>
      <c r="E141" s="445"/>
      <c r="F141" s="445"/>
      <c r="G141" s="445"/>
    </row>
    <row r="142" spans="1:7" s="262" customFormat="1">
      <c r="A142" s="445"/>
      <c r="B142" s="445"/>
      <c r="C142" s="445"/>
      <c r="D142" s="445"/>
      <c r="E142" s="445"/>
      <c r="F142" s="445"/>
      <c r="G142" s="445"/>
    </row>
    <row r="143" spans="1:7" s="262" customFormat="1">
      <c r="A143" s="445"/>
      <c r="B143" s="445"/>
      <c r="C143" s="445"/>
      <c r="D143" s="445"/>
      <c r="E143" s="445"/>
      <c r="F143" s="445"/>
      <c r="G143" s="445"/>
    </row>
    <row r="144" spans="1:7" s="262" customFormat="1">
      <c r="A144" s="445"/>
      <c r="B144" s="445"/>
      <c r="C144" s="445"/>
      <c r="D144" s="445"/>
      <c r="E144" s="445"/>
      <c r="F144" s="445"/>
      <c r="G144" s="445"/>
    </row>
    <row r="145" spans="1:7" s="262" customFormat="1">
      <c r="A145" s="445"/>
      <c r="B145" s="445"/>
      <c r="C145" s="445"/>
      <c r="D145" s="445"/>
      <c r="E145" s="445"/>
      <c r="F145" s="445"/>
      <c r="G145" s="445"/>
    </row>
    <row r="146" spans="1:7" s="262" customFormat="1">
      <c r="A146" s="445"/>
      <c r="B146" s="445"/>
      <c r="C146" s="445"/>
      <c r="D146" s="445"/>
      <c r="E146" s="445"/>
      <c r="F146" s="445"/>
      <c r="G146" s="445"/>
    </row>
    <row r="147" spans="1:7" s="262" customFormat="1">
      <c r="A147" s="445"/>
      <c r="B147" s="445"/>
      <c r="C147" s="445"/>
      <c r="D147" s="445"/>
      <c r="E147" s="445"/>
      <c r="F147" s="445"/>
      <c r="G147" s="445"/>
    </row>
    <row r="148" spans="1:7" s="262" customFormat="1">
      <c r="A148" s="445"/>
      <c r="B148" s="445"/>
      <c r="C148" s="445"/>
      <c r="D148" s="445"/>
      <c r="E148" s="445"/>
      <c r="F148" s="445"/>
      <c r="G148" s="445"/>
    </row>
    <row r="149" spans="1:7" s="262" customFormat="1">
      <c r="A149" s="445"/>
      <c r="B149" s="445"/>
      <c r="C149" s="445"/>
      <c r="D149" s="445"/>
      <c r="E149" s="445"/>
      <c r="F149" s="445"/>
      <c r="G149" s="445"/>
    </row>
    <row r="150" spans="1:7" s="262" customFormat="1">
      <c r="A150" s="445"/>
      <c r="B150" s="445"/>
      <c r="C150" s="445"/>
      <c r="D150" s="445"/>
      <c r="E150" s="445"/>
      <c r="F150" s="445"/>
      <c r="G150" s="445"/>
    </row>
    <row r="151" spans="1:7" s="262" customFormat="1">
      <c r="A151" s="445"/>
      <c r="B151" s="445"/>
      <c r="C151" s="445"/>
      <c r="D151" s="445"/>
      <c r="E151" s="445"/>
      <c r="F151" s="445"/>
      <c r="G151" s="445"/>
    </row>
    <row r="152" spans="1:7" s="262" customFormat="1">
      <c r="A152" s="445"/>
      <c r="B152" s="445"/>
      <c r="C152" s="445"/>
      <c r="D152" s="445"/>
      <c r="E152" s="445"/>
      <c r="F152" s="445"/>
      <c r="G152" s="445"/>
    </row>
    <row r="153" spans="1:7" s="262" customFormat="1">
      <c r="A153" s="445"/>
      <c r="B153" s="445"/>
      <c r="C153" s="445"/>
      <c r="D153" s="445"/>
      <c r="E153" s="445"/>
      <c r="F153" s="445"/>
      <c r="G153" s="445"/>
    </row>
    <row r="154" spans="1:7" s="262" customFormat="1">
      <c r="A154" s="445"/>
      <c r="B154" s="445"/>
      <c r="C154" s="445"/>
      <c r="D154" s="445"/>
      <c r="E154" s="445"/>
      <c r="F154" s="445"/>
      <c r="G154" s="445"/>
    </row>
    <row r="155" spans="1:7" s="262" customFormat="1">
      <c r="A155" s="445"/>
      <c r="B155" s="445"/>
      <c r="C155" s="445"/>
      <c r="D155" s="445"/>
      <c r="E155" s="445"/>
      <c r="F155" s="445"/>
      <c r="G155" s="445"/>
    </row>
    <row r="156" spans="1:7" s="262" customFormat="1">
      <c r="A156" s="445"/>
      <c r="B156" s="445"/>
      <c r="C156" s="445"/>
      <c r="D156" s="445"/>
      <c r="E156" s="445"/>
      <c r="F156" s="445"/>
      <c r="G156" s="445"/>
    </row>
    <row r="157" spans="1:7" s="262" customFormat="1">
      <c r="A157" s="445"/>
      <c r="B157" s="445"/>
      <c r="C157" s="445"/>
      <c r="D157" s="445"/>
      <c r="E157" s="445"/>
      <c r="F157" s="445"/>
      <c r="G157" s="445"/>
    </row>
    <row r="158" spans="1:7" s="262" customFormat="1">
      <c r="A158" s="445"/>
      <c r="B158" s="445"/>
      <c r="C158" s="445"/>
      <c r="D158" s="445"/>
      <c r="E158" s="445"/>
      <c r="F158" s="445"/>
      <c r="G158" s="445"/>
    </row>
    <row r="159" spans="1:7" s="262" customFormat="1">
      <c r="A159" s="445"/>
      <c r="B159" s="445"/>
      <c r="C159" s="445"/>
      <c r="D159" s="445"/>
      <c r="E159" s="445"/>
      <c r="F159" s="445"/>
      <c r="G159" s="445"/>
    </row>
    <row r="160" spans="1:7" s="262" customFormat="1">
      <c r="A160" s="445"/>
      <c r="B160" s="445"/>
      <c r="C160" s="445"/>
      <c r="D160" s="445"/>
      <c r="E160" s="445"/>
      <c r="F160" s="445"/>
      <c r="G160" s="445"/>
    </row>
    <row r="161" spans="1:7" s="262" customFormat="1">
      <c r="A161" s="445"/>
      <c r="B161" s="445"/>
      <c r="C161" s="445"/>
      <c r="D161" s="445"/>
      <c r="E161" s="445"/>
      <c r="F161" s="445"/>
      <c r="G161" s="445"/>
    </row>
    <row r="162" spans="1:7" s="262" customFormat="1">
      <c r="A162" s="445"/>
      <c r="B162" s="445"/>
      <c r="C162" s="445"/>
      <c r="D162" s="445"/>
      <c r="E162" s="445"/>
      <c r="F162" s="445"/>
      <c r="G162" s="445"/>
    </row>
    <row r="163" spans="1:7" s="262" customFormat="1">
      <c r="A163" s="445"/>
      <c r="B163" s="445"/>
      <c r="C163" s="445"/>
      <c r="D163" s="445"/>
      <c r="E163" s="445"/>
      <c r="F163" s="445"/>
      <c r="G163" s="445"/>
    </row>
    <row r="164" spans="1:7" s="262" customFormat="1">
      <c r="A164" s="445"/>
      <c r="B164" s="445"/>
      <c r="C164" s="445"/>
      <c r="D164" s="445"/>
      <c r="E164" s="445"/>
      <c r="F164" s="445"/>
      <c r="G164" s="445"/>
    </row>
    <row r="165" spans="1:7" s="262" customFormat="1">
      <c r="A165" s="445"/>
      <c r="B165" s="445"/>
      <c r="C165" s="445"/>
      <c r="D165" s="445"/>
      <c r="E165" s="445"/>
      <c r="F165" s="445"/>
      <c r="G165" s="445"/>
    </row>
    <row r="166" spans="1:7" s="262" customFormat="1">
      <c r="A166" s="445"/>
      <c r="B166" s="445"/>
      <c r="C166" s="445"/>
      <c r="D166" s="445"/>
      <c r="E166" s="445"/>
      <c r="F166" s="445"/>
      <c r="G166" s="445"/>
    </row>
    <row r="167" spans="1:7" s="262" customFormat="1">
      <c r="A167" s="445"/>
      <c r="B167" s="445"/>
      <c r="C167" s="445"/>
      <c r="D167" s="445"/>
      <c r="E167" s="445"/>
      <c r="F167" s="445"/>
      <c r="G167" s="445"/>
    </row>
    <row r="168" spans="1:7" s="262" customFormat="1">
      <c r="A168" s="445"/>
      <c r="B168" s="445"/>
      <c r="C168" s="445"/>
      <c r="D168" s="445"/>
      <c r="E168" s="445"/>
      <c r="F168" s="445"/>
      <c r="G168" s="445"/>
    </row>
    <row r="169" spans="1:7" s="262" customFormat="1">
      <c r="A169" s="445"/>
      <c r="B169" s="445"/>
      <c r="C169" s="445"/>
      <c r="D169" s="445"/>
      <c r="E169" s="445"/>
      <c r="F169" s="445"/>
      <c r="G169" s="445"/>
    </row>
    <row r="170" spans="1:7" s="262" customFormat="1">
      <c r="A170" s="445"/>
      <c r="B170" s="445"/>
      <c r="C170" s="445"/>
      <c r="D170" s="445"/>
      <c r="E170" s="445"/>
      <c r="F170" s="445"/>
      <c r="G170" s="445"/>
    </row>
    <row r="171" spans="1:7" s="262" customFormat="1">
      <c r="A171" s="445"/>
      <c r="B171" s="445"/>
      <c r="C171" s="445"/>
      <c r="D171" s="445"/>
      <c r="E171" s="445"/>
      <c r="F171" s="445"/>
      <c r="G171" s="445"/>
    </row>
    <row r="172" spans="1:7" s="262" customFormat="1">
      <c r="A172" s="445"/>
      <c r="B172" s="445"/>
      <c r="C172" s="445"/>
      <c r="D172" s="445"/>
      <c r="E172" s="445"/>
      <c r="F172" s="445"/>
      <c r="G172" s="445"/>
    </row>
    <row r="173" spans="1:7" s="262" customFormat="1">
      <c r="A173" s="445"/>
      <c r="B173" s="445"/>
      <c r="C173" s="445"/>
      <c r="D173" s="445"/>
      <c r="E173" s="445"/>
      <c r="F173" s="445"/>
      <c r="G173" s="445"/>
    </row>
    <row r="174" spans="1:7" s="262" customFormat="1">
      <c r="A174" s="445"/>
      <c r="B174" s="445"/>
      <c r="C174" s="445"/>
      <c r="D174" s="445"/>
      <c r="E174" s="445"/>
      <c r="F174" s="445"/>
      <c r="G174" s="445"/>
    </row>
    <row r="175" spans="1:7" s="262" customFormat="1">
      <c r="A175" s="445"/>
      <c r="B175" s="445"/>
      <c r="C175" s="445"/>
      <c r="D175" s="445"/>
      <c r="E175" s="445"/>
      <c r="F175" s="445"/>
      <c r="G175" s="445"/>
    </row>
    <row r="176" spans="1:7" s="262" customFormat="1">
      <c r="A176" s="445"/>
      <c r="B176" s="445"/>
      <c r="C176" s="445"/>
      <c r="D176" s="445"/>
      <c r="E176" s="445"/>
      <c r="F176" s="445"/>
      <c r="G176" s="445"/>
    </row>
    <row r="177" spans="1:7" s="262" customFormat="1">
      <c r="A177" s="445"/>
      <c r="B177" s="445"/>
      <c r="C177" s="445"/>
      <c r="D177" s="445"/>
      <c r="E177" s="445"/>
      <c r="F177" s="445"/>
      <c r="G177" s="445"/>
    </row>
    <row r="178" spans="1:7" s="262" customFormat="1">
      <c r="A178" s="445"/>
      <c r="B178" s="445"/>
      <c r="C178" s="445"/>
      <c r="D178" s="445"/>
      <c r="E178" s="445"/>
      <c r="F178" s="445"/>
      <c r="G178" s="445"/>
    </row>
    <row r="179" spans="1:7" s="262" customFormat="1">
      <c r="A179" s="445"/>
      <c r="B179" s="445"/>
      <c r="C179" s="445"/>
      <c r="D179" s="445"/>
      <c r="E179" s="445"/>
      <c r="F179" s="445"/>
      <c r="G179" s="445"/>
    </row>
    <row r="180" spans="1:7" s="262" customFormat="1">
      <c r="A180" s="445"/>
      <c r="B180" s="445"/>
      <c r="C180" s="445"/>
      <c r="D180" s="445"/>
      <c r="E180" s="445"/>
      <c r="F180" s="445"/>
      <c r="G180" s="445"/>
    </row>
    <row r="181" spans="1:7" s="262" customFormat="1">
      <c r="A181" s="445"/>
      <c r="B181" s="445"/>
      <c r="C181" s="445"/>
      <c r="D181" s="445"/>
      <c r="E181" s="445"/>
      <c r="F181" s="445"/>
      <c r="G181" s="445"/>
    </row>
    <row r="182" spans="1:7" s="262" customFormat="1">
      <c r="A182" s="445"/>
      <c r="B182" s="445"/>
      <c r="C182" s="445"/>
      <c r="D182" s="445"/>
      <c r="E182" s="445"/>
      <c r="F182" s="445"/>
      <c r="G182" s="445"/>
    </row>
    <row r="183" spans="1:7" s="262" customFormat="1">
      <c r="A183" s="445"/>
      <c r="B183" s="445"/>
      <c r="C183" s="445"/>
      <c r="D183" s="445"/>
      <c r="E183" s="445"/>
      <c r="F183" s="445"/>
      <c r="G183" s="445"/>
    </row>
    <row r="184" spans="1:7" s="262" customFormat="1">
      <c r="A184" s="445"/>
      <c r="B184" s="445"/>
      <c r="C184" s="445"/>
      <c r="D184" s="445"/>
      <c r="E184" s="445"/>
      <c r="F184" s="445"/>
      <c r="G184" s="445"/>
    </row>
    <row r="185" spans="1:7" s="262" customFormat="1">
      <c r="A185" s="445"/>
      <c r="B185" s="445"/>
      <c r="C185" s="445"/>
      <c r="D185" s="445"/>
      <c r="E185" s="445"/>
      <c r="F185" s="445"/>
      <c r="G185" s="445"/>
    </row>
    <row r="186" spans="1:7" s="262" customFormat="1">
      <c r="A186" s="445"/>
      <c r="B186" s="445"/>
      <c r="C186" s="445"/>
      <c r="D186" s="445"/>
      <c r="E186" s="445"/>
      <c r="F186" s="445"/>
      <c r="G186" s="445"/>
    </row>
    <row r="187" spans="1:7" s="262" customFormat="1">
      <c r="A187" s="445"/>
      <c r="B187" s="445"/>
      <c r="C187" s="445"/>
      <c r="D187" s="445"/>
      <c r="E187" s="445"/>
      <c r="F187" s="445"/>
      <c r="G187" s="445"/>
    </row>
    <row r="188" spans="1:7" s="262" customFormat="1">
      <c r="A188" s="445"/>
      <c r="B188" s="445"/>
      <c r="C188" s="445"/>
      <c r="D188" s="445"/>
      <c r="E188" s="445"/>
      <c r="F188" s="445"/>
      <c r="G188" s="445"/>
    </row>
    <row r="189" spans="1:7" s="262" customFormat="1">
      <c r="A189" s="445"/>
      <c r="B189" s="445"/>
      <c r="C189" s="445"/>
      <c r="D189" s="445"/>
      <c r="E189" s="445"/>
      <c r="F189" s="445"/>
      <c r="G189" s="445"/>
    </row>
    <row r="190" spans="1:7" s="262" customFormat="1">
      <c r="A190" s="445"/>
      <c r="B190" s="445"/>
      <c r="C190" s="445"/>
      <c r="D190" s="445"/>
      <c r="E190" s="445"/>
      <c r="F190" s="445"/>
      <c r="G190" s="445"/>
    </row>
    <row r="191" spans="1:7" s="262" customFormat="1">
      <c r="A191" s="445"/>
      <c r="B191" s="445"/>
      <c r="C191" s="445"/>
      <c r="D191" s="445"/>
      <c r="E191" s="445"/>
      <c r="F191" s="445"/>
      <c r="G191" s="445"/>
    </row>
    <row r="192" spans="1:7" s="262" customFormat="1">
      <c r="A192" s="445"/>
      <c r="B192" s="445"/>
      <c r="C192" s="445"/>
      <c r="D192" s="445"/>
      <c r="E192" s="445"/>
      <c r="F192" s="445"/>
      <c r="G192" s="445"/>
    </row>
    <row r="193" spans="1:7" s="262" customFormat="1">
      <c r="A193" s="445"/>
      <c r="B193" s="445"/>
      <c r="C193" s="445"/>
      <c r="D193" s="445"/>
      <c r="E193" s="445"/>
      <c r="F193" s="445"/>
      <c r="G193" s="445"/>
    </row>
    <row r="194" spans="1:7" s="262" customFormat="1">
      <c r="A194" s="445"/>
      <c r="B194" s="445"/>
      <c r="C194" s="445"/>
      <c r="D194" s="445"/>
      <c r="E194" s="445"/>
      <c r="F194" s="445"/>
      <c r="G194" s="445"/>
    </row>
    <row r="195" spans="1:7" s="262" customFormat="1">
      <c r="A195" s="445"/>
      <c r="B195" s="445"/>
      <c r="C195" s="445"/>
      <c r="D195" s="445"/>
      <c r="E195" s="445"/>
      <c r="F195" s="445"/>
      <c r="G195" s="445"/>
    </row>
    <row r="196" spans="1:7" s="262" customFormat="1">
      <c r="A196" s="445"/>
      <c r="B196" s="445"/>
      <c r="C196" s="445"/>
      <c r="D196" s="445"/>
      <c r="E196" s="445"/>
      <c r="F196" s="445"/>
      <c r="G196" s="445"/>
    </row>
    <row r="197" spans="1:7" s="262" customFormat="1">
      <c r="A197" s="445"/>
      <c r="B197" s="445"/>
      <c r="C197" s="445"/>
      <c r="D197" s="445"/>
      <c r="E197" s="445"/>
      <c r="F197" s="445"/>
      <c r="G197" s="445"/>
    </row>
    <row r="198" spans="1:7" s="262" customFormat="1">
      <c r="A198" s="445"/>
      <c r="B198" s="445"/>
      <c r="C198" s="445"/>
      <c r="D198" s="445"/>
      <c r="E198" s="445"/>
      <c r="F198" s="445"/>
      <c r="G198" s="445"/>
    </row>
    <row r="199" spans="1:7" s="262" customFormat="1">
      <c r="A199" s="445"/>
      <c r="B199" s="445"/>
      <c r="C199" s="445"/>
      <c r="D199" s="445"/>
      <c r="E199" s="445"/>
      <c r="F199" s="445"/>
      <c r="G199" s="445"/>
    </row>
    <row r="200" spans="1:7" s="262" customFormat="1">
      <c r="A200" s="445"/>
      <c r="B200" s="445"/>
      <c r="C200" s="445"/>
      <c r="D200" s="445"/>
      <c r="E200" s="445"/>
      <c r="F200" s="445"/>
      <c r="G200" s="445"/>
    </row>
    <row r="201" spans="1:7" s="262" customFormat="1">
      <c r="A201" s="445"/>
      <c r="B201" s="445"/>
      <c r="C201" s="445"/>
      <c r="D201" s="445"/>
      <c r="E201" s="445"/>
      <c r="F201" s="445"/>
      <c r="G201" s="445"/>
    </row>
    <row r="202" spans="1:7" s="262" customFormat="1">
      <c r="A202" s="445"/>
      <c r="B202" s="445"/>
      <c r="C202" s="445"/>
      <c r="D202" s="445"/>
      <c r="E202" s="445"/>
      <c r="F202" s="445"/>
      <c r="G202" s="445"/>
    </row>
    <row r="203" spans="1:7" s="262" customFormat="1">
      <c r="A203" s="445"/>
      <c r="B203" s="445"/>
      <c r="C203" s="445"/>
      <c r="D203" s="445"/>
      <c r="E203" s="445"/>
      <c r="F203" s="445"/>
      <c r="G203" s="445"/>
    </row>
    <row r="204" spans="1:7" s="262" customFormat="1">
      <c r="A204" s="445"/>
      <c r="B204" s="445"/>
      <c r="C204" s="445"/>
      <c r="D204" s="445"/>
      <c r="E204" s="445"/>
      <c r="F204" s="445"/>
      <c r="G204" s="445"/>
    </row>
    <row r="205" spans="1:7" s="262" customFormat="1">
      <c r="A205" s="445"/>
      <c r="B205" s="445"/>
      <c r="C205" s="445"/>
      <c r="D205" s="445"/>
      <c r="E205" s="445"/>
      <c r="F205" s="445"/>
      <c r="G205" s="445"/>
    </row>
    <row r="206" spans="1:7" s="262" customFormat="1">
      <c r="A206" s="445"/>
      <c r="B206" s="445"/>
      <c r="C206" s="445"/>
      <c r="D206" s="445"/>
      <c r="E206" s="445"/>
      <c r="F206" s="445"/>
      <c r="G206" s="445"/>
    </row>
    <row r="207" spans="1:7" s="262" customFormat="1">
      <c r="A207" s="445"/>
      <c r="B207" s="445"/>
      <c r="C207" s="445"/>
      <c r="D207" s="445"/>
      <c r="E207" s="445"/>
      <c r="F207" s="445"/>
      <c r="G207" s="445"/>
    </row>
    <row r="208" spans="1:7" s="262" customFormat="1">
      <c r="A208" s="445"/>
      <c r="B208" s="445"/>
      <c r="C208" s="445"/>
      <c r="D208" s="445"/>
      <c r="E208" s="445"/>
      <c r="F208" s="445"/>
      <c r="G208" s="445"/>
    </row>
    <row r="209" spans="1:7" s="262" customFormat="1">
      <c r="A209" s="445"/>
      <c r="B209" s="445"/>
      <c r="C209" s="445"/>
      <c r="D209" s="445"/>
      <c r="E209" s="445"/>
      <c r="F209" s="445"/>
      <c r="G209" s="445"/>
    </row>
    <row r="210" spans="1:7" s="262" customFormat="1">
      <c r="A210" s="445"/>
      <c r="B210" s="445"/>
      <c r="C210" s="445"/>
      <c r="D210" s="445"/>
      <c r="E210" s="445"/>
      <c r="F210" s="445"/>
      <c r="G210" s="445"/>
    </row>
    <row r="211" spans="1:7" s="262" customFormat="1">
      <c r="A211" s="445"/>
      <c r="B211" s="445"/>
      <c r="C211" s="445"/>
      <c r="D211" s="445"/>
      <c r="E211" s="445"/>
      <c r="F211" s="445"/>
      <c r="G211" s="445"/>
    </row>
    <row r="212" spans="1:7" s="262" customFormat="1">
      <c r="A212" s="445"/>
      <c r="B212" s="445"/>
      <c r="C212" s="445"/>
      <c r="D212" s="445"/>
      <c r="E212" s="445"/>
      <c r="F212" s="445"/>
      <c r="G212" s="445"/>
    </row>
  </sheetData>
  <pageMargins left="0.70866141732283505" right="0.70866141732283505" top="0.74803149606299202" bottom="0.74803149606299202" header="0.31496062992126" footer="0.31496062992126"/>
  <pageSetup paperSize="9" scale="90" orientation="portrait"/>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BH669"/>
  <sheetViews>
    <sheetView showGridLines="0" view="pageBreakPreview" zoomScaleNormal="110" workbookViewId="0">
      <selection activeCell="F6" sqref="F6"/>
    </sheetView>
  </sheetViews>
  <sheetFormatPr baseColWidth="10" defaultColWidth="9.140625" defaultRowHeight="12.75"/>
  <cols>
    <col min="1" max="5" width="5.85546875" style="335" customWidth="1"/>
    <col min="6" max="6" width="66.85546875" style="336" customWidth="1"/>
    <col min="7" max="9" width="20.28515625" style="335" customWidth="1"/>
    <col min="10" max="10" width="20.85546875" style="335" customWidth="1"/>
    <col min="11" max="11" width="9.42578125" style="337" customWidth="1"/>
    <col min="12" max="52" width="9.140625" style="334" customWidth="1"/>
    <col min="53" max="16384" width="9.140625" style="337"/>
  </cols>
  <sheetData>
    <row r="1" spans="1:60" s="332" customFormat="1">
      <c r="F1" s="338"/>
      <c r="P1" s="386"/>
      <c r="Q1" s="396"/>
      <c r="R1" s="396"/>
      <c r="S1" s="396"/>
      <c r="T1" s="397"/>
      <c r="U1" s="398"/>
      <c r="V1" s="398"/>
      <c r="W1" s="398"/>
      <c r="X1" s="398"/>
      <c r="Y1" s="398"/>
      <c r="Z1" s="398"/>
      <c r="AA1" s="398"/>
      <c r="AB1" s="398"/>
      <c r="AC1" s="398"/>
      <c r="AD1" s="398"/>
      <c r="AE1" s="398"/>
      <c r="AF1" s="398"/>
      <c r="AG1" s="398"/>
      <c r="AH1" s="398"/>
      <c r="AI1" s="398"/>
      <c r="AJ1" s="398"/>
      <c r="AK1" s="398"/>
      <c r="AL1" s="398"/>
      <c r="AM1" s="398"/>
      <c r="AN1" s="398"/>
      <c r="AO1" s="398"/>
      <c r="AP1" s="398"/>
      <c r="AQ1" s="398"/>
      <c r="AR1" s="398"/>
      <c r="AS1" s="398"/>
      <c r="AT1" s="398"/>
      <c r="AU1" s="398"/>
      <c r="AV1" s="398"/>
      <c r="AW1" s="398"/>
    </row>
    <row r="2" spans="1:60" s="332" customFormat="1">
      <c r="C2" s="339"/>
      <c r="E2" s="335"/>
      <c r="F2" s="340" t="str">
        <f>'[15]Formulario PPGR1'!G2</f>
        <v>Servicio Nacional de Salud</v>
      </c>
      <c r="P2" s="386"/>
      <c r="Q2" s="396"/>
      <c r="R2" s="396"/>
      <c r="S2" s="396"/>
      <c r="T2" s="397"/>
      <c r="U2" s="398"/>
      <c r="V2" s="398"/>
      <c r="W2" s="398"/>
      <c r="X2" s="398"/>
      <c r="Y2" s="398"/>
      <c r="Z2" s="398"/>
      <c r="AA2" s="398"/>
      <c r="AB2" s="398"/>
      <c r="AC2" s="398"/>
      <c r="AD2" s="398"/>
      <c r="AE2" s="398"/>
      <c r="AF2" s="398"/>
      <c r="AG2" s="398"/>
      <c r="AH2" s="398"/>
      <c r="AI2" s="398"/>
      <c r="AJ2" s="398"/>
      <c r="AK2" s="398"/>
      <c r="AL2" s="398"/>
      <c r="AM2" s="398"/>
      <c r="AN2" s="398"/>
      <c r="AO2" s="398"/>
      <c r="AP2" s="398"/>
      <c r="AQ2" s="398"/>
      <c r="AR2" s="398"/>
      <c r="AS2" s="398"/>
      <c r="AT2" s="398"/>
      <c r="AU2" s="398"/>
      <c r="AV2" s="398"/>
      <c r="AW2" s="398"/>
    </row>
    <row r="3" spans="1:60" s="332" customFormat="1">
      <c r="C3" s="339"/>
      <c r="E3" s="335"/>
      <c r="F3" s="340" t="str">
        <f>'[15]Formulario PPGR1'!G3</f>
        <v>Dirección de Planificación y Desarrollo</v>
      </c>
      <c r="P3" s="386"/>
      <c r="Q3" s="396"/>
      <c r="R3" s="396"/>
      <c r="S3" s="396"/>
      <c r="T3" s="397"/>
      <c r="U3" s="398"/>
      <c r="V3" s="398"/>
      <c r="W3" s="398"/>
      <c r="X3" s="398"/>
      <c r="Y3" s="398"/>
      <c r="Z3" s="398"/>
      <c r="AA3" s="398"/>
      <c r="AB3" s="398"/>
      <c r="AC3" s="398"/>
      <c r="AD3" s="398"/>
      <c r="AE3" s="398"/>
      <c r="AF3" s="398"/>
      <c r="AG3" s="398"/>
      <c r="AH3" s="398"/>
      <c r="AI3" s="398"/>
      <c r="AJ3" s="398"/>
      <c r="AK3" s="398"/>
      <c r="AL3" s="398"/>
      <c r="AM3" s="398"/>
      <c r="AN3" s="398"/>
      <c r="AO3" s="398"/>
      <c r="AP3" s="398"/>
      <c r="AQ3" s="398"/>
      <c r="AR3" s="398"/>
      <c r="AS3" s="398"/>
      <c r="AT3" s="398"/>
      <c r="AU3" s="398"/>
      <c r="AV3" s="398"/>
      <c r="AW3" s="398"/>
    </row>
    <row r="4" spans="1:60" s="332" customFormat="1">
      <c r="C4" s="339"/>
      <c r="E4" s="335"/>
      <c r="F4" s="340" t="str">
        <f>'[15]Formulario PPGR1'!G4</f>
        <v>Plan Operativo Anual</v>
      </c>
      <c r="P4" s="386"/>
      <c r="Q4" s="396"/>
      <c r="R4" s="396"/>
      <c r="S4" s="396"/>
      <c r="T4" s="397"/>
      <c r="U4" s="398"/>
      <c r="V4" s="398"/>
      <c r="W4" s="398"/>
      <c r="X4" s="398"/>
      <c r="Y4" s="398"/>
      <c r="Z4" s="398"/>
      <c r="AA4" s="398"/>
      <c r="AB4" s="398"/>
      <c r="AC4" s="398"/>
      <c r="AD4" s="398"/>
      <c r="AE4" s="398"/>
      <c r="AF4" s="398"/>
      <c r="AG4" s="398"/>
      <c r="AH4" s="398"/>
      <c r="AI4" s="398"/>
      <c r="AJ4" s="398"/>
      <c r="AK4" s="398"/>
      <c r="AL4" s="398"/>
      <c r="AM4" s="398"/>
      <c r="AN4" s="398"/>
      <c r="AO4" s="398"/>
      <c r="AP4" s="398"/>
      <c r="AQ4" s="398"/>
      <c r="AR4" s="398"/>
      <c r="AS4" s="398"/>
      <c r="AT4" s="398"/>
      <c r="AU4" s="398"/>
      <c r="AV4" s="398"/>
      <c r="AW4" s="398"/>
    </row>
    <row r="5" spans="1:60" s="332" customFormat="1">
      <c r="C5" s="339"/>
      <c r="E5" s="335"/>
      <c r="F5" s="340" t="s">
        <v>1576</v>
      </c>
      <c r="P5" s="386"/>
      <c r="Q5" s="396"/>
      <c r="R5" s="396"/>
      <c r="S5" s="396"/>
      <c r="T5" s="397"/>
      <c r="U5" s="398"/>
      <c r="V5" s="398"/>
      <c r="W5" s="398"/>
      <c r="X5" s="398"/>
      <c r="Y5" s="398"/>
      <c r="Z5" s="398"/>
      <c r="AA5" s="398"/>
      <c r="AB5" s="398"/>
      <c r="AC5" s="398"/>
      <c r="AD5" s="398"/>
      <c r="AE5" s="398"/>
      <c r="AF5" s="398"/>
      <c r="AG5" s="398"/>
      <c r="AH5" s="398"/>
      <c r="AI5" s="398"/>
      <c r="AJ5" s="398"/>
      <c r="AK5" s="398"/>
      <c r="AL5" s="398"/>
      <c r="AM5" s="398"/>
      <c r="AN5" s="398"/>
      <c r="AO5" s="398"/>
      <c r="AP5" s="398"/>
      <c r="AQ5" s="398"/>
      <c r="AR5" s="398"/>
      <c r="AS5" s="398"/>
      <c r="AT5" s="398"/>
      <c r="AU5" s="398"/>
      <c r="AV5" s="398"/>
      <c r="AW5" s="398"/>
    </row>
    <row r="6" spans="1:60" s="332" customFormat="1">
      <c r="E6" s="335"/>
      <c r="F6" s="340" t="str">
        <f>'[15]Formulario PPGR1'!$M$3</f>
        <v>R0 - SRS Metropolitano</v>
      </c>
      <c r="R6" s="396"/>
      <c r="S6" s="396"/>
      <c r="T6" s="397"/>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row>
    <row r="7" spans="1:60" ht="16.5" customHeight="1">
      <c r="A7" s="334"/>
      <c r="B7" s="334"/>
      <c r="C7" s="334"/>
      <c r="D7" s="334"/>
      <c r="E7" s="334"/>
      <c r="F7" s="341"/>
      <c r="G7" s="334"/>
      <c r="H7" s="334"/>
      <c r="I7" s="334"/>
      <c r="J7" s="334"/>
      <c r="K7" s="334"/>
      <c r="BA7" s="334"/>
      <c r="BB7" s="334"/>
      <c r="BC7" s="334"/>
      <c r="BD7" s="334"/>
      <c r="BE7" s="334"/>
      <c r="BF7" s="334"/>
      <c r="BG7" s="334"/>
      <c r="BH7" s="334"/>
    </row>
    <row r="8" spans="1:60" ht="15.75" customHeight="1">
      <c r="A8" s="342" t="s">
        <v>1577</v>
      </c>
      <c r="B8" s="343"/>
      <c r="C8" s="343"/>
      <c r="D8" s="343"/>
      <c r="E8" s="343"/>
      <c r="F8" s="344"/>
      <c r="G8" s="343"/>
      <c r="H8" s="343"/>
      <c r="I8" s="343"/>
      <c r="J8" s="343"/>
      <c r="K8" s="387"/>
    </row>
    <row r="9" spans="1:60">
      <c r="A9" s="345" t="s">
        <v>1558</v>
      </c>
      <c r="B9" s="346"/>
      <c r="C9" s="346"/>
      <c r="D9" s="346"/>
      <c r="E9" s="346"/>
      <c r="F9" s="347"/>
      <c r="G9" s="348">
        <f>+'[15]Formulario PPGR6'!F16</f>
        <v>9670000</v>
      </c>
      <c r="H9" s="348"/>
      <c r="I9" s="348"/>
      <c r="J9" s="348"/>
      <c r="K9" s="388"/>
    </row>
    <row r="10" spans="1:60">
      <c r="A10" s="345" t="s">
        <v>1578</v>
      </c>
      <c r="B10" s="346"/>
      <c r="C10" s="346"/>
      <c r="D10" s="346"/>
      <c r="E10" s="346"/>
      <c r="F10" s="347"/>
      <c r="G10" s="349">
        <f>+'[15]Formulario PPGR6'!F23</f>
        <v>164725760.12</v>
      </c>
      <c r="H10" s="348"/>
      <c r="I10" s="348"/>
      <c r="J10" s="348"/>
      <c r="K10" s="388"/>
    </row>
    <row r="11" spans="1:60">
      <c r="A11" s="345" t="s">
        <v>1579</v>
      </c>
      <c r="B11" s="346"/>
      <c r="C11" s="346"/>
      <c r="D11" s="346"/>
      <c r="E11" s="346"/>
      <c r="F11" s="347"/>
      <c r="G11" s="349">
        <f>+'[15]Formulario PPGR6'!F15</f>
        <v>571864528.03999996</v>
      </c>
      <c r="H11" s="348"/>
      <c r="I11" s="348"/>
      <c r="J11" s="348"/>
      <c r="K11" s="388"/>
    </row>
    <row r="12" spans="1:60">
      <c r="A12" s="345" t="s">
        <v>1580</v>
      </c>
      <c r="B12" s="346"/>
      <c r="C12" s="346"/>
      <c r="D12" s="346"/>
      <c r="E12" s="346"/>
      <c r="F12" s="347"/>
      <c r="G12" s="349">
        <f>'[15]Formulario PPGR6'!F11+'[15]Formulario PPGR6'!F17+'[15]Formulario PPGR6'!F21+'[15]Formulario PPGR6'!F22</f>
        <v>0</v>
      </c>
      <c r="H12" s="348"/>
      <c r="I12" s="348"/>
      <c r="J12" s="348"/>
      <c r="K12" s="388"/>
    </row>
    <row r="13" spans="1:60">
      <c r="A13" s="350" t="s">
        <v>1553</v>
      </c>
      <c r="B13" s="346"/>
      <c r="C13" s="346"/>
      <c r="D13" s="346"/>
      <c r="E13" s="346"/>
      <c r="F13" s="347"/>
      <c r="G13" s="351">
        <f>+'[15]Formulario PPGR6'!F18</f>
        <v>0</v>
      </c>
      <c r="H13" s="348"/>
      <c r="I13" s="348"/>
      <c r="J13" s="348"/>
      <c r="K13" s="388"/>
    </row>
    <row r="14" spans="1:60">
      <c r="A14" s="352" t="s">
        <v>1581</v>
      </c>
      <c r="B14" s="353"/>
      <c r="C14" s="353"/>
      <c r="D14" s="353"/>
      <c r="E14" s="353"/>
      <c r="F14" s="354"/>
      <c r="G14" s="355">
        <f>SUM(G9:G13)</f>
        <v>746260288.15999997</v>
      </c>
      <c r="H14" s="356"/>
      <c r="I14" s="356"/>
      <c r="J14" s="356"/>
      <c r="K14" s="389"/>
    </row>
    <row r="15" spans="1:60" ht="15.75" customHeight="1">
      <c r="A15" s="357" t="s">
        <v>1582</v>
      </c>
      <c r="B15" s="358"/>
      <c r="C15" s="358"/>
      <c r="D15" s="358"/>
      <c r="E15" s="358"/>
      <c r="F15" s="359"/>
      <c r="G15" s="358"/>
      <c r="H15" s="358"/>
      <c r="I15" s="358"/>
      <c r="J15" s="358"/>
      <c r="K15" s="390"/>
    </row>
    <row r="16" spans="1:60" ht="24" customHeight="1">
      <c r="A16" s="697" t="s">
        <v>1583</v>
      </c>
      <c r="B16" s="697" t="s">
        <v>1584</v>
      </c>
      <c r="C16" s="697" t="s">
        <v>1544</v>
      </c>
      <c r="D16" s="697" t="s">
        <v>1585</v>
      </c>
      <c r="E16" s="697" t="s">
        <v>1545</v>
      </c>
      <c r="F16" s="694" t="s">
        <v>1586</v>
      </c>
      <c r="G16" s="696" t="s">
        <v>1587</v>
      </c>
      <c r="H16" s="696" t="s">
        <v>1588</v>
      </c>
      <c r="I16" s="696" t="s">
        <v>1589</v>
      </c>
      <c r="J16" s="694" t="s">
        <v>1590</v>
      </c>
      <c r="K16" s="694" t="s">
        <v>1548</v>
      </c>
    </row>
    <row r="17" spans="1:11" ht="63" customHeight="1">
      <c r="A17" s="697"/>
      <c r="B17" s="697"/>
      <c r="C17" s="697"/>
      <c r="D17" s="697"/>
      <c r="E17" s="697"/>
      <c r="F17" s="695"/>
      <c r="G17" s="696"/>
      <c r="H17" s="696"/>
      <c r="I17" s="696"/>
      <c r="J17" s="695"/>
      <c r="K17" s="695"/>
    </row>
    <row r="18" spans="1:11">
      <c r="A18" s="360">
        <v>2</v>
      </c>
      <c r="B18" s="361"/>
      <c r="C18" s="361"/>
      <c r="D18" s="361"/>
      <c r="E18" s="361"/>
      <c r="F18" s="362" t="s">
        <v>1591</v>
      </c>
      <c r="G18" s="363">
        <f>+G19+G67+G171+G255+G272+G325</f>
        <v>9670000</v>
      </c>
      <c r="H18" s="363">
        <f>+H19+H67+H171+H255+H272+H325</f>
        <v>164725760.12</v>
      </c>
      <c r="I18" s="363">
        <f>+I19+I67+I171+I255+I272+I325</f>
        <v>571864528.03999996</v>
      </c>
      <c r="J18" s="363">
        <f>+J19+J67+J171+J255+J272+J325</f>
        <v>746260288.16000009</v>
      </c>
      <c r="K18" s="363">
        <f>+K19+K67+K171+K255+K272+K325</f>
        <v>99.999999999999986</v>
      </c>
    </row>
    <row r="19" spans="1:11">
      <c r="A19" s="364">
        <v>2</v>
      </c>
      <c r="B19" s="365">
        <v>1</v>
      </c>
      <c r="C19" s="365"/>
      <c r="D19" s="365"/>
      <c r="E19" s="365"/>
      <c r="F19" s="366" t="s">
        <v>1592</v>
      </c>
      <c r="G19" s="367">
        <f>+G20+G42+G54+G58</f>
        <v>0</v>
      </c>
      <c r="H19" s="367">
        <f>+H20+H42+H54+H58</f>
        <v>39404996</v>
      </c>
      <c r="I19" s="367">
        <f>+I20+I42+I54+I58</f>
        <v>571864528.03999996</v>
      </c>
      <c r="J19" s="367">
        <f>+J20+J42+J54+J58</f>
        <v>611269524.04000008</v>
      </c>
      <c r="K19" s="367">
        <f>+K20+K42+K54+K58</f>
        <v>81.911034760694946</v>
      </c>
    </row>
    <row r="20" spans="1:11">
      <c r="A20" s="368">
        <v>2</v>
      </c>
      <c r="B20" s="369">
        <v>1</v>
      </c>
      <c r="C20" s="369">
        <v>1</v>
      </c>
      <c r="D20" s="369"/>
      <c r="E20" s="369"/>
      <c r="F20" s="370" t="s">
        <v>1593</v>
      </c>
      <c r="G20" s="371">
        <f>+G21+G26+G33+G35+G37</f>
        <v>0</v>
      </c>
      <c r="H20" s="371">
        <f>+H21+H26+H33+H35+H37</f>
        <v>24828196</v>
      </c>
      <c r="I20" s="371">
        <f>+I21+I26+I33+I35+I37</f>
        <v>571864528.03999996</v>
      </c>
      <c r="J20" s="371">
        <f>+J21+J26+J33+J35+J37</f>
        <v>596692724.04000008</v>
      </c>
      <c r="K20" s="371">
        <f>+K21+K26+K33+K35+K37</f>
        <v>79.957721656504319</v>
      </c>
    </row>
    <row r="21" spans="1:11">
      <c r="A21" s="372">
        <v>2</v>
      </c>
      <c r="B21" s="373">
        <v>1</v>
      </c>
      <c r="C21" s="373">
        <v>1</v>
      </c>
      <c r="D21" s="373">
        <v>1</v>
      </c>
      <c r="E21" s="373"/>
      <c r="F21" s="374" t="s">
        <v>1594</v>
      </c>
      <c r="G21" s="375">
        <f>SUM(G22:G25)</f>
        <v>0</v>
      </c>
      <c r="H21" s="375">
        <f>SUM(H22:H25)</f>
        <v>0</v>
      </c>
      <c r="I21" s="375">
        <f>SUM(I22:I25)</f>
        <v>527874948.95999998</v>
      </c>
      <c r="J21" s="375">
        <f>SUM(J22:J25)</f>
        <v>527874948.95999998</v>
      </c>
      <c r="K21" s="391">
        <f>SUM(K22:K25)</f>
        <v>70.736036385045082</v>
      </c>
    </row>
    <row r="22" spans="1:11">
      <c r="A22" s="376">
        <v>2</v>
      </c>
      <c r="B22" s="377">
        <v>1</v>
      </c>
      <c r="C22" s="377">
        <v>1</v>
      </c>
      <c r="D22" s="377">
        <v>1</v>
      </c>
      <c r="E22" s="377" t="s">
        <v>1595</v>
      </c>
      <c r="F22" s="378" t="s">
        <v>1596</v>
      </c>
      <c r="G22" s="379"/>
      <c r="H22" s="379"/>
      <c r="I22" s="379">
        <v>527874948.95999998</v>
      </c>
      <c r="J22" s="392">
        <f>SUBTOTAL(9,G22:I22)</f>
        <v>527874948.95999998</v>
      </c>
      <c r="K22" s="393">
        <f>IFERROR(J22/$J$18*100,"0.00")</f>
        <v>70.736036385045082</v>
      </c>
    </row>
    <row r="23" spans="1:11">
      <c r="A23" s="376">
        <v>2</v>
      </c>
      <c r="B23" s="377">
        <v>1</v>
      </c>
      <c r="C23" s="377">
        <v>1</v>
      </c>
      <c r="D23" s="377">
        <v>1</v>
      </c>
      <c r="E23" s="377" t="s">
        <v>1597</v>
      </c>
      <c r="F23" s="380" t="s">
        <v>1598</v>
      </c>
      <c r="G23" s="379"/>
      <c r="H23" s="379"/>
      <c r="I23" s="379"/>
      <c r="J23" s="392">
        <f>SUBTOTAL(9,G23:I23)</f>
        <v>0</v>
      </c>
      <c r="K23" s="393">
        <f>IFERROR(J23/$J$18*100,"0.00")</f>
        <v>0</v>
      </c>
    </row>
    <row r="24" spans="1:11">
      <c r="A24" s="376">
        <v>2</v>
      </c>
      <c r="B24" s="377">
        <v>1</v>
      </c>
      <c r="C24" s="377">
        <v>1</v>
      </c>
      <c r="D24" s="377">
        <v>1</v>
      </c>
      <c r="E24" s="377" t="s">
        <v>1599</v>
      </c>
      <c r="F24" s="380" t="s">
        <v>1600</v>
      </c>
      <c r="G24" s="379"/>
      <c r="H24" s="379"/>
      <c r="I24" s="379"/>
      <c r="J24" s="392">
        <f>SUBTOTAL(9,G24:I24)</f>
        <v>0</v>
      </c>
      <c r="K24" s="393">
        <f>IFERROR(J24/$J$18*100,"0.00")</f>
        <v>0</v>
      </c>
    </row>
    <row r="25" spans="1:11">
      <c r="A25" s="376">
        <v>2</v>
      </c>
      <c r="B25" s="377">
        <v>1</v>
      </c>
      <c r="C25" s="377">
        <v>1</v>
      </c>
      <c r="D25" s="377">
        <v>1</v>
      </c>
      <c r="E25" s="377" t="s">
        <v>1601</v>
      </c>
      <c r="F25" s="380" t="s">
        <v>1602</v>
      </c>
      <c r="G25" s="379"/>
      <c r="H25" s="379"/>
      <c r="I25" s="379"/>
      <c r="J25" s="392">
        <f>SUBTOTAL(9,G25:I25)</f>
        <v>0</v>
      </c>
      <c r="K25" s="393">
        <f>IFERROR(J25/$J$18*100,"0.00")</f>
        <v>0</v>
      </c>
    </row>
    <row r="26" spans="1:11">
      <c r="A26" s="372">
        <v>2</v>
      </c>
      <c r="B26" s="373">
        <v>1</v>
      </c>
      <c r="C26" s="373">
        <v>1</v>
      </c>
      <c r="D26" s="373">
        <v>2</v>
      </c>
      <c r="E26" s="373"/>
      <c r="F26" s="374" t="s">
        <v>1603</v>
      </c>
      <c r="G26" s="375">
        <f>SUM(G27:G32)</f>
        <v>0</v>
      </c>
      <c r="H26" s="375">
        <f>SUM(H27:H32)</f>
        <v>22328196</v>
      </c>
      <c r="I26" s="375">
        <f>SUM(I27:I32)</f>
        <v>0</v>
      </c>
      <c r="J26" s="375">
        <f>SUM(J27:J32)</f>
        <v>22328196</v>
      </c>
      <c r="K26" s="394">
        <f>SUM(K27:K32)</f>
        <v>2.9920118160183784</v>
      </c>
    </row>
    <row r="27" spans="1:11">
      <c r="A27" s="376">
        <v>2</v>
      </c>
      <c r="B27" s="377">
        <v>1</v>
      </c>
      <c r="C27" s="377">
        <v>1</v>
      </c>
      <c r="D27" s="377">
        <v>2</v>
      </c>
      <c r="E27" s="377" t="s">
        <v>1604</v>
      </c>
      <c r="F27" s="380" t="s">
        <v>1605</v>
      </c>
      <c r="G27" s="379"/>
      <c r="H27" s="379"/>
      <c r="I27" s="379"/>
      <c r="J27" s="392">
        <f t="shared" ref="J27:J32" si="0">SUBTOTAL(9,G27:I27)</f>
        <v>0</v>
      </c>
      <c r="K27" s="393">
        <f t="shared" ref="K27:K32" si="1">IFERROR(J27/$J$18*100,"0.00")</f>
        <v>0</v>
      </c>
    </row>
    <row r="28" spans="1:11">
      <c r="A28" s="376">
        <v>2</v>
      </c>
      <c r="B28" s="377">
        <v>1</v>
      </c>
      <c r="C28" s="377">
        <v>1</v>
      </c>
      <c r="D28" s="377">
        <v>2</v>
      </c>
      <c r="E28" s="377" t="s">
        <v>1599</v>
      </c>
      <c r="F28" s="380" t="s">
        <v>1606</v>
      </c>
      <c r="G28" s="379"/>
      <c r="H28" s="379"/>
      <c r="I28" s="379"/>
      <c r="J28" s="392">
        <f t="shared" si="0"/>
        <v>0</v>
      </c>
      <c r="K28" s="393">
        <f t="shared" si="1"/>
        <v>0</v>
      </c>
    </row>
    <row r="29" spans="1:11">
      <c r="A29" s="376">
        <v>2</v>
      </c>
      <c r="B29" s="377">
        <v>1</v>
      </c>
      <c r="C29" s="377">
        <v>1</v>
      </c>
      <c r="D29" s="377">
        <v>2</v>
      </c>
      <c r="E29" s="377" t="s">
        <v>1601</v>
      </c>
      <c r="F29" s="380" t="s">
        <v>1607</v>
      </c>
      <c r="G29" s="379"/>
      <c r="H29" s="379"/>
      <c r="I29" s="379"/>
      <c r="J29" s="392">
        <f t="shared" si="0"/>
        <v>0</v>
      </c>
      <c r="K29" s="393">
        <f t="shared" si="1"/>
        <v>0</v>
      </c>
    </row>
    <row r="30" spans="1:11">
      <c r="A30" s="381">
        <v>2</v>
      </c>
      <c r="B30" s="382">
        <v>1</v>
      </c>
      <c r="C30" s="382">
        <v>1</v>
      </c>
      <c r="D30" s="382">
        <v>2</v>
      </c>
      <c r="E30" s="382" t="s">
        <v>1608</v>
      </c>
      <c r="F30" s="383" t="s">
        <v>1609</v>
      </c>
      <c r="G30" s="379"/>
      <c r="H30" s="379">
        <v>22328196</v>
      </c>
      <c r="I30" s="379"/>
      <c r="J30" s="392">
        <f t="shared" si="0"/>
        <v>22328196</v>
      </c>
      <c r="K30" s="393">
        <f t="shared" si="1"/>
        <v>2.9920118160183784</v>
      </c>
    </row>
    <row r="31" spans="1:11">
      <c r="A31" s="381">
        <v>2</v>
      </c>
      <c r="B31" s="382">
        <v>1</v>
      </c>
      <c r="C31" s="382">
        <v>1</v>
      </c>
      <c r="D31" s="382">
        <v>2</v>
      </c>
      <c r="E31" s="382" t="s">
        <v>1610</v>
      </c>
      <c r="F31" s="383" t="s">
        <v>1611</v>
      </c>
      <c r="G31" s="379"/>
      <c r="H31" s="379"/>
      <c r="I31" s="379"/>
      <c r="J31" s="392">
        <f t="shared" si="0"/>
        <v>0</v>
      </c>
      <c r="K31" s="393">
        <f t="shared" si="1"/>
        <v>0</v>
      </c>
    </row>
    <row r="32" spans="1:11">
      <c r="A32" s="381">
        <v>2</v>
      </c>
      <c r="B32" s="382">
        <v>1</v>
      </c>
      <c r="C32" s="382">
        <v>1</v>
      </c>
      <c r="D32" s="382">
        <v>2</v>
      </c>
      <c r="E32" s="382" t="s">
        <v>1612</v>
      </c>
      <c r="F32" s="383" t="s">
        <v>1613</v>
      </c>
      <c r="G32" s="379"/>
      <c r="H32" s="379"/>
      <c r="I32" s="379"/>
      <c r="J32" s="392">
        <f t="shared" si="0"/>
        <v>0</v>
      </c>
      <c r="K32" s="393">
        <f t="shared" si="1"/>
        <v>0</v>
      </c>
    </row>
    <row r="33" spans="1:11">
      <c r="A33" s="372">
        <v>2</v>
      </c>
      <c r="B33" s="373">
        <v>1</v>
      </c>
      <c r="C33" s="373">
        <v>1</v>
      </c>
      <c r="D33" s="373">
        <v>3</v>
      </c>
      <c r="E33" s="373"/>
      <c r="F33" s="374" t="s">
        <v>1614</v>
      </c>
      <c r="G33" s="375">
        <f>G34</f>
        <v>0</v>
      </c>
      <c r="H33" s="375">
        <f>H34</f>
        <v>0</v>
      </c>
      <c r="I33" s="375">
        <f>I34</f>
        <v>0</v>
      </c>
      <c r="J33" s="375">
        <f>J34</f>
        <v>0</v>
      </c>
      <c r="K33" s="391">
        <f>K34</f>
        <v>0</v>
      </c>
    </row>
    <row r="34" spans="1:11">
      <c r="A34" s="376">
        <v>2</v>
      </c>
      <c r="B34" s="377">
        <v>1</v>
      </c>
      <c r="C34" s="377">
        <v>1</v>
      </c>
      <c r="D34" s="377">
        <v>3</v>
      </c>
      <c r="E34" s="377" t="s">
        <v>1595</v>
      </c>
      <c r="F34" s="380" t="s">
        <v>1614</v>
      </c>
      <c r="G34" s="379"/>
      <c r="H34" s="379"/>
      <c r="I34" s="379"/>
      <c r="J34" s="392">
        <f>SUBTOTAL(9,G34:I34)</f>
        <v>0</v>
      </c>
      <c r="K34" s="393">
        <f>IFERROR(J34/$J$18*100,"0.00")</f>
        <v>0</v>
      </c>
    </row>
    <row r="35" spans="1:11">
      <c r="A35" s="372">
        <v>2</v>
      </c>
      <c r="B35" s="373">
        <v>1</v>
      </c>
      <c r="C35" s="373">
        <v>1</v>
      </c>
      <c r="D35" s="373">
        <v>4</v>
      </c>
      <c r="E35" s="373"/>
      <c r="F35" s="374" t="s">
        <v>1615</v>
      </c>
      <c r="G35" s="375">
        <f>G36</f>
        <v>0</v>
      </c>
      <c r="H35" s="375">
        <f>H36</f>
        <v>2500000</v>
      </c>
      <c r="I35" s="375">
        <f>I36</f>
        <v>43989579.079999998</v>
      </c>
      <c r="J35" s="375">
        <f>J36</f>
        <v>46489579.079999998</v>
      </c>
      <c r="K35" s="391">
        <f>K36</f>
        <v>6.2296734554408602</v>
      </c>
    </row>
    <row r="36" spans="1:11">
      <c r="A36" s="376">
        <v>2</v>
      </c>
      <c r="B36" s="377">
        <v>1</v>
      </c>
      <c r="C36" s="377">
        <v>1</v>
      </c>
      <c r="D36" s="377">
        <v>4</v>
      </c>
      <c r="E36" s="377" t="s">
        <v>1595</v>
      </c>
      <c r="F36" s="380" t="s">
        <v>1615</v>
      </c>
      <c r="G36" s="379"/>
      <c r="H36" s="379">
        <v>2500000</v>
      </c>
      <c r="I36" s="379">
        <v>43989579.079999998</v>
      </c>
      <c r="J36" s="392">
        <f>SUBTOTAL(9,G36:I36)</f>
        <v>46489579.079999998</v>
      </c>
      <c r="K36" s="393">
        <f>IFERROR(J36/$J$18*100,"0.00")</f>
        <v>6.2296734554408602</v>
      </c>
    </row>
    <row r="37" spans="1:11">
      <c r="A37" s="372">
        <v>2</v>
      </c>
      <c r="B37" s="373">
        <v>1</v>
      </c>
      <c r="C37" s="373">
        <v>1</v>
      </c>
      <c r="D37" s="373">
        <v>5</v>
      </c>
      <c r="E37" s="373"/>
      <c r="F37" s="374" t="s">
        <v>1616</v>
      </c>
      <c r="G37" s="375">
        <f>SUM(G38:G41)</f>
        <v>0</v>
      </c>
      <c r="H37" s="375">
        <f>SUM(H38:H41)</f>
        <v>0</v>
      </c>
      <c r="I37" s="375">
        <f>SUM(I38:I41)</f>
        <v>0</v>
      </c>
      <c r="J37" s="375">
        <f>SUM(J38:J41)</f>
        <v>0</v>
      </c>
      <c r="K37" s="391">
        <f>SUM(K38:K41)</f>
        <v>0</v>
      </c>
    </row>
    <row r="38" spans="1:11">
      <c r="A38" s="376">
        <v>2</v>
      </c>
      <c r="B38" s="377">
        <v>1</v>
      </c>
      <c r="C38" s="377">
        <v>1</v>
      </c>
      <c r="D38" s="377">
        <v>5</v>
      </c>
      <c r="E38" s="377" t="s">
        <v>1595</v>
      </c>
      <c r="F38" s="384" t="s">
        <v>1616</v>
      </c>
      <c r="G38" s="379"/>
      <c r="H38" s="379"/>
      <c r="I38" s="379"/>
      <c r="J38" s="392">
        <f>SUBTOTAL(9,G38:I38)</f>
        <v>0</v>
      </c>
      <c r="K38" s="393">
        <f>IFERROR(J38/$J$18*100,"0.00")</f>
        <v>0</v>
      </c>
    </row>
    <row r="39" spans="1:11">
      <c r="A39" s="376">
        <v>2</v>
      </c>
      <c r="B39" s="377">
        <v>1</v>
      </c>
      <c r="C39" s="377">
        <v>1</v>
      </c>
      <c r="D39" s="377">
        <v>5</v>
      </c>
      <c r="E39" s="377" t="s">
        <v>1597</v>
      </c>
      <c r="F39" s="380" t="s">
        <v>1617</v>
      </c>
      <c r="G39" s="379"/>
      <c r="H39" s="379"/>
      <c r="I39" s="379"/>
      <c r="J39" s="392">
        <f>SUBTOTAL(9,G39:I39)</f>
        <v>0</v>
      </c>
      <c r="K39" s="393">
        <f>IFERROR(J39/$J$18*100,"0.00")</f>
        <v>0</v>
      </c>
    </row>
    <row r="40" spans="1:11">
      <c r="A40" s="376">
        <v>2</v>
      </c>
      <c r="B40" s="377">
        <v>1</v>
      </c>
      <c r="C40" s="377">
        <v>1</v>
      </c>
      <c r="D40" s="377">
        <v>5</v>
      </c>
      <c r="E40" s="377" t="s">
        <v>1604</v>
      </c>
      <c r="F40" s="380" t="s">
        <v>1618</v>
      </c>
      <c r="G40" s="379"/>
      <c r="H40" s="379"/>
      <c r="I40" s="379"/>
      <c r="J40" s="392">
        <f>SUBTOTAL(9,G40:I40)</f>
        <v>0</v>
      </c>
      <c r="K40" s="393">
        <f>IFERROR(J40/$J$18*100,"0.00")</f>
        <v>0</v>
      </c>
    </row>
    <row r="41" spans="1:11">
      <c r="A41" s="376">
        <v>2</v>
      </c>
      <c r="B41" s="377">
        <v>1</v>
      </c>
      <c r="C41" s="377">
        <v>1</v>
      </c>
      <c r="D41" s="377">
        <v>5</v>
      </c>
      <c r="E41" s="377" t="s">
        <v>1619</v>
      </c>
      <c r="F41" s="380" t="s">
        <v>1620</v>
      </c>
      <c r="G41" s="379"/>
      <c r="H41" s="379"/>
      <c r="I41" s="379"/>
      <c r="J41" s="392">
        <f>SUBTOTAL(9,G41:I41)</f>
        <v>0</v>
      </c>
      <c r="K41" s="393">
        <f>IFERROR(J41/$J$18*100,"0.00")</f>
        <v>0</v>
      </c>
    </row>
    <row r="42" spans="1:11">
      <c r="A42" s="368">
        <v>2</v>
      </c>
      <c r="B42" s="369">
        <v>1</v>
      </c>
      <c r="C42" s="369">
        <v>2</v>
      </c>
      <c r="D42" s="369"/>
      <c r="E42" s="369"/>
      <c r="F42" s="370" t="s">
        <v>1621</v>
      </c>
      <c r="G42" s="371">
        <f>+G43+G45</f>
        <v>0</v>
      </c>
      <c r="H42" s="371">
        <f>+H43+H45</f>
        <v>13000000</v>
      </c>
      <c r="I42" s="371">
        <f>+I43+I45</f>
        <v>0</v>
      </c>
      <c r="J42" s="371">
        <f>+J43+J45</f>
        <v>13000000</v>
      </c>
      <c r="K42" s="371">
        <f>+K43+K45</f>
        <v>1.7420195347729353</v>
      </c>
    </row>
    <row r="43" spans="1:11">
      <c r="A43" s="372">
        <v>2</v>
      </c>
      <c r="B43" s="373">
        <v>1</v>
      </c>
      <c r="C43" s="373">
        <v>2</v>
      </c>
      <c r="D43" s="373">
        <v>1</v>
      </c>
      <c r="E43" s="373"/>
      <c r="F43" s="374" t="s">
        <v>1622</v>
      </c>
      <c r="G43" s="375">
        <f>G44</f>
        <v>0</v>
      </c>
      <c r="H43" s="375">
        <f>H44</f>
        <v>0</v>
      </c>
      <c r="I43" s="375">
        <f>I44</f>
        <v>0</v>
      </c>
      <c r="J43" s="375">
        <f>J44</f>
        <v>0</v>
      </c>
      <c r="K43" s="391">
        <f>K44</f>
        <v>0</v>
      </c>
    </row>
    <row r="44" spans="1:11">
      <c r="A44" s="376">
        <v>2</v>
      </c>
      <c r="B44" s="377">
        <v>1</v>
      </c>
      <c r="C44" s="377">
        <v>2</v>
      </c>
      <c r="D44" s="377">
        <v>1</v>
      </c>
      <c r="E44" s="377" t="s">
        <v>1595</v>
      </c>
      <c r="F44" s="380" t="s">
        <v>1622</v>
      </c>
      <c r="G44" s="379"/>
      <c r="H44" s="379"/>
      <c r="I44" s="379"/>
      <c r="J44" s="392">
        <f>SUBTOTAL(9,G44:I44)</f>
        <v>0</v>
      </c>
      <c r="K44" s="393">
        <f>IFERROR(J44/$J$18*100,"0.00")</f>
        <v>0</v>
      </c>
    </row>
    <row r="45" spans="1:11">
      <c r="A45" s="372">
        <v>2</v>
      </c>
      <c r="B45" s="373">
        <v>1</v>
      </c>
      <c r="C45" s="373">
        <v>2</v>
      </c>
      <c r="D45" s="373">
        <v>2</v>
      </c>
      <c r="E45" s="373"/>
      <c r="F45" s="374" t="s">
        <v>1623</v>
      </c>
      <c r="G45" s="375">
        <f>SUM(G46:G53)</f>
        <v>0</v>
      </c>
      <c r="H45" s="375">
        <f>SUM(H46:H53)</f>
        <v>13000000</v>
      </c>
      <c r="I45" s="375">
        <f>SUM(I46:I53)</f>
        <v>0</v>
      </c>
      <c r="J45" s="375">
        <f>SUM(J46:J53)</f>
        <v>13000000</v>
      </c>
      <c r="K45" s="391">
        <f>SUM(K46:K53)</f>
        <v>1.7420195347729353</v>
      </c>
    </row>
    <row r="46" spans="1:11" ht="25.5">
      <c r="A46" s="376">
        <v>2</v>
      </c>
      <c r="B46" s="377">
        <v>1</v>
      </c>
      <c r="C46" s="377">
        <v>2</v>
      </c>
      <c r="D46" s="377">
        <v>2</v>
      </c>
      <c r="E46" s="377" t="s">
        <v>1604</v>
      </c>
      <c r="F46" s="380" t="s">
        <v>1624</v>
      </c>
      <c r="G46" s="379"/>
      <c r="H46" s="379"/>
      <c r="I46" s="379"/>
      <c r="J46" s="392">
        <f t="shared" ref="J46:J53" si="2">SUBTOTAL(9,G46:I46)</f>
        <v>0</v>
      </c>
      <c r="K46" s="393">
        <f t="shared" ref="K46:K53" si="3">IFERROR(J46/$J$18*100,"0.00")</f>
        <v>0</v>
      </c>
    </row>
    <row r="47" spans="1:11">
      <c r="A47" s="376">
        <v>2</v>
      </c>
      <c r="B47" s="377">
        <v>1</v>
      </c>
      <c r="C47" s="377">
        <v>2</v>
      </c>
      <c r="D47" s="377">
        <v>2</v>
      </c>
      <c r="E47" s="377" t="s">
        <v>1619</v>
      </c>
      <c r="F47" s="380" t="s">
        <v>1625</v>
      </c>
      <c r="G47" s="379"/>
      <c r="H47" s="379"/>
      <c r="I47" s="379"/>
      <c r="J47" s="392">
        <f t="shared" si="2"/>
        <v>0</v>
      </c>
      <c r="K47" s="393">
        <f t="shared" si="3"/>
        <v>0</v>
      </c>
    </row>
    <row r="48" spans="1:11">
      <c r="A48" s="376">
        <v>2</v>
      </c>
      <c r="B48" s="377">
        <v>1</v>
      </c>
      <c r="C48" s="377">
        <v>2</v>
      </c>
      <c r="D48" s="377">
        <v>2</v>
      </c>
      <c r="E48" s="377" t="s">
        <v>1599</v>
      </c>
      <c r="F48" s="380" t="s">
        <v>1626</v>
      </c>
      <c r="G48" s="379"/>
      <c r="H48" s="379"/>
      <c r="I48" s="379"/>
      <c r="J48" s="392">
        <f t="shared" si="2"/>
        <v>0</v>
      </c>
      <c r="K48" s="393">
        <f t="shared" si="3"/>
        <v>0</v>
      </c>
    </row>
    <row r="49" spans="1:11">
      <c r="A49" s="376">
        <v>2</v>
      </c>
      <c r="B49" s="377">
        <v>1</v>
      </c>
      <c r="C49" s="377">
        <v>2</v>
      </c>
      <c r="D49" s="377">
        <v>2</v>
      </c>
      <c r="E49" s="377" t="s">
        <v>1601</v>
      </c>
      <c r="F49" s="380" t="s">
        <v>1627</v>
      </c>
      <c r="G49" s="379"/>
      <c r="H49" s="379">
        <v>13000000</v>
      </c>
      <c r="I49" s="379"/>
      <c r="J49" s="392">
        <f t="shared" si="2"/>
        <v>13000000</v>
      </c>
      <c r="K49" s="393">
        <f t="shared" si="3"/>
        <v>1.7420195347729353</v>
      </c>
    </row>
    <row r="50" spans="1:11">
      <c r="A50" s="376">
        <v>2</v>
      </c>
      <c r="B50" s="377">
        <v>1</v>
      </c>
      <c r="C50" s="377">
        <v>2</v>
      </c>
      <c r="D50" s="377">
        <v>2</v>
      </c>
      <c r="E50" s="377" t="s">
        <v>1628</v>
      </c>
      <c r="F50" s="380" t="s">
        <v>1629</v>
      </c>
      <c r="G50" s="379"/>
      <c r="H50" s="379"/>
      <c r="I50" s="379"/>
      <c r="J50" s="392">
        <f t="shared" si="2"/>
        <v>0</v>
      </c>
      <c r="K50" s="393">
        <f t="shared" si="3"/>
        <v>0</v>
      </c>
    </row>
    <row r="51" spans="1:11">
      <c r="A51" s="376">
        <v>2</v>
      </c>
      <c r="B51" s="377">
        <v>1</v>
      </c>
      <c r="C51" s="377">
        <v>2</v>
      </c>
      <c r="D51" s="377">
        <v>2</v>
      </c>
      <c r="E51" s="377" t="s">
        <v>1608</v>
      </c>
      <c r="F51" s="380" t="s">
        <v>1630</v>
      </c>
      <c r="G51" s="379"/>
      <c r="H51" s="379"/>
      <c r="I51" s="379"/>
      <c r="J51" s="392">
        <f t="shared" si="2"/>
        <v>0</v>
      </c>
      <c r="K51" s="393">
        <f t="shared" si="3"/>
        <v>0</v>
      </c>
    </row>
    <row r="52" spans="1:11">
      <c r="A52" s="376">
        <v>2</v>
      </c>
      <c r="B52" s="377">
        <v>1</v>
      </c>
      <c r="C52" s="377">
        <v>2</v>
      </c>
      <c r="D52" s="377">
        <v>2</v>
      </c>
      <c r="E52" s="377" t="s">
        <v>1610</v>
      </c>
      <c r="F52" s="380" t="s">
        <v>1631</v>
      </c>
      <c r="G52" s="379"/>
      <c r="H52" s="379"/>
      <c r="I52" s="379"/>
      <c r="J52" s="392">
        <f t="shared" si="2"/>
        <v>0</v>
      </c>
      <c r="K52" s="393">
        <f t="shared" si="3"/>
        <v>0</v>
      </c>
    </row>
    <row r="53" spans="1:11">
      <c r="A53" s="376">
        <v>2</v>
      </c>
      <c r="B53" s="377">
        <v>1</v>
      </c>
      <c r="C53" s="377">
        <v>2</v>
      </c>
      <c r="D53" s="377">
        <v>2</v>
      </c>
      <c r="E53" s="377" t="s">
        <v>1632</v>
      </c>
      <c r="F53" s="380" t="s">
        <v>1633</v>
      </c>
      <c r="G53" s="379"/>
      <c r="H53" s="379"/>
      <c r="I53" s="379"/>
      <c r="J53" s="392">
        <f t="shared" si="2"/>
        <v>0</v>
      </c>
      <c r="K53" s="393">
        <f t="shared" si="3"/>
        <v>0</v>
      </c>
    </row>
    <row r="54" spans="1:11">
      <c r="A54" s="368">
        <v>2</v>
      </c>
      <c r="B54" s="369">
        <v>1</v>
      </c>
      <c r="C54" s="369">
        <v>3</v>
      </c>
      <c r="D54" s="369"/>
      <c r="E54" s="369"/>
      <c r="F54" s="370" t="s">
        <v>1634</v>
      </c>
      <c r="G54" s="371">
        <f>+G55</f>
        <v>0</v>
      </c>
      <c r="H54" s="371">
        <f>+H55</f>
        <v>0</v>
      </c>
      <c r="I54" s="371">
        <f>+I55</f>
        <v>0</v>
      </c>
      <c r="J54" s="371">
        <f>+J55</f>
        <v>0</v>
      </c>
      <c r="K54" s="371">
        <f>+K55</f>
        <v>0</v>
      </c>
    </row>
    <row r="55" spans="1:11">
      <c r="A55" s="372">
        <v>2</v>
      </c>
      <c r="B55" s="373">
        <v>1</v>
      </c>
      <c r="C55" s="373">
        <v>3</v>
      </c>
      <c r="D55" s="373">
        <v>2</v>
      </c>
      <c r="E55" s="373"/>
      <c r="F55" s="385" t="s">
        <v>1635</v>
      </c>
      <c r="G55" s="375">
        <f>SUM(G56:G57)</f>
        <v>0</v>
      </c>
      <c r="H55" s="375">
        <f>SUM(H56:H57)</f>
        <v>0</v>
      </c>
      <c r="I55" s="375">
        <f>SUM(I56:I57)</f>
        <v>0</v>
      </c>
      <c r="J55" s="375">
        <f>SUM(J56:J57)</f>
        <v>0</v>
      </c>
      <c r="K55" s="391">
        <f>SUM(K56:K57)</f>
        <v>0</v>
      </c>
    </row>
    <row r="56" spans="1:11">
      <c r="A56" s="376">
        <v>2</v>
      </c>
      <c r="B56" s="377">
        <v>1</v>
      </c>
      <c r="C56" s="377">
        <v>3</v>
      </c>
      <c r="D56" s="377">
        <v>2</v>
      </c>
      <c r="E56" s="377" t="s">
        <v>1595</v>
      </c>
      <c r="F56" s="380" t="s">
        <v>1636</v>
      </c>
      <c r="G56" s="379"/>
      <c r="H56" s="379"/>
      <c r="I56" s="379"/>
      <c r="J56" s="392">
        <f>SUBTOTAL(9,G56:I56)</f>
        <v>0</v>
      </c>
      <c r="K56" s="393">
        <f>IFERROR(J56/$J$18*100,"0.00")</f>
        <v>0</v>
      </c>
    </row>
    <row r="57" spans="1:11">
      <c r="A57" s="376">
        <v>2</v>
      </c>
      <c r="B57" s="377">
        <v>1</v>
      </c>
      <c r="C57" s="377">
        <v>3</v>
      </c>
      <c r="D57" s="377">
        <v>2</v>
      </c>
      <c r="E57" s="377" t="s">
        <v>1597</v>
      </c>
      <c r="F57" s="380" t="s">
        <v>1637</v>
      </c>
      <c r="G57" s="379"/>
      <c r="H57" s="379"/>
      <c r="I57" s="379"/>
      <c r="J57" s="392">
        <f>SUBTOTAL(9,G57:I57)</f>
        <v>0</v>
      </c>
      <c r="K57" s="393">
        <f>IFERROR(J57/$J$18*100,"0.00")</f>
        <v>0</v>
      </c>
    </row>
    <row r="58" spans="1:11">
      <c r="A58" s="368">
        <v>2</v>
      </c>
      <c r="B58" s="369">
        <v>1</v>
      </c>
      <c r="C58" s="369">
        <v>5</v>
      </c>
      <c r="D58" s="369"/>
      <c r="E58" s="369"/>
      <c r="F58" s="370" t="s">
        <v>1638</v>
      </c>
      <c r="G58" s="371">
        <f>G59+G61+G63+G65</f>
        <v>0</v>
      </c>
      <c r="H58" s="371">
        <f>H59+H61+H63+H65</f>
        <v>1576800</v>
      </c>
      <c r="I58" s="371">
        <f>I59+I61+I63+I65</f>
        <v>0</v>
      </c>
      <c r="J58" s="371">
        <f>J59+J61+J63+J65</f>
        <v>1576800</v>
      </c>
      <c r="K58" s="395">
        <f>K59+K61+K63+K65</f>
        <v>0.21129356941768956</v>
      </c>
    </row>
    <row r="59" spans="1:11">
      <c r="A59" s="372">
        <v>2</v>
      </c>
      <c r="B59" s="373">
        <v>1</v>
      </c>
      <c r="C59" s="373">
        <v>5</v>
      </c>
      <c r="D59" s="373">
        <v>1</v>
      </c>
      <c r="E59" s="373"/>
      <c r="F59" s="374" t="s">
        <v>1639</v>
      </c>
      <c r="G59" s="375">
        <f>G60</f>
        <v>0</v>
      </c>
      <c r="H59" s="375">
        <f>H60</f>
        <v>1000000</v>
      </c>
      <c r="I59" s="375">
        <f>I60</f>
        <v>0</v>
      </c>
      <c r="J59" s="375">
        <f>J60</f>
        <v>1000000</v>
      </c>
      <c r="K59" s="391">
        <f>K60</f>
        <v>0.13400150267484118</v>
      </c>
    </row>
    <row r="60" spans="1:11">
      <c r="A60" s="376">
        <v>2</v>
      </c>
      <c r="B60" s="377">
        <v>1</v>
      </c>
      <c r="C60" s="377">
        <v>5</v>
      </c>
      <c r="D60" s="377">
        <v>1</v>
      </c>
      <c r="E60" s="377" t="s">
        <v>1595</v>
      </c>
      <c r="F60" s="380" t="s">
        <v>1639</v>
      </c>
      <c r="G60" s="379"/>
      <c r="H60" s="379">
        <v>1000000</v>
      </c>
      <c r="I60" s="379"/>
      <c r="J60" s="392">
        <f>SUBTOTAL(9,G60:I60)</f>
        <v>1000000</v>
      </c>
      <c r="K60" s="393">
        <f>IFERROR(J60/$J$18*100,"0.00")</f>
        <v>0.13400150267484118</v>
      </c>
    </row>
    <row r="61" spans="1:11">
      <c r="A61" s="372">
        <v>2</v>
      </c>
      <c r="B61" s="373">
        <v>1</v>
      </c>
      <c r="C61" s="373">
        <v>5</v>
      </c>
      <c r="D61" s="373">
        <v>2</v>
      </c>
      <c r="E61" s="373"/>
      <c r="F61" s="385" t="s">
        <v>1640</v>
      </c>
      <c r="G61" s="375">
        <f>G62</f>
        <v>0</v>
      </c>
      <c r="H61" s="375">
        <f>H62</f>
        <v>276800</v>
      </c>
      <c r="I61" s="375">
        <f>I62</f>
        <v>0</v>
      </c>
      <c r="J61" s="375">
        <f>J62</f>
        <v>276800</v>
      </c>
      <c r="K61" s="391">
        <f>K62</f>
        <v>3.709161594039604E-2</v>
      </c>
    </row>
    <row r="62" spans="1:11">
      <c r="A62" s="376">
        <v>2</v>
      </c>
      <c r="B62" s="377">
        <v>1</v>
      </c>
      <c r="C62" s="377">
        <v>5</v>
      </c>
      <c r="D62" s="377">
        <v>2</v>
      </c>
      <c r="E62" s="377" t="s">
        <v>1595</v>
      </c>
      <c r="F62" s="380" t="s">
        <v>1640</v>
      </c>
      <c r="G62" s="379"/>
      <c r="H62" s="379">
        <v>276800</v>
      </c>
      <c r="I62" s="379"/>
      <c r="J62" s="392">
        <f>SUBTOTAL(9,G62:I62)</f>
        <v>276800</v>
      </c>
      <c r="K62" s="393">
        <f>IFERROR(J62/$J$18*100,"0.00")</f>
        <v>3.709161594039604E-2</v>
      </c>
    </row>
    <row r="63" spans="1:11">
      <c r="A63" s="372">
        <v>2</v>
      </c>
      <c r="B63" s="373">
        <v>1</v>
      </c>
      <c r="C63" s="373">
        <v>5</v>
      </c>
      <c r="D63" s="373">
        <v>3</v>
      </c>
      <c r="E63" s="373"/>
      <c r="F63" s="385" t="s">
        <v>1641</v>
      </c>
      <c r="G63" s="375">
        <f>G64</f>
        <v>0</v>
      </c>
      <c r="H63" s="375">
        <f>H64</f>
        <v>300000</v>
      </c>
      <c r="I63" s="375">
        <f>I64</f>
        <v>0</v>
      </c>
      <c r="J63" s="375">
        <f>J64</f>
        <v>300000</v>
      </c>
      <c r="K63" s="391">
        <f>K64</f>
        <v>4.0200450802452353E-2</v>
      </c>
    </row>
    <row r="64" spans="1:11">
      <c r="A64" s="376">
        <v>2</v>
      </c>
      <c r="B64" s="377">
        <v>1</v>
      </c>
      <c r="C64" s="377">
        <v>5</v>
      </c>
      <c r="D64" s="377">
        <v>3</v>
      </c>
      <c r="E64" s="377" t="s">
        <v>1595</v>
      </c>
      <c r="F64" s="380" t="s">
        <v>1641</v>
      </c>
      <c r="G64" s="379"/>
      <c r="H64" s="379">
        <v>300000</v>
      </c>
      <c r="I64" s="379"/>
      <c r="J64" s="392">
        <f>SUBTOTAL(9,G64:I64)</f>
        <v>300000</v>
      </c>
      <c r="K64" s="393">
        <f>IFERROR(J64/$J$18*100,"0.00")</f>
        <v>4.0200450802452353E-2</v>
      </c>
    </row>
    <row r="65" spans="1:11">
      <c r="A65" s="372">
        <v>2</v>
      </c>
      <c r="B65" s="373">
        <v>1</v>
      </c>
      <c r="C65" s="373">
        <v>5</v>
      </c>
      <c r="D65" s="373">
        <v>4</v>
      </c>
      <c r="E65" s="373"/>
      <c r="F65" s="385" t="s">
        <v>1642</v>
      </c>
      <c r="G65" s="375">
        <f>G66</f>
        <v>0</v>
      </c>
      <c r="H65" s="375">
        <f>H66</f>
        <v>0</v>
      </c>
      <c r="I65" s="375">
        <f>I66</f>
        <v>0</v>
      </c>
      <c r="J65" s="375">
        <f>J66</f>
        <v>0</v>
      </c>
      <c r="K65" s="391">
        <f>K66</f>
        <v>0</v>
      </c>
    </row>
    <row r="66" spans="1:11">
      <c r="A66" s="376">
        <v>2</v>
      </c>
      <c r="B66" s="377">
        <v>1</v>
      </c>
      <c r="C66" s="377">
        <v>5</v>
      </c>
      <c r="D66" s="377">
        <v>4</v>
      </c>
      <c r="E66" s="377" t="s">
        <v>1595</v>
      </c>
      <c r="F66" s="380" t="s">
        <v>1642</v>
      </c>
      <c r="G66" s="379"/>
      <c r="H66" s="379"/>
      <c r="I66" s="379"/>
      <c r="J66" s="392">
        <f>SUBTOTAL(9,G66:I66)</f>
        <v>0</v>
      </c>
      <c r="K66" s="393">
        <f>IFERROR(J66/$J$18*100,"0.00")</f>
        <v>0</v>
      </c>
    </row>
    <row r="67" spans="1:11">
      <c r="A67" s="364">
        <v>2</v>
      </c>
      <c r="B67" s="365">
        <v>2</v>
      </c>
      <c r="C67" s="365"/>
      <c r="D67" s="365"/>
      <c r="E67" s="365"/>
      <c r="F67" s="366" t="s">
        <v>1643</v>
      </c>
      <c r="G67" s="367">
        <f>+G68+G82+G87+G92+G99+G116+G125+G143</f>
        <v>1470255</v>
      </c>
      <c r="H67" s="367">
        <f>+H68+H82+H87+H92+H99+H116+H125+H143</f>
        <v>23145429.799999997</v>
      </c>
      <c r="I67" s="367">
        <f>+I68+I82+I87+I92+I99+I116+I125+I143</f>
        <v>0</v>
      </c>
      <c r="J67" s="367">
        <f>+J68+J82+J87+J92+J99+J116+J125+J143</f>
        <v>24615684.799999997</v>
      </c>
      <c r="K67" s="367">
        <f>+K68+K82+K87+K92+K99+K116+K125+K143</f>
        <v>3.2985387525702472</v>
      </c>
    </row>
    <row r="68" spans="1:11">
      <c r="A68" s="368">
        <v>2</v>
      </c>
      <c r="B68" s="369">
        <v>2</v>
      </c>
      <c r="C68" s="369">
        <v>1</v>
      </c>
      <c r="D68" s="369"/>
      <c r="E68" s="369"/>
      <c r="F68" s="370" t="s">
        <v>1644</v>
      </c>
      <c r="G68" s="371">
        <f>+G69+G71+G73+G75+G78+G80</f>
        <v>0</v>
      </c>
      <c r="H68" s="371">
        <f>+H69+H71+H73+H75+H78+H80</f>
        <v>6569081.0099999998</v>
      </c>
      <c r="I68" s="371">
        <f>+I69+I71+I73+I75+I78+I80</f>
        <v>0</v>
      </c>
      <c r="J68" s="371">
        <f>+J69+J71+J73+J75+J78+J80</f>
        <v>6569081.0099999998</v>
      </c>
      <c r="K68" s="371">
        <f>+K69+K71+K73+K75+K78+K80</f>
        <v>0.88026672653276339</v>
      </c>
    </row>
    <row r="69" spans="1:11">
      <c r="A69" s="372">
        <v>2</v>
      </c>
      <c r="B69" s="373">
        <v>2</v>
      </c>
      <c r="C69" s="373">
        <v>1</v>
      </c>
      <c r="D69" s="373">
        <v>2</v>
      </c>
      <c r="E69" s="373"/>
      <c r="F69" s="374" t="s">
        <v>1645</v>
      </c>
      <c r="G69" s="375">
        <f>G70</f>
        <v>0</v>
      </c>
      <c r="H69" s="375">
        <f>H70</f>
        <v>0</v>
      </c>
      <c r="I69" s="375">
        <f>I70</f>
        <v>0</v>
      </c>
      <c r="J69" s="375">
        <f>J70</f>
        <v>0</v>
      </c>
      <c r="K69" s="391">
        <f>K70</f>
        <v>0</v>
      </c>
    </row>
    <row r="70" spans="1:11">
      <c r="A70" s="376">
        <v>2</v>
      </c>
      <c r="B70" s="377">
        <v>2</v>
      </c>
      <c r="C70" s="377">
        <v>1</v>
      </c>
      <c r="D70" s="377">
        <v>2</v>
      </c>
      <c r="E70" s="377" t="s">
        <v>1595</v>
      </c>
      <c r="F70" s="380" t="s">
        <v>1645</v>
      </c>
      <c r="G70" s="379"/>
      <c r="H70" s="379"/>
      <c r="I70" s="379"/>
      <c r="J70" s="392">
        <f>SUBTOTAL(9,G70:I70)</f>
        <v>0</v>
      </c>
      <c r="K70" s="393">
        <f>IFERROR(J70/$J$18*100,"0.00")</f>
        <v>0</v>
      </c>
    </row>
    <row r="71" spans="1:11">
      <c r="A71" s="372">
        <v>2</v>
      </c>
      <c r="B71" s="373">
        <v>2</v>
      </c>
      <c r="C71" s="373">
        <v>1</v>
      </c>
      <c r="D71" s="373">
        <v>3</v>
      </c>
      <c r="E71" s="373"/>
      <c r="F71" s="374" t="s">
        <v>1646</v>
      </c>
      <c r="G71" s="375">
        <f>G72</f>
        <v>0</v>
      </c>
      <c r="H71" s="375">
        <f>H72</f>
        <v>3632765.88</v>
      </c>
      <c r="I71" s="375">
        <f>I72</f>
        <v>0</v>
      </c>
      <c r="J71" s="375">
        <f>J72</f>
        <v>3632765.88</v>
      </c>
      <c r="K71" s="391">
        <f>K72</f>
        <v>0.48679608678589176</v>
      </c>
    </row>
    <row r="72" spans="1:11">
      <c r="A72" s="376">
        <v>2</v>
      </c>
      <c r="B72" s="377">
        <v>2</v>
      </c>
      <c r="C72" s="377">
        <v>1</v>
      </c>
      <c r="D72" s="377">
        <v>3</v>
      </c>
      <c r="E72" s="377" t="s">
        <v>1595</v>
      </c>
      <c r="F72" s="380" t="s">
        <v>1646</v>
      </c>
      <c r="G72" s="379"/>
      <c r="H72" s="379">
        <v>3632765.88</v>
      </c>
      <c r="I72" s="379"/>
      <c r="J72" s="392">
        <f>SUBTOTAL(9,G72:I72)</f>
        <v>3632765.88</v>
      </c>
      <c r="K72" s="393">
        <f>IFERROR(J72/$J$18*100,"0.00")</f>
        <v>0.48679608678589176</v>
      </c>
    </row>
    <row r="73" spans="1:11">
      <c r="A73" s="372">
        <v>2</v>
      </c>
      <c r="B73" s="373">
        <v>2</v>
      </c>
      <c r="C73" s="373">
        <v>1</v>
      </c>
      <c r="D73" s="373">
        <v>5</v>
      </c>
      <c r="E73" s="373"/>
      <c r="F73" s="374" t="s">
        <v>1647</v>
      </c>
      <c r="G73" s="375">
        <f>G74</f>
        <v>0</v>
      </c>
      <c r="H73" s="375">
        <f>H74</f>
        <v>1733649.12</v>
      </c>
      <c r="I73" s="375">
        <f>I74</f>
        <v>0</v>
      </c>
      <c r="J73" s="375">
        <f>J74</f>
        <v>1733649.12</v>
      </c>
      <c r="K73" s="391">
        <f>K74</f>
        <v>0.23231158719091605</v>
      </c>
    </row>
    <row r="74" spans="1:11">
      <c r="A74" s="376">
        <v>2</v>
      </c>
      <c r="B74" s="377">
        <v>2</v>
      </c>
      <c r="C74" s="377">
        <v>1</v>
      </c>
      <c r="D74" s="377">
        <v>5</v>
      </c>
      <c r="E74" s="377" t="s">
        <v>1595</v>
      </c>
      <c r="F74" s="380" t="s">
        <v>1647</v>
      </c>
      <c r="G74" s="379"/>
      <c r="H74" s="379">
        <v>1733649.12</v>
      </c>
      <c r="I74" s="379"/>
      <c r="J74" s="392">
        <f>SUBTOTAL(9,G74:I74)</f>
        <v>1733649.12</v>
      </c>
      <c r="K74" s="393">
        <f>IFERROR(J74/$J$18*100,"0.00")</f>
        <v>0.23231158719091605</v>
      </c>
    </row>
    <row r="75" spans="1:11">
      <c r="A75" s="372">
        <v>2</v>
      </c>
      <c r="B75" s="373">
        <v>2</v>
      </c>
      <c r="C75" s="373">
        <v>1</v>
      </c>
      <c r="D75" s="373">
        <v>6</v>
      </c>
      <c r="E75" s="373"/>
      <c r="F75" s="374" t="s">
        <v>1648</v>
      </c>
      <c r="G75" s="375">
        <f>G76+G77</f>
        <v>0</v>
      </c>
      <c r="H75" s="375">
        <f>H76+H77</f>
        <v>903666.01</v>
      </c>
      <c r="I75" s="375">
        <f>I76+I77</f>
        <v>0</v>
      </c>
      <c r="J75" s="375">
        <f>J76+J77</f>
        <v>903666.01</v>
      </c>
      <c r="K75" s="391">
        <f>K76+K77</f>
        <v>0.12109260325617804</v>
      </c>
    </row>
    <row r="76" spans="1:11">
      <c r="A76" s="376">
        <v>2</v>
      </c>
      <c r="B76" s="377">
        <v>2</v>
      </c>
      <c r="C76" s="377">
        <v>1</v>
      </c>
      <c r="D76" s="377">
        <v>6</v>
      </c>
      <c r="E76" s="377" t="s">
        <v>1595</v>
      </c>
      <c r="F76" s="380" t="s">
        <v>1649</v>
      </c>
      <c r="G76" s="379"/>
      <c r="H76" s="379">
        <v>903666.01</v>
      </c>
      <c r="I76" s="379"/>
      <c r="J76" s="392">
        <f>SUBTOTAL(9,G76:I76)</f>
        <v>903666.01</v>
      </c>
      <c r="K76" s="393">
        <f>IFERROR(J76/$J$18*100,"0.00")</f>
        <v>0.12109260325617804</v>
      </c>
    </row>
    <row r="77" spans="1:11">
      <c r="A77" s="376">
        <v>2</v>
      </c>
      <c r="B77" s="377">
        <v>2</v>
      </c>
      <c r="C77" s="377">
        <v>1</v>
      </c>
      <c r="D77" s="377">
        <v>6</v>
      </c>
      <c r="E77" s="377" t="s">
        <v>1597</v>
      </c>
      <c r="F77" s="380" t="s">
        <v>1650</v>
      </c>
      <c r="G77" s="399"/>
      <c r="H77" s="399"/>
      <c r="I77" s="399"/>
      <c r="J77" s="392">
        <f>SUBTOTAL(9,G77:I77)</f>
        <v>0</v>
      </c>
      <c r="K77" s="393">
        <f>IFERROR(J77/$J$18*100,"0.00")</f>
        <v>0</v>
      </c>
    </row>
    <row r="78" spans="1:11">
      <c r="A78" s="372">
        <v>2</v>
      </c>
      <c r="B78" s="373">
        <v>2</v>
      </c>
      <c r="C78" s="373">
        <v>1</v>
      </c>
      <c r="D78" s="373">
        <v>7</v>
      </c>
      <c r="E78" s="373"/>
      <c r="F78" s="374" t="s">
        <v>1651</v>
      </c>
      <c r="G78" s="375">
        <f>G79</f>
        <v>0</v>
      </c>
      <c r="H78" s="375">
        <f>H79</f>
        <v>200000</v>
      </c>
      <c r="I78" s="375">
        <f>I79</f>
        <v>0</v>
      </c>
      <c r="J78" s="375">
        <f>J79</f>
        <v>200000</v>
      </c>
      <c r="K78" s="391">
        <f>K79</f>
        <v>2.6800300534968235E-2</v>
      </c>
    </row>
    <row r="79" spans="1:11">
      <c r="A79" s="376">
        <v>2</v>
      </c>
      <c r="B79" s="377">
        <v>2</v>
      </c>
      <c r="C79" s="377">
        <v>1</v>
      </c>
      <c r="D79" s="377">
        <v>7</v>
      </c>
      <c r="E79" s="377" t="s">
        <v>1595</v>
      </c>
      <c r="F79" s="380" t="s">
        <v>1651</v>
      </c>
      <c r="G79" s="379"/>
      <c r="H79" s="379">
        <v>200000</v>
      </c>
      <c r="I79" s="379"/>
      <c r="J79" s="392">
        <f>SUBTOTAL(9,G79:I79)</f>
        <v>200000</v>
      </c>
      <c r="K79" s="393">
        <f>IFERROR(J79/$J$18*100,"0.00")</f>
        <v>2.6800300534968235E-2</v>
      </c>
    </row>
    <row r="80" spans="1:11">
      <c r="A80" s="372">
        <v>2</v>
      </c>
      <c r="B80" s="373">
        <v>2</v>
      </c>
      <c r="C80" s="373">
        <v>1</v>
      </c>
      <c r="D80" s="373">
        <v>8</v>
      </c>
      <c r="E80" s="373"/>
      <c r="F80" s="374" t="s">
        <v>1652</v>
      </c>
      <c r="G80" s="375">
        <f>G81</f>
        <v>0</v>
      </c>
      <c r="H80" s="375">
        <f>H81</f>
        <v>99000</v>
      </c>
      <c r="I80" s="375">
        <f>I81</f>
        <v>0</v>
      </c>
      <c r="J80" s="375">
        <f>J81</f>
        <v>99000</v>
      </c>
      <c r="K80" s="391">
        <f>K81</f>
        <v>1.3266148764809277E-2</v>
      </c>
    </row>
    <row r="81" spans="1:11">
      <c r="A81" s="376">
        <v>2</v>
      </c>
      <c r="B81" s="377">
        <v>2</v>
      </c>
      <c r="C81" s="377">
        <v>1</v>
      </c>
      <c r="D81" s="377">
        <v>8</v>
      </c>
      <c r="E81" s="377" t="s">
        <v>1595</v>
      </c>
      <c r="F81" s="380" t="s">
        <v>1652</v>
      </c>
      <c r="G81" s="379"/>
      <c r="H81" s="379">
        <v>99000</v>
      </c>
      <c r="I81" s="379"/>
      <c r="J81" s="392">
        <f>SUBTOTAL(9,G81:I81)</f>
        <v>99000</v>
      </c>
      <c r="K81" s="393">
        <f>IFERROR(J81/$J$18*100,"0.00")</f>
        <v>1.3266148764809277E-2</v>
      </c>
    </row>
    <row r="82" spans="1:11">
      <c r="A82" s="368">
        <v>2</v>
      </c>
      <c r="B82" s="369">
        <v>2</v>
      </c>
      <c r="C82" s="369">
        <v>2</v>
      </c>
      <c r="D82" s="369"/>
      <c r="E82" s="369"/>
      <c r="F82" s="370" t="s">
        <v>1653</v>
      </c>
      <c r="G82" s="371">
        <f>+G83+G85</f>
        <v>774755</v>
      </c>
      <c r="H82" s="371">
        <f>+H83+H85</f>
        <v>150000</v>
      </c>
      <c r="I82" s="371">
        <f>+I83+I85</f>
        <v>0</v>
      </c>
      <c r="J82" s="371">
        <f>+J83+J85</f>
        <v>924755</v>
      </c>
      <c r="K82" s="395">
        <f>+K83+K85</f>
        <v>0.12391855960607275</v>
      </c>
    </row>
    <row r="83" spans="1:11">
      <c r="A83" s="372">
        <v>2</v>
      </c>
      <c r="B83" s="373">
        <v>2</v>
      </c>
      <c r="C83" s="373">
        <v>2</v>
      </c>
      <c r="D83" s="373">
        <v>1</v>
      </c>
      <c r="E83" s="373"/>
      <c r="F83" s="374" t="s">
        <v>1654</v>
      </c>
      <c r="G83" s="375">
        <f>G84</f>
        <v>0</v>
      </c>
      <c r="H83" s="375">
        <f>H84</f>
        <v>150000</v>
      </c>
      <c r="I83" s="375">
        <f>I84</f>
        <v>0</v>
      </c>
      <c r="J83" s="375">
        <f>J84</f>
        <v>150000</v>
      </c>
      <c r="K83" s="391">
        <f>K84</f>
        <v>2.0100225401226177E-2</v>
      </c>
    </row>
    <row r="84" spans="1:11">
      <c r="A84" s="376">
        <v>2</v>
      </c>
      <c r="B84" s="377">
        <v>2</v>
      </c>
      <c r="C84" s="377">
        <v>2</v>
      </c>
      <c r="D84" s="377">
        <v>1</v>
      </c>
      <c r="E84" s="377" t="s">
        <v>1595</v>
      </c>
      <c r="F84" s="380" t="s">
        <v>1654</v>
      </c>
      <c r="G84" s="379"/>
      <c r="H84" s="379">
        <v>150000</v>
      </c>
      <c r="I84" s="379"/>
      <c r="J84" s="392">
        <f>SUBTOTAL(9,G84:I84)</f>
        <v>150000</v>
      </c>
      <c r="K84" s="393">
        <f>IFERROR(J84/$J$18*100,"0.00")</f>
        <v>2.0100225401226177E-2</v>
      </c>
    </row>
    <row r="85" spans="1:11">
      <c r="A85" s="372">
        <v>2</v>
      </c>
      <c r="B85" s="373">
        <v>2</v>
      </c>
      <c r="C85" s="373">
        <v>2</v>
      </c>
      <c r="D85" s="373">
        <v>2</v>
      </c>
      <c r="E85" s="373"/>
      <c r="F85" s="374" t="s">
        <v>1075</v>
      </c>
      <c r="G85" s="375">
        <f>G86</f>
        <v>774755</v>
      </c>
      <c r="H85" s="375">
        <f>H86</f>
        <v>0</v>
      </c>
      <c r="I85" s="375">
        <f>I86</f>
        <v>0</v>
      </c>
      <c r="J85" s="375">
        <f>J86</f>
        <v>774755</v>
      </c>
      <c r="K85" s="391">
        <f>K86</f>
        <v>0.10381833420484657</v>
      </c>
    </row>
    <row r="86" spans="1:11">
      <c r="A86" s="376">
        <v>2</v>
      </c>
      <c r="B86" s="377">
        <v>2</v>
      </c>
      <c r="C86" s="377">
        <v>2</v>
      </c>
      <c r="D86" s="377">
        <v>2</v>
      </c>
      <c r="E86" s="377" t="s">
        <v>1595</v>
      </c>
      <c r="F86" s="380" t="s">
        <v>1075</v>
      </c>
      <c r="G86" s="379">
        <v>774755</v>
      </c>
      <c r="H86" s="379"/>
      <c r="I86" s="379"/>
      <c r="J86" s="392">
        <f>SUBTOTAL(9,G86:I86)</f>
        <v>774755</v>
      </c>
      <c r="K86" s="393">
        <f>IFERROR(J86/$J$18*100,"0.00")</f>
        <v>0.10381833420484657</v>
      </c>
    </row>
    <row r="87" spans="1:11">
      <c r="A87" s="368">
        <v>2</v>
      </c>
      <c r="B87" s="369">
        <v>2</v>
      </c>
      <c r="C87" s="369">
        <v>3</v>
      </c>
      <c r="D87" s="369"/>
      <c r="E87" s="369"/>
      <c r="F87" s="370" t="s">
        <v>1655</v>
      </c>
      <c r="G87" s="371">
        <f>+G88+G90</f>
        <v>540500</v>
      </c>
      <c r="H87" s="371">
        <f>+H88+H90</f>
        <v>0</v>
      </c>
      <c r="I87" s="371">
        <f>+I88+I90</f>
        <v>0</v>
      </c>
      <c r="J87" s="371">
        <f>+J88+J90</f>
        <v>540500</v>
      </c>
      <c r="K87" s="395">
        <f>+K88+K90</f>
        <v>7.2427812195751659E-2</v>
      </c>
    </row>
    <row r="88" spans="1:11">
      <c r="A88" s="372">
        <v>2</v>
      </c>
      <c r="B88" s="373">
        <v>2</v>
      </c>
      <c r="C88" s="373">
        <v>3</v>
      </c>
      <c r="D88" s="373">
        <v>1</v>
      </c>
      <c r="E88" s="373"/>
      <c r="F88" s="374" t="s">
        <v>1144</v>
      </c>
      <c r="G88" s="375">
        <f>G89</f>
        <v>540500</v>
      </c>
      <c r="H88" s="375">
        <f>H89</f>
        <v>0</v>
      </c>
      <c r="I88" s="375">
        <f>I89</f>
        <v>0</v>
      </c>
      <c r="J88" s="375">
        <f>J89</f>
        <v>540500</v>
      </c>
      <c r="K88" s="391">
        <f>K89</f>
        <v>7.2427812195751659E-2</v>
      </c>
    </row>
    <row r="89" spans="1:11">
      <c r="A89" s="376">
        <v>2</v>
      </c>
      <c r="B89" s="377">
        <v>2</v>
      </c>
      <c r="C89" s="377">
        <v>3</v>
      </c>
      <c r="D89" s="377">
        <v>1</v>
      </c>
      <c r="E89" s="377" t="s">
        <v>1595</v>
      </c>
      <c r="F89" s="380" t="s">
        <v>1144</v>
      </c>
      <c r="G89" s="379">
        <v>540500</v>
      </c>
      <c r="H89" s="379"/>
      <c r="I89" s="379"/>
      <c r="J89" s="392">
        <f>SUBTOTAL(9,G89:I89)</f>
        <v>540500</v>
      </c>
      <c r="K89" s="393">
        <f>IFERROR(J89/$J$18*100,"0.00")</f>
        <v>7.2427812195751659E-2</v>
      </c>
    </row>
    <row r="90" spans="1:11">
      <c r="A90" s="372">
        <v>2</v>
      </c>
      <c r="B90" s="373">
        <v>2</v>
      </c>
      <c r="C90" s="373">
        <v>3</v>
      </c>
      <c r="D90" s="373">
        <v>2</v>
      </c>
      <c r="E90" s="373"/>
      <c r="F90" s="374" t="s">
        <v>1656</v>
      </c>
      <c r="G90" s="375">
        <f>G91</f>
        <v>0</v>
      </c>
      <c r="H90" s="375">
        <f>H91</f>
        <v>0</v>
      </c>
      <c r="I90" s="375">
        <f>I91</f>
        <v>0</v>
      </c>
      <c r="J90" s="375">
        <f>J91</f>
        <v>0</v>
      </c>
      <c r="K90" s="391">
        <f>K91</f>
        <v>0</v>
      </c>
    </row>
    <row r="91" spans="1:11">
      <c r="A91" s="376">
        <v>2</v>
      </c>
      <c r="B91" s="377">
        <v>2</v>
      </c>
      <c r="C91" s="377">
        <v>3</v>
      </c>
      <c r="D91" s="377">
        <v>2</v>
      </c>
      <c r="E91" s="377" t="s">
        <v>1595</v>
      </c>
      <c r="F91" s="380" t="s">
        <v>1656</v>
      </c>
      <c r="G91" s="379"/>
      <c r="H91" s="379"/>
      <c r="I91" s="379"/>
      <c r="J91" s="392">
        <f>SUBTOTAL(9,G91:I91)</f>
        <v>0</v>
      </c>
      <c r="K91" s="393">
        <f>IFERROR(J91/$J$18*100,"0.00")</f>
        <v>0</v>
      </c>
    </row>
    <row r="92" spans="1:11">
      <c r="A92" s="368">
        <v>2</v>
      </c>
      <c r="B92" s="369">
        <v>2</v>
      </c>
      <c r="C92" s="369">
        <v>4</v>
      </c>
      <c r="D92" s="369"/>
      <c r="E92" s="369"/>
      <c r="F92" s="370" t="s">
        <v>1657</v>
      </c>
      <c r="G92" s="371">
        <f>+G93+G95+G97</f>
        <v>0</v>
      </c>
      <c r="H92" s="371">
        <f>+H93+H95+H97</f>
        <v>650000</v>
      </c>
      <c r="I92" s="371">
        <f>+I93+I95+I97</f>
        <v>0</v>
      </c>
      <c r="J92" s="371">
        <f>+J93+J95+J97</f>
        <v>650000</v>
      </c>
      <c r="K92" s="371">
        <f>+K93+K95+K97</f>
        <v>8.7100976738646765E-2</v>
      </c>
    </row>
    <row r="93" spans="1:11">
      <c r="A93" s="372">
        <v>2</v>
      </c>
      <c r="B93" s="373">
        <v>2</v>
      </c>
      <c r="C93" s="373">
        <v>4</v>
      </c>
      <c r="D93" s="373">
        <v>1</v>
      </c>
      <c r="E93" s="373"/>
      <c r="F93" s="385" t="s">
        <v>1658</v>
      </c>
      <c r="G93" s="375">
        <f>G94</f>
        <v>0</v>
      </c>
      <c r="H93" s="375">
        <f>H94</f>
        <v>500000</v>
      </c>
      <c r="I93" s="375">
        <f>I94</f>
        <v>0</v>
      </c>
      <c r="J93" s="375">
        <f>J94</f>
        <v>500000</v>
      </c>
      <c r="K93" s="391">
        <f>K94</f>
        <v>6.7000751337420589E-2</v>
      </c>
    </row>
    <row r="94" spans="1:11">
      <c r="A94" s="376">
        <v>2</v>
      </c>
      <c r="B94" s="377">
        <v>2</v>
      </c>
      <c r="C94" s="377">
        <v>4</v>
      </c>
      <c r="D94" s="377">
        <v>1</v>
      </c>
      <c r="E94" s="377" t="s">
        <v>1595</v>
      </c>
      <c r="F94" s="378" t="s">
        <v>1658</v>
      </c>
      <c r="G94" s="379"/>
      <c r="H94" s="379">
        <v>500000</v>
      </c>
      <c r="I94" s="379"/>
      <c r="J94" s="392">
        <f>SUBTOTAL(9,G94:I94)</f>
        <v>500000</v>
      </c>
      <c r="K94" s="393">
        <f>IFERROR(J94/$J$18*100,"0.00")</f>
        <v>6.7000751337420589E-2</v>
      </c>
    </row>
    <row r="95" spans="1:11">
      <c r="A95" s="372">
        <v>2</v>
      </c>
      <c r="B95" s="373">
        <v>2</v>
      </c>
      <c r="C95" s="373">
        <v>4</v>
      </c>
      <c r="D95" s="373">
        <v>2</v>
      </c>
      <c r="E95" s="373"/>
      <c r="F95" s="385" t="s">
        <v>1659</v>
      </c>
      <c r="G95" s="375">
        <f>G96</f>
        <v>0</v>
      </c>
      <c r="H95" s="375">
        <f>H96</f>
        <v>0</v>
      </c>
      <c r="I95" s="375">
        <f>I96</f>
        <v>0</v>
      </c>
      <c r="J95" s="375">
        <f>J96</f>
        <v>0</v>
      </c>
      <c r="K95" s="391">
        <f>K96</f>
        <v>0</v>
      </c>
    </row>
    <row r="96" spans="1:11">
      <c r="A96" s="376">
        <v>2</v>
      </c>
      <c r="B96" s="377">
        <v>2</v>
      </c>
      <c r="C96" s="377">
        <v>4</v>
      </c>
      <c r="D96" s="377">
        <v>2</v>
      </c>
      <c r="E96" s="377" t="s">
        <v>1595</v>
      </c>
      <c r="F96" s="380" t="s">
        <v>1659</v>
      </c>
      <c r="G96" s="379"/>
      <c r="H96" s="379"/>
      <c r="I96" s="379"/>
      <c r="J96" s="392">
        <f>SUBTOTAL(9,G96:I96)</f>
        <v>0</v>
      </c>
      <c r="K96" s="393">
        <f>IFERROR(J96/$J$18*100,"0.00")</f>
        <v>0</v>
      </c>
    </row>
    <row r="97" spans="1:11">
      <c r="A97" s="372">
        <v>2</v>
      </c>
      <c r="B97" s="373">
        <v>2</v>
      </c>
      <c r="C97" s="373">
        <v>4</v>
      </c>
      <c r="D97" s="373">
        <v>4</v>
      </c>
      <c r="E97" s="373"/>
      <c r="F97" s="385" t="s">
        <v>1660</v>
      </c>
      <c r="G97" s="375">
        <f>G98</f>
        <v>0</v>
      </c>
      <c r="H97" s="375">
        <f>H98</f>
        <v>150000</v>
      </c>
      <c r="I97" s="375">
        <f>I98</f>
        <v>0</v>
      </c>
      <c r="J97" s="375">
        <f>J98</f>
        <v>150000</v>
      </c>
      <c r="K97" s="391">
        <f>K98</f>
        <v>2.0100225401226177E-2</v>
      </c>
    </row>
    <row r="98" spans="1:11">
      <c r="A98" s="376">
        <v>2</v>
      </c>
      <c r="B98" s="377">
        <v>2</v>
      </c>
      <c r="C98" s="377">
        <v>4</v>
      </c>
      <c r="D98" s="377">
        <v>4</v>
      </c>
      <c r="E98" s="377" t="s">
        <v>1595</v>
      </c>
      <c r="F98" s="380" t="s">
        <v>1660</v>
      </c>
      <c r="G98" s="379"/>
      <c r="H98" s="379">
        <v>150000</v>
      </c>
      <c r="I98" s="379"/>
      <c r="J98" s="392">
        <f>SUBTOTAL(9,G98:I98)</f>
        <v>150000</v>
      </c>
      <c r="K98" s="393">
        <f>IFERROR(J98/$J$18*100,"0.00")</f>
        <v>2.0100225401226177E-2</v>
      </c>
    </row>
    <row r="99" spans="1:11">
      <c r="A99" s="368">
        <v>2</v>
      </c>
      <c r="B99" s="369">
        <v>2</v>
      </c>
      <c r="C99" s="369">
        <v>5</v>
      </c>
      <c r="D99" s="369"/>
      <c r="E99" s="369"/>
      <c r="F99" s="370" t="s">
        <v>1661</v>
      </c>
      <c r="G99" s="371">
        <f>+G100+G102+G104+G110+G112</f>
        <v>0</v>
      </c>
      <c r="H99" s="371">
        <f>+H100+H102+H104+H110+H112</f>
        <v>3381026.35</v>
      </c>
      <c r="I99" s="371">
        <f>+I100+I102+I104+I110+I112</f>
        <v>0</v>
      </c>
      <c r="J99" s="371">
        <f>+J100+J102+J104+J110+J112</f>
        <v>3381026.35</v>
      </c>
      <c r="K99" s="371">
        <f>+K100+K102+K104+K110+K112</f>
        <v>0.45306261148323351</v>
      </c>
    </row>
    <row r="100" spans="1:11">
      <c r="A100" s="372">
        <v>2</v>
      </c>
      <c r="B100" s="373">
        <v>2</v>
      </c>
      <c r="C100" s="373">
        <v>5</v>
      </c>
      <c r="D100" s="373">
        <v>1</v>
      </c>
      <c r="E100" s="373"/>
      <c r="F100" s="385" t="s">
        <v>1662</v>
      </c>
      <c r="G100" s="375">
        <f>G101</f>
        <v>0</v>
      </c>
      <c r="H100" s="375">
        <f>H101</f>
        <v>3381026.35</v>
      </c>
      <c r="I100" s="375">
        <f>I101</f>
        <v>0</v>
      </c>
      <c r="J100" s="375">
        <f>J101</f>
        <v>3381026.35</v>
      </c>
      <c r="K100" s="391">
        <f>K101</f>
        <v>0.45306261148323351</v>
      </c>
    </row>
    <row r="101" spans="1:11">
      <c r="A101" s="376">
        <v>2</v>
      </c>
      <c r="B101" s="377">
        <v>2</v>
      </c>
      <c r="C101" s="377">
        <v>5</v>
      </c>
      <c r="D101" s="377">
        <v>1</v>
      </c>
      <c r="E101" s="377" t="s">
        <v>1595</v>
      </c>
      <c r="F101" s="380" t="s">
        <v>1662</v>
      </c>
      <c r="G101" s="379"/>
      <c r="H101" s="379">
        <v>3381026.35</v>
      </c>
      <c r="I101" s="379"/>
      <c r="J101" s="392">
        <f>SUBTOTAL(9,G101:I101)</f>
        <v>3381026.35</v>
      </c>
      <c r="K101" s="393">
        <f>IFERROR(J101/$J$18*100,"0.00")</f>
        <v>0.45306261148323351</v>
      </c>
    </row>
    <row r="102" spans="1:11">
      <c r="A102" s="372">
        <v>2</v>
      </c>
      <c r="B102" s="373">
        <v>2</v>
      </c>
      <c r="C102" s="373">
        <v>5</v>
      </c>
      <c r="D102" s="373">
        <v>2</v>
      </c>
      <c r="E102" s="373"/>
      <c r="F102" s="374" t="s">
        <v>1663</v>
      </c>
      <c r="G102" s="375">
        <f>G103</f>
        <v>0</v>
      </c>
      <c r="H102" s="375">
        <f>H103</f>
        <v>0</v>
      </c>
      <c r="I102" s="375">
        <f>I103</f>
        <v>0</v>
      </c>
      <c r="J102" s="375">
        <f>J103</f>
        <v>0</v>
      </c>
      <c r="K102" s="391">
        <f>K103</f>
        <v>0</v>
      </c>
    </row>
    <row r="103" spans="1:11">
      <c r="A103" s="376">
        <v>2</v>
      </c>
      <c r="B103" s="377">
        <v>2</v>
      </c>
      <c r="C103" s="377">
        <v>5</v>
      </c>
      <c r="D103" s="377">
        <v>2</v>
      </c>
      <c r="E103" s="377" t="s">
        <v>1595</v>
      </c>
      <c r="F103" s="380" t="s">
        <v>1663</v>
      </c>
      <c r="G103" s="379"/>
      <c r="H103" s="379"/>
      <c r="I103" s="379"/>
      <c r="J103" s="392">
        <f>SUBTOTAL(9,G103:I103)</f>
        <v>0</v>
      </c>
      <c r="K103" s="393">
        <f>IFERROR(J103/$J$18*100,"0.00")</f>
        <v>0</v>
      </c>
    </row>
    <row r="104" spans="1:11">
      <c r="A104" s="372">
        <v>2</v>
      </c>
      <c r="B104" s="373">
        <v>2</v>
      </c>
      <c r="C104" s="373">
        <v>5</v>
      </c>
      <c r="D104" s="373">
        <v>3</v>
      </c>
      <c r="E104" s="373"/>
      <c r="F104" s="385" t="s">
        <v>1664</v>
      </c>
      <c r="G104" s="375">
        <f>SUM(G105:G109)</f>
        <v>0</v>
      </c>
      <c r="H104" s="375">
        <f>SUM(H105:H109)</f>
        <v>0</v>
      </c>
      <c r="I104" s="375">
        <f>SUM(I105:I109)</f>
        <v>0</v>
      </c>
      <c r="J104" s="375">
        <f>SUM(J105:J109)</f>
        <v>0</v>
      </c>
      <c r="K104" s="391">
        <f>SUM(K105:K109)</f>
        <v>0</v>
      </c>
    </row>
    <row r="105" spans="1:11">
      <c r="A105" s="376">
        <v>2</v>
      </c>
      <c r="B105" s="377">
        <v>2</v>
      </c>
      <c r="C105" s="377">
        <v>5</v>
      </c>
      <c r="D105" s="377">
        <v>3</v>
      </c>
      <c r="E105" s="377" t="s">
        <v>1595</v>
      </c>
      <c r="F105" s="380" t="s">
        <v>1665</v>
      </c>
      <c r="G105" s="379"/>
      <c r="H105" s="379"/>
      <c r="I105" s="379"/>
      <c r="J105" s="392">
        <f>SUBTOTAL(9,G105:I105)</f>
        <v>0</v>
      </c>
      <c r="K105" s="393">
        <f>IFERROR(J105/$J$18*100,"0.00")</f>
        <v>0</v>
      </c>
    </row>
    <row r="106" spans="1:11">
      <c r="A106" s="376">
        <v>2</v>
      </c>
      <c r="B106" s="377">
        <v>2</v>
      </c>
      <c r="C106" s="377">
        <v>5</v>
      </c>
      <c r="D106" s="377">
        <v>3</v>
      </c>
      <c r="E106" s="377" t="s">
        <v>1597</v>
      </c>
      <c r="F106" s="380" t="s">
        <v>1666</v>
      </c>
      <c r="G106" s="379"/>
      <c r="H106" s="379"/>
      <c r="I106" s="379"/>
      <c r="J106" s="392">
        <f>SUBTOTAL(9,G106:I106)</f>
        <v>0</v>
      </c>
      <c r="K106" s="393">
        <f>IFERROR(J106/$J$18*100,"0.00")</f>
        <v>0</v>
      </c>
    </row>
    <row r="107" spans="1:11">
      <c r="A107" s="376">
        <v>2</v>
      </c>
      <c r="B107" s="377">
        <v>2</v>
      </c>
      <c r="C107" s="377">
        <v>5</v>
      </c>
      <c r="D107" s="377">
        <v>3</v>
      </c>
      <c r="E107" s="377" t="s">
        <v>1604</v>
      </c>
      <c r="F107" s="380" t="s">
        <v>1667</v>
      </c>
      <c r="G107" s="379"/>
      <c r="H107" s="379"/>
      <c r="I107" s="379"/>
      <c r="J107" s="392">
        <f>SUBTOTAL(9,G107:I107)</f>
        <v>0</v>
      </c>
      <c r="K107" s="393">
        <f>IFERROR(J107/$J$18*100,"0.00")</f>
        <v>0</v>
      </c>
    </row>
    <row r="108" spans="1:11">
      <c r="A108" s="376">
        <v>2</v>
      </c>
      <c r="B108" s="377">
        <v>2</v>
      </c>
      <c r="C108" s="377">
        <v>5</v>
      </c>
      <c r="D108" s="377">
        <v>3</v>
      </c>
      <c r="E108" s="377" t="s">
        <v>1619</v>
      </c>
      <c r="F108" s="380" t="s">
        <v>1668</v>
      </c>
      <c r="G108" s="379"/>
      <c r="H108" s="379"/>
      <c r="I108" s="379"/>
      <c r="J108" s="392">
        <f>SUBTOTAL(9,G108:I108)</f>
        <v>0</v>
      </c>
      <c r="K108" s="393">
        <f>IFERROR(J108/$J$18*100,"0.00")</f>
        <v>0</v>
      </c>
    </row>
    <row r="109" spans="1:11">
      <c r="A109" s="376">
        <v>2</v>
      </c>
      <c r="B109" s="377">
        <v>2</v>
      </c>
      <c r="C109" s="377">
        <v>5</v>
      </c>
      <c r="D109" s="377">
        <v>3</v>
      </c>
      <c r="E109" s="377" t="s">
        <v>1599</v>
      </c>
      <c r="F109" s="380" t="s">
        <v>1669</v>
      </c>
      <c r="G109" s="379"/>
      <c r="H109" s="379"/>
      <c r="I109" s="379"/>
      <c r="J109" s="392">
        <f>SUBTOTAL(9,G109:I109)</f>
        <v>0</v>
      </c>
      <c r="K109" s="393">
        <f>IFERROR(J109/$J$18*100,"0.00")</f>
        <v>0</v>
      </c>
    </row>
    <row r="110" spans="1:11">
      <c r="A110" s="372">
        <v>2</v>
      </c>
      <c r="B110" s="373">
        <v>2</v>
      </c>
      <c r="C110" s="373">
        <v>5</v>
      </c>
      <c r="D110" s="373">
        <v>4</v>
      </c>
      <c r="E110" s="373"/>
      <c r="F110" s="385" t="s">
        <v>1670</v>
      </c>
      <c r="G110" s="375">
        <f>G111</f>
        <v>0</v>
      </c>
      <c r="H110" s="375">
        <f>H111</f>
        <v>0</v>
      </c>
      <c r="I110" s="375">
        <f>I111</f>
        <v>0</v>
      </c>
      <c r="J110" s="375">
        <f>J111</f>
        <v>0</v>
      </c>
      <c r="K110" s="391">
        <f>K111</f>
        <v>0</v>
      </c>
    </row>
    <row r="111" spans="1:11">
      <c r="A111" s="376">
        <v>2</v>
      </c>
      <c r="B111" s="377">
        <v>2</v>
      </c>
      <c r="C111" s="377">
        <v>5</v>
      </c>
      <c r="D111" s="377">
        <v>4</v>
      </c>
      <c r="E111" s="377" t="s">
        <v>1595</v>
      </c>
      <c r="F111" s="380" t="s">
        <v>1670</v>
      </c>
      <c r="G111" s="379"/>
      <c r="H111" s="379"/>
      <c r="I111" s="379"/>
      <c r="J111" s="392">
        <f>SUBTOTAL(9,G111:I111)</f>
        <v>0</v>
      </c>
      <c r="K111" s="393">
        <f>IFERROR(J111/$J$18*100,"0.00")</f>
        <v>0</v>
      </c>
    </row>
    <row r="112" spans="1:11">
      <c r="A112" s="372">
        <v>2</v>
      </c>
      <c r="B112" s="373">
        <v>2</v>
      </c>
      <c r="C112" s="373">
        <v>5</v>
      </c>
      <c r="D112" s="373">
        <v>8</v>
      </c>
      <c r="E112" s="373"/>
      <c r="F112" s="374" t="s">
        <v>1671</v>
      </c>
      <c r="G112" s="375">
        <f>G113</f>
        <v>0</v>
      </c>
      <c r="H112" s="375">
        <f>H113</f>
        <v>0</v>
      </c>
      <c r="I112" s="375">
        <f>I113</f>
        <v>0</v>
      </c>
      <c r="J112" s="375">
        <f>J113</f>
        <v>0</v>
      </c>
      <c r="K112" s="391">
        <f>K113</f>
        <v>0</v>
      </c>
    </row>
    <row r="113" spans="1:52">
      <c r="A113" s="376">
        <v>2</v>
      </c>
      <c r="B113" s="377">
        <v>2</v>
      </c>
      <c r="C113" s="377">
        <v>5</v>
      </c>
      <c r="D113" s="377">
        <v>8</v>
      </c>
      <c r="E113" s="377" t="s">
        <v>1595</v>
      </c>
      <c r="F113" s="380" t="s">
        <v>1671</v>
      </c>
      <c r="G113" s="379"/>
      <c r="H113" s="379"/>
      <c r="I113" s="379"/>
      <c r="J113" s="392">
        <f>SUBTOTAL(9,G113:I113)</f>
        <v>0</v>
      </c>
      <c r="K113" s="393">
        <f>IFERROR(J113/$J$18*100,"0.00")</f>
        <v>0</v>
      </c>
    </row>
    <row r="114" spans="1:52" s="333" customFormat="1">
      <c r="A114" s="372">
        <v>2</v>
      </c>
      <c r="B114" s="373">
        <v>2</v>
      </c>
      <c r="C114" s="373">
        <v>5</v>
      </c>
      <c r="D114" s="373">
        <v>9</v>
      </c>
      <c r="E114" s="373"/>
      <c r="F114" s="374" t="s">
        <v>1672</v>
      </c>
      <c r="G114" s="400">
        <f>+G115</f>
        <v>0</v>
      </c>
      <c r="H114" s="400">
        <f>+H115</f>
        <v>0</v>
      </c>
      <c r="I114" s="400">
        <f>+I115</f>
        <v>0</v>
      </c>
      <c r="J114" s="400">
        <f>+J115</f>
        <v>0</v>
      </c>
      <c r="K114" s="394">
        <f>+K115</f>
        <v>0</v>
      </c>
      <c r="L114" s="401"/>
      <c r="M114" s="401"/>
      <c r="N114" s="401"/>
      <c r="O114" s="401"/>
      <c r="P114" s="401"/>
      <c r="Q114" s="401"/>
      <c r="R114" s="401"/>
      <c r="S114" s="401"/>
      <c r="T114" s="401"/>
      <c r="U114" s="401"/>
      <c r="V114" s="401"/>
      <c r="W114" s="401"/>
      <c r="X114" s="401"/>
      <c r="Y114" s="401"/>
      <c r="Z114" s="401"/>
      <c r="AA114" s="401"/>
      <c r="AB114" s="401"/>
      <c r="AC114" s="401"/>
      <c r="AD114" s="401"/>
      <c r="AE114" s="401"/>
      <c r="AF114" s="401"/>
      <c r="AG114" s="401"/>
      <c r="AH114" s="401"/>
      <c r="AI114" s="401"/>
      <c r="AJ114" s="401"/>
      <c r="AK114" s="401"/>
      <c r="AL114" s="401"/>
      <c r="AM114" s="401"/>
      <c r="AN114" s="401"/>
      <c r="AO114" s="401"/>
      <c r="AP114" s="401"/>
      <c r="AQ114" s="401"/>
      <c r="AR114" s="401"/>
      <c r="AS114" s="401"/>
      <c r="AT114" s="401"/>
      <c r="AU114" s="401"/>
      <c r="AV114" s="401"/>
      <c r="AW114" s="401"/>
      <c r="AX114" s="401"/>
      <c r="AY114" s="401"/>
      <c r="AZ114" s="401"/>
    </row>
    <row r="115" spans="1:52">
      <c r="A115" s="376">
        <v>2</v>
      </c>
      <c r="B115" s="377">
        <v>2</v>
      </c>
      <c r="C115" s="377">
        <v>5</v>
      </c>
      <c r="D115" s="377">
        <v>9</v>
      </c>
      <c r="E115" s="377" t="s">
        <v>1595</v>
      </c>
      <c r="F115" s="380" t="s">
        <v>1673</v>
      </c>
      <c r="G115" s="379"/>
      <c r="H115" s="379"/>
      <c r="I115" s="379"/>
      <c r="J115" s="392">
        <f>SUBTOTAL(9,G115:I115)</f>
        <v>0</v>
      </c>
      <c r="K115" s="393">
        <f>IFERROR(J115/$J$18*100,"0.00")</f>
        <v>0</v>
      </c>
    </row>
    <row r="116" spans="1:52">
      <c r="A116" s="368">
        <v>2</v>
      </c>
      <c r="B116" s="369">
        <v>2</v>
      </c>
      <c r="C116" s="369">
        <v>6</v>
      </c>
      <c r="D116" s="369"/>
      <c r="E116" s="369"/>
      <c r="F116" s="370" t="s">
        <v>1674</v>
      </c>
      <c r="G116" s="371">
        <f>+G117+G119+G121+G123</f>
        <v>0</v>
      </c>
      <c r="H116" s="371">
        <f>+H117+H119+H121+H123</f>
        <v>0</v>
      </c>
      <c r="I116" s="371">
        <f>+I117+I119+I121+I123</f>
        <v>0</v>
      </c>
      <c r="J116" s="371">
        <f>+J117+J119+J121+J123</f>
        <v>0</v>
      </c>
      <c r="K116" s="371">
        <f>+K117+K119+K121+K123</f>
        <v>0</v>
      </c>
    </row>
    <row r="117" spans="1:52">
      <c r="A117" s="372">
        <v>2</v>
      </c>
      <c r="B117" s="373">
        <v>2</v>
      </c>
      <c r="C117" s="373">
        <v>6</v>
      </c>
      <c r="D117" s="373">
        <v>1</v>
      </c>
      <c r="E117" s="373"/>
      <c r="F117" s="385" t="s">
        <v>1675</v>
      </c>
      <c r="G117" s="375">
        <f>G118</f>
        <v>0</v>
      </c>
      <c r="H117" s="375">
        <f>H118</f>
        <v>0</v>
      </c>
      <c r="I117" s="375">
        <f>I118</f>
        <v>0</v>
      </c>
      <c r="J117" s="375">
        <f>J118</f>
        <v>0</v>
      </c>
      <c r="K117" s="391">
        <f>K118</f>
        <v>0</v>
      </c>
    </row>
    <row r="118" spans="1:52">
      <c r="A118" s="376">
        <v>2</v>
      </c>
      <c r="B118" s="377">
        <v>2</v>
      </c>
      <c r="C118" s="377">
        <v>6</v>
      </c>
      <c r="D118" s="377">
        <v>1</v>
      </c>
      <c r="E118" s="377" t="s">
        <v>1595</v>
      </c>
      <c r="F118" s="380" t="s">
        <v>1675</v>
      </c>
      <c r="G118" s="379"/>
      <c r="H118" s="379"/>
      <c r="I118" s="379"/>
      <c r="J118" s="392">
        <f>SUBTOTAL(9,G118:I118)</f>
        <v>0</v>
      </c>
      <c r="K118" s="393">
        <f>IFERROR(J118/$J$18*100,"0.00")</f>
        <v>0</v>
      </c>
    </row>
    <row r="119" spans="1:52">
      <c r="A119" s="372">
        <v>2</v>
      </c>
      <c r="B119" s="373">
        <v>2</v>
      </c>
      <c r="C119" s="373">
        <v>6</v>
      </c>
      <c r="D119" s="373">
        <v>2</v>
      </c>
      <c r="E119" s="373"/>
      <c r="F119" s="385" t="s">
        <v>1676</v>
      </c>
      <c r="G119" s="375">
        <f>G120</f>
        <v>0</v>
      </c>
      <c r="H119" s="375">
        <f>H120</f>
        <v>0</v>
      </c>
      <c r="I119" s="375">
        <f>I120</f>
        <v>0</v>
      </c>
      <c r="J119" s="375">
        <f>J120</f>
        <v>0</v>
      </c>
      <c r="K119" s="391">
        <f>K120</f>
        <v>0</v>
      </c>
    </row>
    <row r="120" spans="1:52">
      <c r="A120" s="376">
        <v>2</v>
      </c>
      <c r="B120" s="377">
        <v>2</v>
      </c>
      <c r="C120" s="377">
        <v>6</v>
      </c>
      <c r="D120" s="377">
        <v>2</v>
      </c>
      <c r="E120" s="377" t="s">
        <v>1595</v>
      </c>
      <c r="F120" s="380" t="s">
        <v>1676</v>
      </c>
      <c r="G120" s="379"/>
      <c r="H120" s="379"/>
      <c r="I120" s="379"/>
      <c r="J120" s="392">
        <f>SUBTOTAL(9,G120:I120)</f>
        <v>0</v>
      </c>
      <c r="K120" s="393">
        <f>IFERROR(J120/$J$18*100,"0.00")</f>
        <v>0</v>
      </c>
    </row>
    <row r="121" spans="1:52">
      <c r="A121" s="372">
        <v>2</v>
      </c>
      <c r="B121" s="373">
        <v>2</v>
      </c>
      <c r="C121" s="373">
        <v>6</v>
      </c>
      <c r="D121" s="373">
        <v>3</v>
      </c>
      <c r="E121" s="373"/>
      <c r="F121" s="385" t="s">
        <v>1677</v>
      </c>
      <c r="G121" s="375">
        <f>G122</f>
        <v>0</v>
      </c>
      <c r="H121" s="375">
        <f>H122</f>
        <v>0</v>
      </c>
      <c r="I121" s="375">
        <f>I122</f>
        <v>0</v>
      </c>
      <c r="J121" s="375">
        <f>J122</f>
        <v>0</v>
      </c>
      <c r="K121" s="391">
        <f>K122</f>
        <v>0</v>
      </c>
    </row>
    <row r="122" spans="1:52">
      <c r="A122" s="376">
        <v>2</v>
      </c>
      <c r="B122" s="377">
        <v>2</v>
      </c>
      <c r="C122" s="377">
        <v>6</v>
      </c>
      <c r="D122" s="377">
        <v>3</v>
      </c>
      <c r="E122" s="377" t="s">
        <v>1595</v>
      </c>
      <c r="F122" s="380" t="s">
        <v>1677</v>
      </c>
      <c r="G122" s="379"/>
      <c r="H122" s="379"/>
      <c r="I122" s="379"/>
      <c r="J122" s="392">
        <f>SUBTOTAL(9,G122:I122)</f>
        <v>0</v>
      </c>
      <c r="K122" s="393">
        <f>IFERROR(J122/$J$18*100,"0.00")</f>
        <v>0</v>
      </c>
    </row>
    <row r="123" spans="1:52">
      <c r="A123" s="372">
        <v>2</v>
      </c>
      <c r="B123" s="373">
        <v>2</v>
      </c>
      <c r="C123" s="373">
        <v>6</v>
      </c>
      <c r="D123" s="373">
        <v>9</v>
      </c>
      <c r="E123" s="373"/>
      <c r="F123" s="374" t="s">
        <v>1678</v>
      </c>
      <c r="G123" s="400">
        <f>+G124</f>
        <v>0</v>
      </c>
      <c r="H123" s="400">
        <f>+H124</f>
        <v>0</v>
      </c>
      <c r="I123" s="400">
        <f>+I124</f>
        <v>0</v>
      </c>
      <c r="J123" s="400">
        <f>+J124</f>
        <v>0</v>
      </c>
      <c r="K123" s="394">
        <f>+K124</f>
        <v>0</v>
      </c>
    </row>
    <row r="124" spans="1:52">
      <c r="A124" s="376">
        <v>2</v>
      </c>
      <c r="B124" s="377">
        <v>2</v>
      </c>
      <c r="C124" s="377">
        <v>6</v>
      </c>
      <c r="D124" s="377">
        <v>9</v>
      </c>
      <c r="E124" s="377" t="s">
        <v>1595</v>
      </c>
      <c r="F124" s="380" t="s">
        <v>1678</v>
      </c>
      <c r="G124" s="379"/>
      <c r="H124" s="379"/>
      <c r="I124" s="379"/>
      <c r="J124" s="392">
        <f>SUBTOTAL(9,G124:I124)</f>
        <v>0</v>
      </c>
      <c r="K124" s="393">
        <f>IFERROR(J124/$J$18*100,"0.00")</f>
        <v>0</v>
      </c>
    </row>
    <row r="125" spans="1:52">
      <c r="A125" s="368">
        <v>2</v>
      </c>
      <c r="B125" s="369">
        <v>2</v>
      </c>
      <c r="C125" s="369">
        <v>7</v>
      </c>
      <c r="D125" s="369"/>
      <c r="E125" s="369"/>
      <c r="F125" s="370" t="s">
        <v>1679</v>
      </c>
      <c r="G125" s="371">
        <f>+G126+G131+G141</f>
        <v>0</v>
      </c>
      <c r="H125" s="371">
        <f>+H126+H131+H141</f>
        <v>2750000</v>
      </c>
      <c r="I125" s="371">
        <f>+I126+I131+I141</f>
        <v>0</v>
      </c>
      <c r="J125" s="371">
        <f>+J126+J131+J141</f>
        <v>2750000</v>
      </c>
      <c r="K125" s="395">
        <f>+K126+K131+K141</f>
        <v>0.3685041323558132</v>
      </c>
    </row>
    <row r="126" spans="1:52">
      <c r="A126" s="372">
        <v>2</v>
      </c>
      <c r="B126" s="373">
        <v>2</v>
      </c>
      <c r="C126" s="373">
        <v>7</v>
      </c>
      <c r="D126" s="373">
        <v>1</v>
      </c>
      <c r="E126" s="373"/>
      <c r="F126" s="374" t="s">
        <v>1680</v>
      </c>
      <c r="G126" s="375">
        <f>SUM(G127:G130)</f>
        <v>0</v>
      </c>
      <c r="H126" s="375">
        <f>SUM(H127:H130)</f>
        <v>0</v>
      </c>
      <c r="I126" s="375">
        <f>SUM(I127:I130)</f>
        <v>0</v>
      </c>
      <c r="J126" s="375">
        <f>SUM(J127:J130)</f>
        <v>0</v>
      </c>
      <c r="K126" s="393">
        <f>SUM(K127:K130)</f>
        <v>0</v>
      </c>
    </row>
    <row r="127" spans="1:52">
      <c r="A127" s="376">
        <v>2</v>
      </c>
      <c r="B127" s="377">
        <v>2</v>
      </c>
      <c r="C127" s="377">
        <v>7</v>
      </c>
      <c r="D127" s="377">
        <v>1</v>
      </c>
      <c r="E127" s="377" t="s">
        <v>1595</v>
      </c>
      <c r="F127" s="380" t="s">
        <v>1681</v>
      </c>
      <c r="G127" s="379"/>
      <c r="H127" s="379"/>
      <c r="I127" s="379"/>
      <c r="J127" s="392">
        <f>SUBTOTAL(9,G127:I127)</f>
        <v>0</v>
      </c>
      <c r="K127" s="393">
        <f>IFERROR(J127/$J$18*100,"0.00")</f>
        <v>0</v>
      </c>
    </row>
    <row r="128" spans="1:52">
      <c r="A128" s="376">
        <v>2</v>
      </c>
      <c r="B128" s="377">
        <v>2</v>
      </c>
      <c r="C128" s="377">
        <v>7</v>
      </c>
      <c r="D128" s="377">
        <v>1</v>
      </c>
      <c r="E128" s="377" t="s">
        <v>1601</v>
      </c>
      <c r="F128" s="380" t="s">
        <v>1682</v>
      </c>
      <c r="G128" s="379"/>
      <c r="H128" s="379"/>
      <c r="I128" s="379"/>
      <c r="J128" s="392">
        <f>SUBTOTAL(9,G128:I128)</f>
        <v>0</v>
      </c>
      <c r="K128" s="393">
        <f>IFERROR(J128/$J$18*100,"0.00")</f>
        <v>0</v>
      </c>
    </row>
    <row r="129" spans="1:11">
      <c r="A129" s="376">
        <v>2</v>
      </c>
      <c r="B129" s="377">
        <v>2</v>
      </c>
      <c r="C129" s="377">
        <v>7</v>
      </c>
      <c r="D129" s="377">
        <v>1</v>
      </c>
      <c r="E129" s="377" t="s">
        <v>1628</v>
      </c>
      <c r="F129" s="380" t="s">
        <v>1683</v>
      </c>
      <c r="G129" s="379"/>
      <c r="H129" s="379"/>
      <c r="I129" s="379"/>
      <c r="J129" s="392">
        <f>SUBTOTAL(9,G129:I129)</f>
        <v>0</v>
      </c>
      <c r="K129" s="393">
        <f>IFERROR(J129/$J$18*100,"0.00")</f>
        <v>0</v>
      </c>
    </row>
    <row r="130" spans="1:11" ht="25.5">
      <c r="A130" s="376">
        <v>2</v>
      </c>
      <c r="B130" s="377">
        <v>2</v>
      </c>
      <c r="C130" s="377">
        <v>7</v>
      </c>
      <c r="D130" s="377">
        <v>1</v>
      </c>
      <c r="E130" s="377" t="s">
        <v>1684</v>
      </c>
      <c r="F130" s="380" t="s">
        <v>1685</v>
      </c>
      <c r="G130" s="379"/>
      <c r="H130" s="379"/>
      <c r="I130" s="379"/>
      <c r="J130" s="392">
        <f>SUBTOTAL(9,G130:I130)</f>
        <v>0</v>
      </c>
      <c r="K130" s="393">
        <f>IFERROR(J130/$J$18*100,"0.00")</f>
        <v>0</v>
      </c>
    </row>
    <row r="131" spans="1:11">
      <c r="A131" s="372">
        <v>2</v>
      </c>
      <c r="B131" s="373">
        <v>2</v>
      </c>
      <c r="C131" s="373">
        <v>7</v>
      </c>
      <c r="D131" s="373">
        <v>2</v>
      </c>
      <c r="E131" s="373"/>
      <c r="F131" s="385" t="s">
        <v>1686</v>
      </c>
      <c r="G131" s="375">
        <f>SUM(G132:G140)</f>
        <v>0</v>
      </c>
      <c r="H131" s="375">
        <f>SUM(H132:H140)</f>
        <v>2750000</v>
      </c>
      <c r="I131" s="375">
        <f>SUM(I132:I140)</f>
        <v>0</v>
      </c>
      <c r="J131" s="375">
        <f>SUM(J132:J140)</f>
        <v>2750000</v>
      </c>
      <c r="K131" s="391">
        <f>SUM(K132:K139)</f>
        <v>0.3685041323558132</v>
      </c>
    </row>
    <row r="132" spans="1:11">
      <c r="A132" s="376">
        <v>2</v>
      </c>
      <c r="B132" s="377">
        <v>2</v>
      </c>
      <c r="C132" s="377">
        <v>7</v>
      </c>
      <c r="D132" s="377">
        <v>2</v>
      </c>
      <c r="E132" s="377" t="s">
        <v>1595</v>
      </c>
      <c r="F132" s="380" t="s">
        <v>1687</v>
      </c>
      <c r="G132" s="379"/>
      <c r="H132" s="379"/>
      <c r="I132" s="379"/>
      <c r="J132" s="392">
        <f t="shared" ref="J132:J140" si="4">SUBTOTAL(9,G132:I132)</f>
        <v>0</v>
      </c>
      <c r="K132" s="393">
        <f t="shared" ref="K132:K140" si="5">IFERROR(J132/$J$18*100,"0.00")</f>
        <v>0</v>
      </c>
    </row>
    <row r="133" spans="1:11">
      <c r="A133" s="376">
        <v>2</v>
      </c>
      <c r="B133" s="377">
        <v>2</v>
      </c>
      <c r="C133" s="377">
        <v>7</v>
      </c>
      <c r="D133" s="377">
        <v>2</v>
      </c>
      <c r="E133" s="377" t="s">
        <v>1597</v>
      </c>
      <c r="F133" s="380" t="s">
        <v>1688</v>
      </c>
      <c r="G133" s="379"/>
      <c r="H133" s="379">
        <v>250000</v>
      </c>
      <c r="I133" s="379"/>
      <c r="J133" s="392">
        <f t="shared" si="4"/>
        <v>250000</v>
      </c>
      <c r="K133" s="393">
        <f t="shared" si="5"/>
        <v>3.3500375668710294E-2</v>
      </c>
    </row>
    <row r="134" spans="1:11" ht="33.75" customHeight="1">
      <c r="A134" s="376">
        <v>2</v>
      </c>
      <c r="B134" s="377">
        <v>2</v>
      </c>
      <c r="C134" s="377">
        <v>7</v>
      </c>
      <c r="D134" s="377">
        <v>2</v>
      </c>
      <c r="E134" s="377" t="s">
        <v>1604</v>
      </c>
      <c r="F134" s="380" t="s">
        <v>1689</v>
      </c>
      <c r="G134" s="379"/>
      <c r="H134" s="379"/>
      <c r="I134" s="379"/>
      <c r="J134" s="392">
        <f t="shared" si="4"/>
        <v>0</v>
      </c>
      <c r="K134" s="393">
        <f t="shared" si="5"/>
        <v>0</v>
      </c>
    </row>
    <row r="135" spans="1:11">
      <c r="A135" s="376">
        <v>2</v>
      </c>
      <c r="B135" s="377">
        <v>2</v>
      </c>
      <c r="C135" s="377">
        <v>7</v>
      </c>
      <c r="D135" s="377">
        <v>2</v>
      </c>
      <c r="E135" s="377" t="s">
        <v>1619</v>
      </c>
      <c r="F135" s="380" t="s">
        <v>1690</v>
      </c>
      <c r="G135" s="379"/>
      <c r="H135" s="379"/>
      <c r="I135" s="379"/>
      <c r="J135" s="392">
        <f t="shared" si="4"/>
        <v>0</v>
      </c>
      <c r="K135" s="393">
        <f t="shared" si="5"/>
        <v>0</v>
      </c>
    </row>
    <row r="136" spans="1:11">
      <c r="A136" s="376">
        <v>2</v>
      </c>
      <c r="B136" s="377">
        <v>2</v>
      </c>
      <c r="C136" s="377">
        <v>7</v>
      </c>
      <c r="D136" s="377">
        <v>2</v>
      </c>
      <c r="E136" s="377" t="s">
        <v>1599</v>
      </c>
      <c r="F136" s="380" t="s">
        <v>1691</v>
      </c>
      <c r="G136" s="379"/>
      <c r="H136" s="379"/>
      <c r="I136" s="379"/>
      <c r="J136" s="392">
        <f t="shared" si="4"/>
        <v>0</v>
      </c>
      <c r="K136" s="393">
        <f t="shared" si="5"/>
        <v>0</v>
      </c>
    </row>
    <row r="137" spans="1:11">
      <c r="A137" s="376">
        <v>2</v>
      </c>
      <c r="B137" s="377">
        <v>2</v>
      </c>
      <c r="C137" s="377">
        <v>7</v>
      </c>
      <c r="D137" s="377">
        <v>2</v>
      </c>
      <c r="E137" s="377" t="s">
        <v>1601</v>
      </c>
      <c r="F137" s="378" t="s">
        <v>1236</v>
      </c>
      <c r="G137" s="379"/>
      <c r="H137" s="379">
        <v>2500000</v>
      </c>
      <c r="I137" s="379"/>
      <c r="J137" s="392">
        <f t="shared" si="4"/>
        <v>2500000</v>
      </c>
      <c r="K137" s="393">
        <f t="shared" si="5"/>
        <v>0.33500375668710292</v>
      </c>
    </row>
    <row r="138" spans="1:11">
      <c r="A138" s="376">
        <v>2</v>
      </c>
      <c r="B138" s="377">
        <v>2</v>
      </c>
      <c r="C138" s="377">
        <v>7</v>
      </c>
      <c r="D138" s="377">
        <v>2</v>
      </c>
      <c r="E138" s="377" t="s">
        <v>1628</v>
      </c>
      <c r="F138" s="378" t="s">
        <v>1692</v>
      </c>
      <c r="G138" s="379"/>
      <c r="H138" s="379"/>
      <c r="I138" s="379"/>
      <c r="J138" s="392">
        <f t="shared" si="4"/>
        <v>0</v>
      </c>
      <c r="K138" s="393">
        <f t="shared" si="5"/>
        <v>0</v>
      </c>
    </row>
    <row r="139" spans="1:11">
      <c r="A139" s="376">
        <v>2</v>
      </c>
      <c r="B139" s="377">
        <v>2</v>
      </c>
      <c r="C139" s="377">
        <v>7</v>
      </c>
      <c r="D139" s="377">
        <v>2</v>
      </c>
      <c r="E139" s="377" t="s">
        <v>1608</v>
      </c>
      <c r="F139" s="378" t="s">
        <v>1693</v>
      </c>
      <c r="G139" s="379"/>
      <c r="H139" s="379"/>
      <c r="I139" s="379"/>
      <c r="J139" s="392">
        <f t="shared" si="4"/>
        <v>0</v>
      </c>
      <c r="K139" s="393">
        <f t="shared" si="5"/>
        <v>0</v>
      </c>
    </row>
    <row r="140" spans="1:11" ht="33.75" customHeight="1">
      <c r="A140" s="376">
        <v>2</v>
      </c>
      <c r="B140" s="377">
        <v>2</v>
      </c>
      <c r="C140" s="377">
        <v>7</v>
      </c>
      <c r="D140" s="377">
        <v>2</v>
      </c>
      <c r="E140" s="377" t="s">
        <v>1684</v>
      </c>
      <c r="F140" s="378" t="s">
        <v>1694</v>
      </c>
      <c r="G140" s="379"/>
      <c r="H140" s="379"/>
      <c r="I140" s="379"/>
      <c r="J140" s="392">
        <f t="shared" si="4"/>
        <v>0</v>
      </c>
      <c r="K140" s="393">
        <f t="shared" si="5"/>
        <v>0</v>
      </c>
    </row>
    <row r="141" spans="1:11">
      <c r="A141" s="372">
        <v>2</v>
      </c>
      <c r="B141" s="373">
        <v>2</v>
      </c>
      <c r="C141" s="373">
        <v>7</v>
      </c>
      <c r="D141" s="373">
        <v>3</v>
      </c>
      <c r="E141" s="373"/>
      <c r="F141" s="385" t="s">
        <v>1695</v>
      </c>
      <c r="G141" s="375">
        <f>G142</f>
        <v>0</v>
      </c>
      <c r="H141" s="375">
        <f>H142</f>
        <v>0</v>
      </c>
      <c r="I141" s="375">
        <f>I142</f>
        <v>0</v>
      </c>
      <c r="J141" s="375">
        <f>J142</f>
        <v>0</v>
      </c>
      <c r="K141" s="391">
        <f>K142</f>
        <v>0</v>
      </c>
    </row>
    <row r="142" spans="1:11">
      <c r="A142" s="376">
        <v>2</v>
      </c>
      <c r="B142" s="377">
        <v>2</v>
      </c>
      <c r="C142" s="377">
        <v>7</v>
      </c>
      <c r="D142" s="377">
        <v>3</v>
      </c>
      <c r="E142" s="377" t="s">
        <v>1595</v>
      </c>
      <c r="F142" s="378" t="s">
        <v>1695</v>
      </c>
      <c r="G142" s="379"/>
      <c r="H142" s="379"/>
      <c r="I142" s="379"/>
      <c r="J142" s="392">
        <f>SUBTOTAL(9,G142:I142)</f>
        <v>0</v>
      </c>
      <c r="K142" s="393">
        <f>IFERROR(J142/$J$18*100,"0.00")</f>
        <v>0</v>
      </c>
    </row>
    <row r="143" spans="1:11">
      <c r="A143" s="368">
        <v>2</v>
      </c>
      <c r="B143" s="369">
        <v>2</v>
      </c>
      <c r="C143" s="369">
        <v>8</v>
      </c>
      <c r="D143" s="369"/>
      <c r="E143" s="369"/>
      <c r="F143" s="370" t="s">
        <v>1696</v>
      </c>
      <c r="G143" s="371">
        <f>+G144+G146+G148+G150+G154+G157+G164</f>
        <v>155000</v>
      </c>
      <c r="H143" s="371">
        <f>+H144+H146+H148+H150+H154+H157+H164</f>
        <v>9645322.4399999995</v>
      </c>
      <c r="I143" s="371">
        <f>+I144+I146+I148+I150+I154+I157+I164</f>
        <v>0</v>
      </c>
      <c r="J143" s="371">
        <f>+J144+J146+J148+J150+J154+J157+J164</f>
        <v>9800322.4399999995</v>
      </c>
      <c r="K143" s="371">
        <f>+K144+K146+K148+K150+K154+K157+K164</f>
        <v>1.3132579336579662</v>
      </c>
    </row>
    <row r="144" spans="1:11">
      <c r="A144" s="372">
        <v>2</v>
      </c>
      <c r="B144" s="373">
        <v>2</v>
      </c>
      <c r="C144" s="373">
        <v>8</v>
      </c>
      <c r="D144" s="373">
        <v>1</v>
      </c>
      <c r="E144" s="373"/>
      <c r="F144" s="385" t="s">
        <v>1697</v>
      </c>
      <c r="G144" s="375">
        <f>G145</f>
        <v>0</v>
      </c>
      <c r="H144" s="375">
        <f>H145</f>
        <v>0</v>
      </c>
      <c r="I144" s="375">
        <f>I145</f>
        <v>0</v>
      </c>
      <c r="J144" s="375">
        <f>J145</f>
        <v>0</v>
      </c>
      <c r="K144" s="391">
        <f>K145</f>
        <v>0</v>
      </c>
    </row>
    <row r="145" spans="1:11">
      <c r="A145" s="376">
        <v>2</v>
      </c>
      <c r="B145" s="377">
        <v>2</v>
      </c>
      <c r="C145" s="377">
        <v>8</v>
      </c>
      <c r="D145" s="377">
        <v>1</v>
      </c>
      <c r="E145" s="377" t="s">
        <v>1595</v>
      </c>
      <c r="F145" s="378" t="s">
        <v>1697</v>
      </c>
      <c r="G145" s="379"/>
      <c r="H145" s="379"/>
      <c r="I145" s="379"/>
      <c r="J145" s="392">
        <f>SUBTOTAL(9,G145:I145)</f>
        <v>0</v>
      </c>
      <c r="K145" s="393">
        <f>IFERROR(J145/$J$18*100,"0.00")</f>
        <v>0</v>
      </c>
    </row>
    <row r="146" spans="1:11">
      <c r="A146" s="372">
        <v>2</v>
      </c>
      <c r="B146" s="373">
        <v>2</v>
      </c>
      <c r="C146" s="373">
        <v>8</v>
      </c>
      <c r="D146" s="373">
        <v>2</v>
      </c>
      <c r="E146" s="373"/>
      <c r="F146" s="385" t="s">
        <v>1698</v>
      </c>
      <c r="G146" s="375">
        <f>G147</f>
        <v>0</v>
      </c>
      <c r="H146" s="375">
        <f>H147</f>
        <v>0</v>
      </c>
      <c r="I146" s="375">
        <f>I147</f>
        <v>0</v>
      </c>
      <c r="J146" s="375">
        <f>J147</f>
        <v>0</v>
      </c>
      <c r="K146" s="391">
        <f>K147</f>
        <v>0</v>
      </c>
    </row>
    <row r="147" spans="1:11">
      <c r="A147" s="376">
        <v>2</v>
      </c>
      <c r="B147" s="377">
        <v>2</v>
      </c>
      <c r="C147" s="377">
        <v>8</v>
      </c>
      <c r="D147" s="377">
        <v>2</v>
      </c>
      <c r="E147" s="377" t="s">
        <v>1595</v>
      </c>
      <c r="F147" s="378" t="s">
        <v>1699</v>
      </c>
      <c r="G147" s="379"/>
      <c r="H147" s="379"/>
      <c r="I147" s="379"/>
      <c r="J147" s="392">
        <f>SUBTOTAL(9,G147:I147)</f>
        <v>0</v>
      </c>
      <c r="K147" s="393">
        <f>IFERROR(J147/$J$18*100,"0.00")</f>
        <v>0</v>
      </c>
    </row>
    <row r="148" spans="1:11">
      <c r="A148" s="372">
        <v>2</v>
      </c>
      <c r="B148" s="373">
        <v>2</v>
      </c>
      <c r="C148" s="373">
        <v>8</v>
      </c>
      <c r="D148" s="373">
        <v>4</v>
      </c>
      <c r="E148" s="373"/>
      <c r="F148" s="385" t="s">
        <v>1700</v>
      </c>
      <c r="G148" s="375">
        <f>G149</f>
        <v>0</v>
      </c>
      <c r="H148" s="375">
        <f>H149</f>
        <v>0</v>
      </c>
      <c r="I148" s="375">
        <f>I149</f>
        <v>0</v>
      </c>
      <c r="J148" s="375">
        <f>J149</f>
        <v>0</v>
      </c>
      <c r="K148" s="391">
        <f>K149</f>
        <v>0</v>
      </c>
    </row>
    <row r="149" spans="1:11">
      <c r="A149" s="376">
        <v>2</v>
      </c>
      <c r="B149" s="377">
        <v>2</v>
      </c>
      <c r="C149" s="377">
        <v>8</v>
      </c>
      <c r="D149" s="377">
        <v>4</v>
      </c>
      <c r="E149" s="377" t="s">
        <v>1595</v>
      </c>
      <c r="F149" s="378" t="s">
        <v>1700</v>
      </c>
      <c r="G149" s="379"/>
      <c r="H149" s="379"/>
      <c r="I149" s="379"/>
      <c r="J149" s="392">
        <f>SUBTOTAL(9,G149:I149)</f>
        <v>0</v>
      </c>
      <c r="K149" s="393">
        <f>IFERROR(J149/$J$18*100,"0.00")</f>
        <v>0</v>
      </c>
    </row>
    <row r="150" spans="1:11">
      <c r="A150" s="372">
        <v>2</v>
      </c>
      <c r="B150" s="373">
        <v>2</v>
      </c>
      <c r="C150" s="373">
        <v>8</v>
      </c>
      <c r="D150" s="373">
        <v>5</v>
      </c>
      <c r="E150" s="373"/>
      <c r="F150" s="385" t="s">
        <v>1701</v>
      </c>
      <c r="G150" s="375">
        <f>SUM(G151:G153)</f>
        <v>40000</v>
      </c>
      <c r="H150" s="375">
        <f>SUM(H151:H153)</f>
        <v>600000</v>
      </c>
      <c r="I150" s="375">
        <f>SUM(I151:I153)</f>
        <v>0</v>
      </c>
      <c r="J150" s="375">
        <f>SUM(J151:J153)</f>
        <v>640000</v>
      </c>
      <c r="K150" s="391">
        <f>SUM(K151:K153)</f>
        <v>8.5760961711898356E-2</v>
      </c>
    </row>
    <row r="151" spans="1:11">
      <c r="A151" s="376">
        <v>2</v>
      </c>
      <c r="B151" s="377">
        <v>2</v>
      </c>
      <c r="C151" s="377">
        <v>8</v>
      </c>
      <c r="D151" s="377">
        <v>5</v>
      </c>
      <c r="E151" s="377" t="s">
        <v>1595</v>
      </c>
      <c r="F151" s="378" t="s">
        <v>1702</v>
      </c>
      <c r="G151" s="379">
        <v>40000</v>
      </c>
      <c r="H151" s="379">
        <v>600000</v>
      </c>
      <c r="I151" s="379"/>
      <c r="J151" s="392">
        <f>SUBTOTAL(9,G151:I151)</f>
        <v>640000</v>
      </c>
      <c r="K151" s="393">
        <f>IFERROR(J151/$J$18*100,"0.00")</f>
        <v>8.5760961711898356E-2</v>
      </c>
    </row>
    <row r="152" spans="1:11">
      <c r="A152" s="376">
        <v>2</v>
      </c>
      <c r="B152" s="377">
        <v>2</v>
      </c>
      <c r="C152" s="377">
        <v>8</v>
      </c>
      <c r="D152" s="377">
        <v>5</v>
      </c>
      <c r="E152" s="377" t="s">
        <v>1597</v>
      </c>
      <c r="F152" s="378" t="s">
        <v>1703</v>
      </c>
      <c r="G152" s="379"/>
      <c r="H152" s="379"/>
      <c r="I152" s="379"/>
      <c r="J152" s="392">
        <f>SUBTOTAL(9,G152:I152)</f>
        <v>0</v>
      </c>
      <c r="K152" s="393">
        <f>IFERROR(J152/$J$18*100,"0.00")</f>
        <v>0</v>
      </c>
    </row>
    <row r="153" spans="1:11">
      <c r="A153" s="376">
        <v>2</v>
      </c>
      <c r="B153" s="377">
        <v>2</v>
      </c>
      <c r="C153" s="377">
        <v>8</v>
      </c>
      <c r="D153" s="377">
        <v>5</v>
      </c>
      <c r="E153" s="377" t="s">
        <v>1604</v>
      </c>
      <c r="F153" s="378" t="s">
        <v>1704</v>
      </c>
      <c r="G153" s="379"/>
      <c r="H153" s="379"/>
      <c r="I153" s="379"/>
      <c r="J153" s="392">
        <f>SUBTOTAL(9,G153:I153)</f>
        <v>0</v>
      </c>
      <c r="K153" s="393">
        <f>IFERROR(J153/$J$18*100,"0.00")</f>
        <v>0</v>
      </c>
    </row>
    <row r="154" spans="1:11">
      <c r="A154" s="372">
        <v>2</v>
      </c>
      <c r="B154" s="373">
        <v>2</v>
      </c>
      <c r="C154" s="373">
        <v>8</v>
      </c>
      <c r="D154" s="373">
        <v>6</v>
      </c>
      <c r="E154" s="373"/>
      <c r="F154" s="385" t="s">
        <v>1705</v>
      </c>
      <c r="G154" s="375">
        <f>SUM(G155:G156)</f>
        <v>0</v>
      </c>
      <c r="H154" s="375">
        <f>SUM(H155:H156)</f>
        <v>2640322.44</v>
      </c>
      <c r="I154" s="375">
        <f>SUM(I155:I156)</f>
        <v>0</v>
      </c>
      <c r="J154" s="375">
        <f>SUM(J155:J156)</f>
        <v>2640322.44</v>
      </c>
      <c r="K154" s="391">
        <f>SUM(K155:K156)</f>
        <v>0.35380717450610316</v>
      </c>
    </row>
    <row r="155" spans="1:11">
      <c r="A155" s="376">
        <v>2</v>
      </c>
      <c r="B155" s="377">
        <v>2</v>
      </c>
      <c r="C155" s="377">
        <v>8</v>
      </c>
      <c r="D155" s="377">
        <v>6</v>
      </c>
      <c r="E155" s="377" t="s">
        <v>1595</v>
      </c>
      <c r="F155" s="378" t="s">
        <v>1119</v>
      </c>
      <c r="G155" s="379"/>
      <c r="H155" s="379">
        <v>2640322.44</v>
      </c>
      <c r="I155" s="379"/>
      <c r="J155" s="392">
        <f>SUBTOTAL(9,G155:I155)</f>
        <v>2640322.44</v>
      </c>
      <c r="K155" s="393">
        <f>IFERROR(J155/$J$18*100,"0.00")</f>
        <v>0.35380717450610316</v>
      </c>
    </row>
    <row r="156" spans="1:11">
      <c r="A156" s="376">
        <v>2</v>
      </c>
      <c r="B156" s="377">
        <v>2</v>
      </c>
      <c r="C156" s="377">
        <v>8</v>
      </c>
      <c r="D156" s="377">
        <v>6</v>
      </c>
      <c r="E156" s="377" t="s">
        <v>1597</v>
      </c>
      <c r="F156" s="378" t="s">
        <v>1706</v>
      </c>
      <c r="G156" s="379"/>
      <c r="H156" s="379"/>
      <c r="I156" s="379"/>
      <c r="J156" s="392">
        <f>SUBTOTAL(9,G156:I156)</f>
        <v>0</v>
      </c>
      <c r="K156" s="393">
        <f>IFERROR(J156/$J$18*100,"0.00")</f>
        <v>0</v>
      </c>
    </row>
    <row r="157" spans="1:11">
      <c r="A157" s="372">
        <v>2</v>
      </c>
      <c r="B157" s="373">
        <v>2</v>
      </c>
      <c r="C157" s="373">
        <v>8</v>
      </c>
      <c r="D157" s="373">
        <v>7</v>
      </c>
      <c r="E157" s="373"/>
      <c r="F157" s="385" t="s">
        <v>1707</v>
      </c>
      <c r="G157" s="375">
        <f>SUM(G158:G163)</f>
        <v>0</v>
      </c>
      <c r="H157" s="375">
        <f>SUM(H158:H163)</f>
        <v>2405000</v>
      </c>
      <c r="I157" s="375">
        <f>SUM(I158:I163)</f>
        <v>0</v>
      </c>
      <c r="J157" s="375">
        <f>SUM(J158:J163)</f>
        <v>2405000</v>
      </c>
      <c r="K157" s="391">
        <f>SUM(K158:K163)</f>
        <v>0.32227361393299303</v>
      </c>
    </row>
    <row r="158" spans="1:11">
      <c r="A158" s="376">
        <v>2</v>
      </c>
      <c r="B158" s="377">
        <v>2</v>
      </c>
      <c r="C158" s="377">
        <v>8</v>
      </c>
      <c r="D158" s="377">
        <v>7</v>
      </c>
      <c r="E158" s="377" t="s">
        <v>1595</v>
      </c>
      <c r="F158" s="378" t="s">
        <v>1707</v>
      </c>
      <c r="G158" s="379"/>
      <c r="H158" s="379"/>
      <c r="I158" s="379"/>
      <c r="J158" s="392">
        <f t="shared" ref="J158:J163" si="6">SUBTOTAL(9,G158:I158)</f>
        <v>0</v>
      </c>
      <c r="K158" s="393">
        <f t="shared" ref="K158:K163" si="7">IFERROR(J158/$J$18*100,"0.00")</f>
        <v>0</v>
      </c>
    </row>
    <row r="159" spans="1:11">
      <c r="A159" s="376">
        <v>2</v>
      </c>
      <c r="B159" s="377">
        <v>2</v>
      </c>
      <c r="C159" s="377">
        <v>8</v>
      </c>
      <c r="D159" s="377">
        <v>7</v>
      </c>
      <c r="E159" s="377" t="s">
        <v>1597</v>
      </c>
      <c r="F159" s="378" t="s">
        <v>1708</v>
      </c>
      <c r="G159" s="379"/>
      <c r="H159" s="379"/>
      <c r="I159" s="379"/>
      <c r="J159" s="392">
        <f t="shared" si="6"/>
        <v>0</v>
      </c>
      <c r="K159" s="393">
        <f t="shared" si="7"/>
        <v>0</v>
      </c>
    </row>
    <row r="160" spans="1:11">
      <c r="A160" s="376">
        <v>2</v>
      </c>
      <c r="B160" s="377">
        <v>2</v>
      </c>
      <c r="C160" s="377">
        <v>8</v>
      </c>
      <c r="D160" s="377">
        <v>7</v>
      </c>
      <c r="E160" s="377" t="s">
        <v>1604</v>
      </c>
      <c r="F160" s="378" t="s">
        <v>1709</v>
      </c>
      <c r="G160" s="379"/>
      <c r="H160" s="379"/>
      <c r="I160" s="379"/>
      <c r="J160" s="392">
        <f t="shared" si="6"/>
        <v>0</v>
      </c>
      <c r="K160" s="393">
        <f t="shared" si="7"/>
        <v>0</v>
      </c>
    </row>
    <row r="161" spans="1:11">
      <c r="A161" s="376">
        <v>2</v>
      </c>
      <c r="B161" s="377">
        <v>2</v>
      </c>
      <c r="C161" s="377">
        <v>8</v>
      </c>
      <c r="D161" s="377">
        <v>7</v>
      </c>
      <c r="E161" s="377" t="s">
        <v>1619</v>
      </c>
      <c r="F161" s="378" t="s">
        <v>1710</v>
      </c>
      <c r="G161" s="379"/>
      <c r="H161" s="379"/>
      <c r="I161" s="379"/>
      <c r="J161" s="392">
        <f t="shared" si="6"/>
        <v>0</v>
      </c>
      <c r="K161" s="393">
        <f t="shared" si="7"/>
        <v>0</v>
      </c>
    </row>
    <row r="162" spans="1:11">
      <c r="A162" s="376">
        <v>2</v>
      </c>
      <c r="B162" s="377">
        <v>2</v>
      </c>
      <c r="C162" s="377">
        <v>8</v>
      </c>
      <c r="D162" s="377">
        <v>7</v>
      </c>
      <c r="E162" s="377" t="s">
        <v>1599</v>
      </c>
      <c r="F162" s="378" t="s">
        <v>1711</v>
      </c>
      <c r="G162" s="379"/>
      <c r="H162" s="379"/>
      <c r="I162" s="379"/>
      <c r="J162" s="392">
        <f t="shared" si="6"/>
        <v>0</v>
      </c>
      <c r="K162" s="393">
        <f t="shared" si="7"/>
        <v>0</v>
      </c>
    </row>
    <row r="163" spans="1:11">
      <c r="A163" s="376">
        <v>2</v>
      </c>
      <c r="B163" s="377">
        <v>2</v>
      </c>
      <c r="C163" s="377">
        <v>8</v>
      </c>
      <c r="D163" s="377">
        <v>7</v>
      </c>
      <c r="E163" s="377" t="s">
        <v>1601</v>
      </c>
      <c r="F163" s="378" t="s">
        <v>1712</v>
      </c>
      <c r="G163" s="379"/>
      <c r="H163" s="379">
        <v>2405000</v>
      </c>
      <c r="I163" s="379"/>
      <c r="J163" s="392">
        <f t="shared" si="6"/>
        <v>2405000</v>
      </c>
      <c r="K163" s="393">
        <f t="shared" si="7"/>
        <v>0.32227361393299303</v>
      </c>
    </row>
    <row r="164" spans="1:11">
      <c r="A164" s="372">
        <v>2</v>
      </c>
      <c r="B164" s="373">
        <v>2</v>
      </c>
      <c r="C164" s="373">
        <v>8</v>
      </c>
      <c r="D164" s="373">
        <v>8</v>
      </c>
      <c r="E164" s="373"/>
      <c r="F164" s="385" t="s">
        <v>1713</v>
      </c>
      <c r="G164" s="375">
        <f>SUM(G165:G167)</f>
        <v>115000</v>
      </c>
      <c r="H164" s="375">
        <f>SUM(H165:H167)</f>
        <v>4000000</v>
      </c>
      <c r="I164" s="375">
        <f>SUM(I165:I167)</f>
        <v>0</v>
      </c>
      <c r="J164" s="375">
        <f>SUM(J165:J167)</f>
        <v>4115000</v>
      </c>
      <c r="K164" s="391">
        <f>SUM(K165:K167)</f>
        <v>0.55141618350697152</v>
      </c>
    </row>
    <row r="165" spans="1:11">
      <c r="A165" s="376">
        <v>2</v>
      </c>
      <c r="B165" s="377">
        <v>2</v>
      </c>
      <c r="C165" s="377">
        <v>8</v>
      </c>
      <c r="D165" s="377">
        <v>8</v>
      </c>
      <c r="E165" s="377" t="s">
        <v>1595</v>
      </c>
      <c r="F165" s="378" t="s">
        <v>1714</v>
      </c>
      <c r="G165" s="379">
        <v>115000</v>
      </c>
      <c r="H165" s="379">
        <v>4000000</v>
      </c>
      <c r="I165" s="379"/>
      <c r="J165" s="392">
        <f>SUBTOTAL(9,G165:I165)</f>
        <v>4115000</v>
      </c>
      <c r="K165" s="393">
        <f>IFERROR(J165/$J$18*100,"0.00")</f>
        <v>0.55141618350697152</v>
      </c>
    </row>
    <row r="166" spans="1:11">
      <c r="A166" s="376">
        <v>2</v>
      </c>
      <c r="B166" s="377">
        <v>2</v>
      </c>
      <c r="C166" s="377">
        <v>8</v>
      </c>
      <c r="D166" s="377">
        <v>8</v>
      </c>
      <c r="E166" s="377" t="s">
        <v>1597</v>
      </c>
      <c r="F166" s="378" t="s">
        <v>1715</v>
      </c>
      <c r="G166" s="379"/>
      <c r="H166" s="379"/>
      <c r="I166" s="379"/>
      <c r="J166" s="392">
        <f>SUBTOTAL(9,G166:I166)</f>
        <v>0</v>
      </c>
      <c r="K166" s="393">
        <f>IFERROR(J166/$J$18*100,"0.00")</f>
        <v>0</v>
      </c>
    </row>
    <row r="167" spans="1:11">
      <c r="A167" s="376">
        <v>2</v>
      </c>
      <c r="B167" s="377">
        <v>2</v>
      </c>
      <c r="C167" s="377">
        <v>8</v>
      </c>
      <c r="D167" s="377">
        <v>8</v>
      </c>
      <c r="E167" s="377" t="s">
        <v>1604</v>
      </c>
      <c r="F167" s="378" t="s">
        <v>1716</v>
      </c>
      <c r="G167" s="379"/>
      <c r="H167" s="379"/>
      <c r="I167" s="379"/>
      <c r="J167" s="392">
        <f>SUBTOTAL(9,G167:I167)</f>
        <v>0</v>
      </c>
      <c r="K167" s="393">
        <f>IFERROR(J167/$J$18*100,"0.00")</f>
        <v>0</v>
      </c>
    </row>
    <row r="168" spans="1:11">
      <c r="A168" s="372">
        <v>2</v>
      </c>
      <c r="B168" s="373">
        <v>2</v>
      </c>
      <c r="C168" s="373">
        <v>9</v>
      </c>
      <c r="D168" s="373">
        <v>2</v>
      </c>
      <c r="E168" s="377"/>
      <c r="F168" s="385" t="s">
        <v>1717</v>
      </c>
      <c r="G168" s="375">
        <f>+G169+G170</f>
        <v>0</v>
      </c>
      <c r="H168" s="375">
        <f>+H169+H170</f>
        <v>0</v>
      </c>
      <c r="I168" s="375">
        <f>+I169+I170</f>
        <v>0</v>
      </c>
      <c r="J168" s="375">
        <f>+J169+J170</f>
        <v>0</v>
      </c>
      <c r="K168" s="394">
        <f>+K170</f>
        <v>0</v>
      </c>
    </row>
    <row r="169" spans="1:11">
      <c r="A169" s="376">
        <v>2</v>
      </c>
      <c r="B169" s="377">
        <v>2</v>
      </c>
      <c r="C169" s="377">
        <v>9</v>
      </c>
      <c r="D169" s="377">
        <v>2</v>
      </c>
      <c r="E169" s="377" t="s">
        <v>1555</v>
      </c>
      <c r="F169" s="378" t="s">
        <v>1717</v>
      </c>
      <c r="G169" s="402"/>
      <c r="H169" s="402"/>
      <c r="I169" s="402"/>
      <c r="J169" s="402">
        <f>SUBTOTAL(9,G169:I169)</f>
        <v>0</v>
      </c>
      <c r="K169" s="393">
        <f>IFERROR(J169/$J$18*100,"0.00")</f>
        <v>0</v>
      </c>
    </row>
    <row r="170" spans="1:11">
      <c r="A170" s="376">
        <v>2</v>
      </c>
      <c r="B170" s="377">
        <v>2</v>
      </c>
      <c r="C170" s="377">
        <v>9</v>
      </c>
      <c r="D170" s="377">
        <v>2</v>
      </c>
      <c r="E170" s="377" t="s">
        <v>1604</v>
      </c>
      <c r="F170" s="378" t="s">
        <v>1718</v>
      </c>
      <c r="G170" s="379"/>
      <c r="H170" s="379"/>
      <c r="I170" s="379"/>
      <c r="J170" s="402">
        <f>SUBTOTAL(9,G170:I170)</f>
        <v>0</v>
      </c>
      <c r="K170" s="393">
        <f>IFERROR(J170/$J$18*100,"0.00")</f>
        <v>0</v>
      </c>
    </row>
    <row r="171" spans="1:11">
      <c r="A171" s="364">
        <v>2</v>
      </c>
      <c r="B171" s="365">
        <v>3</v>
      </c>
      <c r="C171" s="365"/>
      <c r="D171" s="365"/>
      <c r="E171" s="365"/>
      <c r="F171" s="366" t="s">
        <v>1719</v>
      </c>
      <c r="G171" s="367">
        <f>+G172+G180+G189+G198+G201+G210+G225+G238</f>
        <v>8199745</v>
      </c>
      <c r="H171" s="367">
        <f>+H172+H180+H189+H198+H201+H210+H225+H238</f>
        <v>38950000</v>
      </c>
      <c r="I171" s="367">
        <f>+I172+I180+I189+I198+I201+I210+I225+I238</f>
        <v>0</v>
      </c>
      <c r="J171" s="367">
        <f>+J172+J180+J189+J198+J201+J210+J225+J238</f>
        <v>47149745</v>
      </c>
      <c r="K171" s="367">
        <f>+K172+K180+K189+K198+K201+K210+K225+K238</f>
        <v>6.3181366807355799</v>
      </c>
    </row>
    <row r="172" spans="1:11">
      <c r="A172" s="368">
        <v>2</v>
      </c>
      <c r="B172" s="369">
        <v>3</v>
      </c>
      <c r="C172" s="369">
        <v>1</v>
      </c>
      <c r="D172" s="369"/>
      <c r="E172" s="369"/>
      <c r="F172" s="370" t="s">
        <v>1720</v>
      </c>
      <c r="G172" s="371">
        <f>+G173+G175+G178</f>
        <v>345000</v>
      </c>
      <c r="H172" s="371">
        <f>+H173+H175+H178</f>
        <v>2500000</v>
      </c>
      <c r="I172" s="371">
        <f>+I173+I175+I178</f>
        <v>0</v>
      </c>
      <c r="J172" s="371">
        <f>+J173+J175+J178</f>
        <v>2845000</v>
      </c>
      <c r="K172" s="371">
        <f>+K173+K175+K178</f>
        <v>0.38123427510992319</v>
      </c>
    </row>
    <row r="173" spans="1:11">
      <c r="A173" s="372">
        <v>2</v>
      </c>
      <c r="B173" s="373">
        <v>3</v>
      </c>
      <c r="C173" s="373">
        <v>1</v>
      </c>
      <c r="D173" s="373">
        <v>1</v>
      </c>
      <c r="E173" s="373"/>
      <c r="F173" s="385" t="s">
        <v>1070</v>
      </c>
      <c r="G173" s="375">
        <f>+G174</f>
        <v>345000</v>
      </c>
      <c r="H173" s="375">
        <f>+H174</f>
        <v>2500000</v>
      </c>
      <c r="I173" s="375">
        <f>+I174</f>
        <v>0</v>
      </c>
      <c r="J173" s="375">
        <f>+J174</f>
        <v>2845000</v>
      </c>
      <c r="K173" s="391">
        <f>+K174</f>
        <v>0.38123427510992319</v>
      </c>
    </row>
    <row r="174" spans="1:11">
      <c r="A174" s="376">
        <v>2</v>
      </c>
      <c r="B174" s="377">
        <v>3</v>
      </c>
      <c r="C174" s="377">
        <v>1</v>
      </c>
      <c r="D174" s="377">
        <v>1</v>
      </c>
      <c r="E174" s="377" t="s">
        <v>1595</v>
      </c>
      <c r="F174" s="378" t="s">
        <v>1070</v>
      </c>
      <c r="G174" s="379">
        <v>345000</v>
      </c>
      <c r="H174" s="379">
        <v>2500000</v>
      </c>
      <c r="I174" s="379"/>
      <c r="J174" s="392">
        <f>SUBTOTAL(9,G174:I174)</f>
        <v>2845000</v>
      </c>
      <c r="K174" s="393">
        <f>IFERROR(J174/$J$18*100,"0.00")</f>
        <v>0.38123427510992319</v>
      </c>
    </row>
    <row r="175" spans="1:11">
      <c r="A175" s="372">
        <v>2</v>
      </c>
      <c r="B175" s="373">
        <v>3</v>
      </c>
      <c r="C175" s="373">
        <v>1</v>
      </c>
      <c r="D175" s="373">
        <v>3</v>
      </c>
      <c r="E175" s="373"/>
      <c r="F175" s="385" t="s">
        <v>1721</v>
      </c>
      <c r="G175" s="375">
        <f>SUM(G176:G177)</f>
        <v>0</v>
      </c>
      <c r="H175" s="375">
        <f>SUM(H176:H177)</f>
        <v>0</v>
      </c>
      <c r="I175" s="375">
        <f>SUM(I176:I177)</f>
        <v>0</v>
      </c>
      <c r="J175" s="375">
        <f>SUM(J176:J177)</f>
        <v>0</v>
      </c>
      <c r="K175" s="391">
        <f>SUM(K176:K177)</f>
        <v>0</v>
      </c>
    </row>
    <row r="176" spans="1:11">
      <c r="A176" s="376">
        <v>2</v>
      </c>
      <c r="B176" s="377">
        <v>3</v>
      </c>
      <c r="C176" s="377">
        <v>1</v>
      </c>
      <c r="D176" s="377">
        <v>3</v>
      </c>
      <c r="E176" s="377" t="s">
        <v>1597</v>
      </c>
      <c r="F176" s="378" t="s">
        <v>1722</v>
      </c>
      <c r="G176" s="379"/>
      <c r="H176" s="379"/>
      <c r="I176" s="379"/>
      <c r="J176" s="392">
        <f>SUBTOTAL(9,G176:I176)</f>
        <v>0</v>
      </c>
      <c r="K176" s="393">
        <f>IFERROR(J176/$J$18*100,"0.00")</f>
        <v>0</v>
      </c>
    </row>
    <row r="177" spans="1:11">
      <c r="A177" s="376">
        <v>2</v>
      </c>
      <c r="B177" s="377">
        <v>3</v>
      </c>
      <c r="C177" s="377">
        <v>1</v>
      </c>
      <c r="D177" s="377">
        <v>3</v>
      </c>
      <c r="E177" s="377" t="s">
        <v>1604</v>
      </c>
      <c r="F177" s="378" t="s">
        <v>1723</v>
      </c>
      <c r="G177" s="379"/>
      <c r="H177" s="379"/>
      <c r="I177" s="379"/>
      <c r="J177" s="392">
        <f>SUBTOTAL(9,G177:I177)</f>
        <v>0</v>
      </c>
      <c r="K177" s="393">
        <f>IFERROR(J177/$J$18*100,"0.00")</f>
        <v>0</v>
      </c>
    </row>
    <row r="178" spans="1:11">
      <c r="A178" s="372">
        <v>2</v>
      </c>
      <c r="B178" s="373">
        <v>3</v>
      </c>
      <c r="C178" s="373">
        <v>1</v>
      </c>
      <c r="D178" s="373">
        <v>4</v>
      </c>
      <c r="E178" s="373"/>
      <c r="F178" s="385" t="s">
        <v>1724</v>
      </c>
      <c r="G178" s="400">
        <f>+G179</f>
        <v>0</v>
      </c>
      <c r="H178" s="400">
        <f>+H179</f>
        <v>0</v>
      </c>
      <c r="I178" s="400">
        <f>+I179</f>
        <v>0</v>
      </c>
      <c r="J178" s="400">
        <f>+J179</f>
        <v>0</v>
      </c>
      <c r="K178" s="394">
        <f>+K179</f>
        <v>0</v>
      </c>
    </row>
    <row r="179" spans="1:11">
      <c r="A179" s="376">
        <v>2</v>
      </c>
      <c r="B179" s="377">
        <v>3</v>
      </c>
      <c r="C179" s="377">
        <v>1</v>
      </c>
      <c r="D179" s="377">
        <v>4</v>
      </c>
      <c r="E179" s="377" t="s">
        <v>1595</v>
      </c>
      <c r="F179" s="378" t="s">
        <v>1724</v>
      </c>
      <c r="G179" s="379"/>
      <c r="H179" s="379"/>
      <c r="I179" s="379"/>
      <c r="J179" s="392">
        <f>SUBTOTAL(9,G179:I179)</f>
        <v>0</v>
      </c>
      <c r="K179" s="393">
        <f>IFERROR(J179/$J$18*100,"0.00")</f>
        <v>0</v>
      </c>
    </row>
    <row r="180" spans="1:11">
      <c r="A180" s="368">
        <v>2</v>
      </c>
      <c r="B180" s="369">
        <v>3</v>
      </c>
      <c r="C180" s="369">
        <v>2</v>
      </c>
      <c r="D180" s="369"/>
      <c r="E180" s="369"/>
      <c r="F180" s="370" t="s">
        <v>1725</v>
      </c>
      <c r="G180" s="371">
        <f>+G181+G183+G185+G187</f>
        <v>115000</v>
      </c>
      <c r="H180" s="371">
        <f>+H181+H183+H185+H187</f>
        <v>1000000</v>
      </c>
      <c r="I180" s="371">
        <f>+I181+I183+I185+I187</f>
        <v>0</v>
      </c>
      <c r="J180" s="371">
        <f>+J181+J183+J185+J187</f>
        <v>1115000</v>
      </c>
      <c r="K180" s="395">
        <f>+K181+K183+K185+K187</f>
        <v>0.14941167548244791</v>
      </c>
    </row>
    <row r="181" spans="1:11">
      <c r="A181" s="372">
        <v>2</v>
      </c>
      <c r="B181" s="373">
        <v>3</v>
      </c>
      <c r="C181" s="373">
        <v>2</v>
      </c>
      <c r="D181" s="373">
        <v>1</v>
      </c>
      <c r="E181" s="373"/>
      <c r="F181" s="385" t="s">
        <v>1726</v>
      </c>
      <c r="G181" s="400">
        <f>+G182</f>
        <v>0</v>
      </c>
      <c r="H181" s="400">
        <f>+H182</f>
        <v>0</v>
      </c>
      <c r="I181" s="400">
        <f>+I182</f>
        <v>0</v>
      </c>
      <c r="J181" s="400">
        <f>+J182</f>
        <v>0</v>
      </c>
      <c r="K181" s="394">
        <f>+K182</f>
        <v>0</v>
      </c>
    </row>
    <row r="182" spans="1:11">
      <c r="A182" s="376">
        <v>2</v>
      </c>
      <c r="B182" s="377">
        <v>3</v>
      </c>
      <c r="C182" s="377">
        <v>2</v>
      </c>
      <c r="D182" s="377">
        <v>1</v>
      </c>
      <c r="E182" s="377" t="s">
        <v>1595</v>
      </c>
      <c r="F182" s="378" t="s">
        <v>1726</v>
      </c>
      <c r="G182" s="379"/>
      <c r="H182" s="379"/>
      <c r="I182" s="379"/>
      <c r="J182" s="392">
        <f>SUBTOTAL(9,G182:I182)</f>
        <v>0</v>
      </c>
      <c r="K182" s="393">
        <f>IFERROR(J182/$J$18*100,"0.00")</f>
        <v>0</v>
      </c>
    </row>
    <row r="183" spans="1:11">
      <c r="A183" s="372">
        <v>2</v>
      </c>
      <c r="B183" s="373">
        <v>3</v>
      </c>
      <c r="C183" s="373">
        <v>2</v>
      </c>
      <c r="D183" s="373">
        <v>2</v>
      </c>
      <c r="E183" s="373"/>
      <c r="F183" s="385" t="s">
        <v>1727</v>
      </c>
      <c r="G183" s="400">
        <f>+G184</f>
        <v>115000</v>
      </c>
      <c r="H183" s="400">
        <f>+H184</f>
        <v>1000000</v>
      </c>
      <c r="I183" s="400">
        <f>+I184</f>
        <v>0</v>
      </c>
      <c r="J183" s="400">
        <f>+J184</f>
        <v>1115000</v>
      </c>
      <c r="K183" s="394">
        <f>+K184</f>
        <v>0.14941167548244791</v>
      </c>
    </row>
    <row r="184" spans="1:11">
      <c r="A184" s="376">
        <v>2</v>
      </c>
      <c r="B184" s="377">
        <v>3</v>
      </c>
      <c r="C184" s="377">
        <v>2</v>
      </c>
      <c r="D184" s="377">
        <v>2</v>
      </c>
      <c r="E184" s="377" t="s">
        <v>1595</v>
      </c>
      <c r="F184" s="378" t="s">
        <v>1727</v>
      </c>
      <c r="G184" s="379">
        <v>115000</v>
      </c>
      <c r="H184" s="379">
        <v>1000000</v>
      </c>
      <c r="I184" s="379"/>
      <c r="J184" s="392">
        <f>SUBTOTAL(9,G184:I184)</f>
        <v>1115000</v>
      </c>
      <c r="K184" s="393">
        <f>IFERROR(J184/$J$18*100,"0.00")</f>
        <v>0.14941167548244791</v>
      </c>
    </row>
    <row r="185" spans="1:11">
      <c r="A185" s="372">
        <v>2</v>
      </c>
      <c r="B185" s="373">
        <v>3</v>
      </c>
      <c r="C185" s="373">
        <v>2</v>
      </c>
      <c r="D185" s="373">
        <v>3</v>
      </c>
      <c r="E185" s="373"/>
      <c r="F185" s="385" t="s">
        <v>1728</v>
      </c>
      <c r="G185" s="400">
        <f>+G186</f>
        <v>0</v>
      </c>
      <c r="H185" s="400">
        <f>+H186</f>
        <v>0</v>
      </c>
      <c r="I185" s="400">
        <f>+I186</f>
        <v>0</v>
      </c>
      <c r="J185" s="400">
        <f>+J186</f>
        <v>0</v>
      </c>
      <c r="K185" s="394">
        <f>+K186</f>
        <v>0</v>
      </c>
    </row>
    <row r="186" spans="1:11">
      <c r="A186" s="376">
        <v>2</v>
      </c>
      <c r="B186" s="377">
        <v>3</v>
      </c>
      <c r="C186" s="377">
        <v>2</v>
      </c>
      <c r="D186" s="377">
        <v>3</v>
      </c>
      <c r="E186" s="377" t="s">
        <v>1595</v>
      </c>
      <c r="F186" s="378" t="s">
        <v>1728</v>
      </c>
      <c r="G186" s="379"/>
      <c r="H186" s="379"/>
      <c r="I186" s="379"/>
      <c r="J186" s="392">
        <f>SUBTOTAL(9,G186:I186)</f>
        <v>0</v>
      </c>
      <c r="K186" s="393">
        <f>IFERROR(J186/$J$18*100,"0.00")</f>
        <v>0</v>
      </c>
    </row>
    <row r="187" spans="1:11">
      <c r="A187" s="372">
        <v>2</v>
      </c>
      <c r="B187" s="373">
        <v>3</v>
      </c>
      <c r="C187" s="373">
        <v>2</v>
      </c>
      <c r="D187" s="373">
        <v>4</v>
      </c>
      <c r="E187" s="373"/>
      <c r="F187" s="385" t="s">
        <v>1729</v>
      </c>
      <c r="G187" s="400">
        <f>+G188</f>
        <v>0</v>
      </c>
      <c r="H187" s="400">
        <f>+H188</f>
        <v>0</v>
      </c>
      <c r="I187" s="400">
        <f>+I188</f>
        <v>0</v>
      </c>
      <c r="J187" s="400">
        <f>+J188</f>
        <v>0</v>
      </c>
      <c r="K187" s="394">
        <f>+K188</f>
        <v>0</v>
      </c>
    </row>
    <row r="188" spans="1:11">
      <c r="A188" s="376">
        <v>2</v>
      </c>
      <c r="B188" s="377">
        <v>3</v>
      </c>
      <c r="C188" s="377">
        <v>2</v>
      </c>
      <c r="D188" s="377">
        <v>4</v>
      </c>
      <c r="E188" s="377" t="s">
        <v>1595</v>
      </c>
      <c r="F188" s="378" t="s">
        <v>1729</v>
      </c>
      <c r="G188" s="379"/>
      <c r="H188" s="379"/>
      <c r="I188" s="379"/>
      <c r="J188" s="392">
        <f>SUBTOTAL(9,G188:I188)</f>
        <v>0</v>
      </c>
      <c r="K188" s="393">
        <f>IFERROR(J188/$J$18*100,"0.00")</f>
        <v>0</v>
      </c>
    </row>
    <row r="189" spans="1:11">
      <c r="A189" s="368">
        <v>2</v>
      </c>
      <c r="B189" s="369">
        <v>3</v>
      </c>
      <c r="C189" s="369">
        <v>3</v>
      </c>
      <c r="D189" s="369"/>
      <c r="E189" s="369"/>
      <c r="F189" s="370" t="s">
        <v>1080</v>
      </c>
      <c r="G189" s="371">
        <f>+G190+G192+G194+G196</f>
        <v>905015</v>
      </c>
      <c r="H189" s="371">
        <f>+H190+H192+H194+H196</f>
        <v>9800000</v>
      </c>
      <c r="I189" s="371">
        <f>+I190+I192+I194+I196</f>
        <v>0</v>
      </c>
      <c r="J189" s="371">
        <f>+J190+J192+J194+J196</f>
        <v>10705015</v>
      </c>
      <c r="K189" s="371">
        <f>+K190+K192+K194+K196</f>
        <v>1.4344880961567152</v>
      </c>
    </row>
    <row r="190" spans="1:11">
      <c r="A190" s="372">
        <v>2</v>
      </c>
      <c r="B190" s="373">
        <v>3</v>
      </c>
      <c r="C190" s="373">
        <v>3</v>
      </c>
      <c r="D190" s="373">
        <v>1</v>
      </c>
      <c r="E190" s="373"/>
      <c r="F190" s="385" t="s">
        <v>1730</v>
      </c>
      <c r="G190" s="375">
        <f>G191</f>
        <v>232760</v>
      </c>
      <c r="H190" s="375">
        <f>H191</f>
        <v>6300000</v>
      </c>
      <c r="I190" s="375">
        <f>I191</f>
        <v>0</v>
      </c>
      <c r="J190" s="375">
        <f>J191</f>
        <v>6532760</v>
      </c>
      <c r="K190" s="391">
        <f>K191</f>
        <v>0.87539965661409558</v>
      </c>
    </row>
    <row r="191" spans="1:11">
      <c r="A191" s="376">
        <v>2</v>
      </c>
      <c r="B191" s="377">
        <v>3</v>
      </c>
      <c r="C191" s="377">
        <v>3</v>
      </c>
      <c r="D191" s="377">
        <v>1</v>
      </c>
      <c r="E191" s="377" t="s">
        <v>1595</v>
      </c>
      <c r="F191" s="378" t="s">
        <v>1730</v>
      </c>
      <c r="G191" s="379">
        <v>232760</v>
      </c>
      <c r="H191" s="379">
        <v>6300000</v>
      </c>
      <c r="I191" s="379"/>
      <c r="J191" s="392">
        <f>SUBTOTAL(9,G191:I191)</f>
        <v>6532760</v>
      </c>
      <c r="K191" s="393">
        <f>IFERROR(J191/$J$18*100,"0.00")</f>
        <v>0.87539965661409558</v>
      </c>
    </row>
    <row r="192" spans="1:11">
      <c r="A192" s="372">
        <v>2</v>
      </c>
      <c r="B192" s="373">
        <v>3</v>
      </c>
      <c r="C192" s="373">
        <v>3</v>
      </c>
      <c r="D192" s="373">
        <v>2</v>
      </c>
      <c r="E192" s="373"/>
      <c r="F192" s="385" t="s">
        <v>1731</v>
      </c>
      <c r="G192" s="400">
        <f>+G193</f>
        <v>345000</v>
      </c>
      <c r="H192" s="400">
        <f>+H193</f>
        <v>3500000</v>
      </c>
      <c r="I192" s="400">
        <f>+I193</f>
        <v>0</v>
      </c>
      <c r="J192" s="400">
        <f>+J193</f>
        <v>3845000</v>
      </c>
      <c r="K192" s="394">
        <f>+K193</f>
        <v>0.51523577778476437</v>
      </c>
    </row>
    <row r="193" spans="1:11">
      <c r="A193" s="376">
        <v>2</v>
      </c>
      <c r="B193" s="377">
        <v>3</v>
      </c>
      <c r="C193" s="377">
        <v>3</v>
      </c>
      <c r="D193" s="377">
        <v>2</v>
      </c>
      <c r="E193" s="377" t="s">
        <v>1595</v>
      </c>
      <c r="F193" s="378" t="s">
        <v>1731</v>
      </c>
      <c r="G193" s="379">
        <v>345000</v>
      </c>
      <c r="H193" s="379">
        <v>3500000</v>
      </c>
      <c r="I193" s="379"/>
      <c r="J193" s="392">
        <f>SUBTOTAL(9,G193:I193)</f>
        <v>3845000</v>
      </c>
      <c r="K193" s="393">
        <f>IFERROR(J193/$J$18*100,"0.00")</f>
        <v>0.51523577778476437</v>
      </c>
    </row>
    <row r="194" spans="1:11">
      <c r="A194" s="372">
        <v>2</v>
      </c>
      <c r="B194" s="373">
        <v>3</v>
      </c>
      <c r="C194" s="373">
        <v>3</v>
      </c>
      <c r="D194" s="373">
        <v>3</v>
      </c>
      <c r="E194" s="373"/>
      <c r="F194" s="385" t="s">
        <v>1732</v>
      </c>
      <c r="G194" s="400">
        <f>+G195</f>
        <v>327255</v>
      </c>
      <c r="H194" s="400">
        <f>+H195</f>
        <v>0</v>
      </c>
      <c r="I194" s="400">
        <f>+I195</f>
        <v>0</v>
      </c>
      <c r="J194" s="400">
        <f>+J195</f>
        <v>327255</v>
      </c>
      <c r="K194" s="394">
        <f>+K195</f>
        <v>4.3852661757855155E-2</v>
      </c>
    </row>
    <row r="195" spans="1:11">
      <c r="A195" s="376">
        <v>2</v>
      </c>
      <c r="B195" s="377">
        <v>3</v>
      </c>
      <c r="C195" s="377">
        <v>3</v>
      </c>
      <c r="D195" s="377">
        <v>3</v>
      </c>
      <c r="E195" s="377" t="s">
        <v>1595</v>
      </c>
      <c r="F195" s="378" t="s">
        <v>1732</v>
      </c>
      <c r="G195" s="379">
        <v>327255</v>
      </c>
      <c r="H195" s="379"/>
      <c r="I195" s="379"/>
      <c r="J195" s="392">
        <f>SUBTOTAL(9,G195:I195)</f>
        <v>327255</v>
      </c>
      <c r="K195" s="393">
        <f>IFERROR(J195/$J$18*100,"0.00")</f>
        <v>4.3852661757855155E-2</v>
      </c>
    </row>
    <row r="196" spans="1:11">
      <c r="A196" s="372">
        <v>2</v>
      </c>
      <c r="B196" s="373">
        <v>3</v>
      </c>
      <c r="C196" s="373">
        <v>3</v>
      </c>
      <c r="D196" s="373">
        <v>4</v>
      </c>
      <c r="E196" s="373"/>
      <c r="F196" s="385" t="s">
        <v>1733</v>
      </c>
      <c r="G196" s="400">
        <f>+G197</f>
        <v>0</v>
      </c>
      <c r="H196" s="400">
        <f>+H197</f>
        <v>0</v>
      </c>
      <c r="I196" s="400">
        <f>+I197</f>
        <v>0</v>
      </c>
      <c r="J196" s="400">
        <f>+J197</f>
        <v>0</v>
      </c>
      <c r="K196" s="394">
        <f>+K197</f>
        <v>0</v>
      </c>
    </row>
    <row r="197" spans="1:11">
      <c r="A197" s="376">
        <v>2</v>
      </c>
      <c r="B197" s="377">
        <v>3</v>
      </c>
      <c r="C197" s="377">
        <v>3</v>
      </c>
      <c r="D197" s="377">
        <v>4</v>
      </c>
      <c r="E197" s="377" t="s">
        <v>1595</v>
      </c>
      <c r="F197" s="378" t="s">
        <v>1733</v>
      </c>
      <c r="G197" s="379"/>
      <c r="H197" s="379"/>
      <c r="I197" s="379"/>
      <c r="J197" s="392">
        <f>SUBTOTAL(9,G197:I197)</f>
        <v>0</v>
      </c>
      <c r="K197" s="393">
        <f>IFERROR(J197/$J$18*100,"0.00")</f>
        <v>0</v>
      </c>
    </row>
    <row r="198" spans="1:11">
      <c r="A198" s="368">
        <v>2</v>
      </c>
      <c r="B198" s="369">
        <v>3</v>
      </c>
      <c r="C198" s="369">
        <v>4</v>
      </c>
      <c r="D198" s="369"/>
      <c r="E198" s="369"/>
      <c r="F198" s="370" t="s">
        <v>1734</v>
      </c>
      <c r="G198" s="371">
        <f t="shared" ref="G198:K199" si="8">+G199</f>
        <v>0</v>
      </c>
      <c r="H198" s="371">
        <f t="shared" si="8"/>
        <v>0</v>
      </c>
      <c r="I198" s="371">
        <f t="shared" si="8"/>
        <v>0</v>
      </c>
      <c r="J198" s="371">
        <f t="shared" si="8"/>
        <v>0</v>
      </c>
      <c r="K198" s="395">
        <f t="shared" si="8"/>
        <v>0</v>
      </c>
    </row>
    <row r="199" spans="1:11">
      <c r="A199" s="372">
        <v>2</v>
      </c>
      <c r="B199" s="373">
        <v>3</v>
      </c>
      <c r="C199" s="373">
        <v>4</v>
      </c>
      <c r="D199" s="373">
        <v>1</v>
      </c>
      <c r="E199" s="373"/>
      <c r="F199" s="385" t="s">
        <v>1735</v>
      </c>
      <c r="G199" s="400">
        <f t="shared" si="8"/>
        <v>0</v>
      </c>
      <c r="H199" s="400">
        <f t="shared" si="8"/>
        <v>0</v>
      </c>
      <c r="I199" s="400">
        <f t="shared" si="8"/>
        <v>0</v>
      </c>
      <c r="J199" s="400">
        <f t="shared" si="8"/>
        <v>0</v>
      </c>
      <c r="K199" s="394">
        <f t="shared" si="8"/>
        <v>0</v>
      </c>
    </row>
    <row r="200" spans="1:11">
      <c r="A200" s="376">
        <v>2</v>
      </c>
      <c r="B200" s="377">
        <v>3</v>
      </c>
      <c r="C200" s="377">
        <v>4</v>
      </c>
      <c r="D200" s="377">
        <v>1</v>
      </c>
      <c r="E200" s="377" t="s">
        <v>1595</v>
      </c>
      <c r="F200" s="378" t="s">
        <v>1735</v>
      </c>
      <c r="G200" s="379"/>
      <c r="H200" s="379"/>
      <c r="I200" s="379"/>
      <c r="J200" s="392">
        <f>SUBTOTAL(9,G200:I200)</f>
        <v>0</v>
      </c>
      <c r="K200" s="393">
        <f>IFERROR(J200/$J$18*100,"0.00")</f>
        <v>0</v>
      </c>
    </row>
    <row r="201" spans="1:11">
      <c r="A201" s="368">
        <v>2</v>
      </c>
      <c r="B201" s="369">
        <v>3</v>
      </c>
      <c r="C201" s="369">
        <v>5</v>
      </c>
      <c r="D201" s="369"/>
      <c r="E201" s="369"/>
      <c r="F201" s="370" t="s">
        <v>1736</v>
      </c>
      <c r="G201" s="371">
        <f>+G202+G204+G206+G208</f>
        <v>330050</v>
      </c>
      <c r="H201" s="371">
        <f>+H202+H204+H206+H208</f>
        <v>800000</v>
      </c>
      <c r="I201" s="371">
        <f>+I202+I204+I206+I208</f>
        <v>0</v>
      </c>
      <c r="J201" s="371">
        <f>+J202+J204+J206+J208</f>
        <v>1130050</v>
      </c>
      <c r="K201" s="371">
        <f>+K202+K204+K206+K208</f>
        <v>0.15142839809770425</v>
      </c>
    </row>
    <row r="202" spans="1:11">
      <c r="A202" s="372">
        <v>2</v>
      </c>
      <c r="B202" s="373">
        <v>3</v>
      </c>
      <c r="C202" s="373">
        <v>5</v>
      </c>
      <c r="D202" s="373">
        <v>2</v>
      </c>
      <c r="E202" s="373"/>
      <c r="F202" s="385" t="s">
        <v>1737</v>
      </c>
      <c r="G202" s="400">
        <f>+G203</f>
        <v>0</v>
      </c>
      <c r="H202" s="400">
        <f>+H203</f>
        <v>0</v>
      </c>
      <c r="I202" s="400">
        <f>+I203</f>
        <v>0</v>
      </c>
      <c r="J202" s="400">
        <f>+J203</f>
        <v>0</v>
      </c>
      <c r="K202" s="394">
        <f>+K203</f>
        <v>0</v>
      </c>
    </row>
    <row r="203" spans="1:11">
      <c r="A203" s="376">
        <v>2</v>
      </c>
      <c r="B203" s="377">
        <v>3</v>
      </c>
      <c r="C203" s="377">
        <v>5</v>
      </c>
      <c r="D203" s="377">
        <v>2</v>
      </c>
      <c r="E203" s="377" t="s">
        <v>1595</v>
      </c>
      <c r="F203" s="378" t="s">
        <v>1737</v>
      </c>
      <c r="G203" s="379"/>
      <c r="H203" s="379"/>
      <c r="I203" s="379"/>
      <c r="J203" s="392">
        <f>SUBTOTAL(9,G203:I203)</f>
        <v>0</v>
      </c>
      <c r="K203" s="393">
        <f>IFERROR(J203/$J$18*100,"0.00")</f>
        <v>0</v>
      </c>
    </row>
    <row r="204" spans="1:11">
      <c r="A204" s="372">
        <v>2</v>
      </c>
      <c r="B204" s="373">
        <v>3</v>
      </c>
      <c r="C204" s="373">
        <v>5</v>
      </c>
      <c r="D204" s="373">
        <v>3</v>
      </c>
      <c r="E204" s="373"/>
      <c r="F204" s="385" t="s">
        <v>1223</v>
      </c>
      <c r="G204" s="400">
        <f>+G205</f>
        <v>186300</v>
      </c>
      <c r="H204" s="400">
        <f>+H205</f>
        <v>800000</v>
      </c>
      <c r="I204" s="400">
        <f>+I205</f>
        <v>0</v>
      </c>
      <c r="J204" s="400">
        <f>+J205</f>
        <v>986300</v>
      </c>
      <c r="K204" s="394">
        <f>+K205</f>
        <v>0.13216568208819585</v>
      </c>
    </row>
    <row r="205" spans="1:11">
      <c r="A205" s="376">
        <v>2</v>
      </c>
      <c r="B205" s="377">
        <v>3</v>
      </c>
      <c r="C205" s="377">
        <v>5</v>
      </c>
      <c r="D205" s="377">
        <v>3</v>
      </c>
      <c r="E205" s="377" t="s">
        <v>1595</v>
      </c>
      <c r="F205" s="378" t="s">
        <v>1223</v>
      </c>
      <c r="G205" s="379">
        <v>186300</v>
      </c>
      <c r="H205" s="379">
        <v>800000</v>
      </c>
      <c r="I205" s="379"/>
      <c r="J205" s="392">
        <f>SUBTOTAL(9,G205:I205)</f>
        <v>986300</v>
      </c>
      <c r="K205" s="393">
        <f>IFERROR(J205/$J$18*100,"0.00")</f>
        <v>0.13216568208819585</v>
      </c>
    </row>
    <row r="206" spans="1:11">
      <c r="A206" s="372">
        <v>2</v>
      </c>
      <c r="B206" s="373">
        <v>3</v>
      </c>
      <c r="C206" s="373">
        <v>5</v>
      </c>
      <c r="D206" s="373">
        <v>4</v>
      </c>
      <c r="E206" s="373"/>
      <c r="F206" s="385" t="s">
        <v>1738</v>
      </c>
      <c r="G206" s="400">
        <f>+G207</f>
        <v>0</v>
      </c>
      <c r="H206" s="400">
        <f>+H207</f>
        <v>0</v>
      </c>
      <c r="I206" s="400">
        <f>+I207</f>
        <v>0</v>
      </c>
      <c r="J206" s="400">
        <f>+J207</f>
        <v>0</v>
      </c>
      <c r="K206" s="394">
        <f>+K207</f>
        <v>0</v>
      </c>
    </row>
    <row r="207" spans="1:11">
      <c r="A207" s="376">
        <v>2</v>
      </c>
      <c r="B207" s="377">
        <v>3</v>
      </c>
      <c r="C207" s="377">
        <v>5</v>
      </c>
      <c r="D207" s="377">
        <v>4</v>
      </c>
      <c r="E207" s="377" t="s">
        <v>1595</v>
      </c>
      <c r="F207" s="378" t="s">
        <v>1738</v>
      </c>
      <c r="G207" s="379"/>
      <c r="H207" s="379"/>
      <c r="I207" s="379"/>
      <c r="J207" s="392">
        <f>SUBTOTAL(9,G207:I207)</f>
        <v>0</v>
      </c>
      <c r="K207" s="393">
        <f>IFERROR(J207/$J$18*100,"0.00")</f>
        <v>0</v>
      </c>
    </row>
    <row r="208" spans="1:11">
      <c r="A208" s="372">
        <v>2</v>
      </c>
      <c r="B208" s="373">
        <v>3</v>
      </c>
      <c r="C208" s="373">
        <v>5</v>
      </c>
      <c r="D208" s="373">
        <v>5</v>
      </c>
      <c r="E208" s="373"/>
      <c r="F208" s="385" t="s">
        <v>1739</v>
      </c>
      <c r="G208" s="400">
        <f>+G209</f>
        <v>143750</v>
      </c>
      <c r="H208" s="400">
        <f>+H209</f>
        <v>0</v>
      </c>
      <c r="I208" s="400">
        <f>+I209</f>
        <v>0</v>
      </c>
      <c r="J208" s="400">
        <f>+J209</f>
        <v>143750</v>
      </c>
      <c r="K208" s="394">
        <f>+K209</f>
        <v>1.9262716009508421E-2</v>
      </c>
    </row>
    <row r="209" spans="1:11">
      <c r="A209" s="376">
        <v>2</v>
      </c>
      <c r="B209" s="377">
        <v>3</v>
      </c>
      <c r="C209" s="377">
        <v>5</v>
      </c>
      <c r="D209" s="377">
        <v>5</v>
      </c>
      <c r="E209" s="377" t="s">
        <v>1595</v>
      </c>
      <c r="F209" s="378" t="s">
        <v>1740</v>
      </c>
      <c r="G209" s="379">
        <v>143750</v>
      </c>
      <c r="H209" s="379"/>
      <c r="I209" s="379"/>
      <c r="J209" s="392">
        <f>SUBTOTAL(9,G209:I209)</f>
        <v>143750</v>
      </c>
      <c r="K209" s="393">
        <f>IFERROR(J209/$J$18*100,"0.00")</f>
        <v>1.9262716009508421E-2</v>
      </c>
    </row>
    <row r="210" spans="1:11">
      <c r="A210" s="368">
        <v>2</v>
      </c>
      <c r="B210" s="369">
        <v>3</v>
      </c>
      <c r="C210" s="369">
        <v>6</v>
      </c>
      <c r="D210" s="369"/>
      <c r="E210" s="369"/>
      <c r="F210" s="370" t="s">
        <v>1741</v>
      </c>
      <c r="G210" s="371">
        <f>+G211+G215+G219+G223</f>
        <v>759230</v>
      </c>
      <c r="H210" s="371">
        <f>+H211+H215+H219+H223</f>
        <v>0</v>
      </c>
      <c r="I210" s="371">
        <f>+I211+I215+I219+I223</f>
        <v>0</v>
      </c>
      <c r="J210" s="371">
        <f>+J211+J215+J219+J223</f>
        <v>759230</v>
      </c>
      <c r="K210" s="371">
        <f>+K211+K215+K219+K223</f>
        <v>0.10173796087581968</v>
      </c>
    </row>
    <row r="211" spans="1:11">
      <c r="A211" s="372">
        <v>2</v>
      </c>
      <c r="B211" s="373">
        <v>3</v>
      </c>
      <c r="C211" s="373">
        <v>6</v>
      </c>
      <c r="D211" s="373">
        <v>1</v>
      </c>
      <c r="E211" s="373"/>
      <c r="F211" s="385" t="s">
        <v>1742</v>
      </c>
      <c r="G211" s="400">
        <f>+G212+G213+G214</f>
        <v>157780</v>
      </c>
      <c r="H211" s="400">
        <f>+H212+H213+H214</f>
        <v>0</v>
      </c>
      <c r="I211" s="400">
        <f>+I212+I213+I214</f>
        <v>0</v>
      </c>
      <c r="J211" s="400">
        <f>+J212+J213+J214</f>
        <v>157780</v>
      </c>
      <c r="K211" s="393">
        <f>+K212+K213+K214</f>
        <v>2.1142757092036439E-2</v>
      </c>
    </row>
    <row r="212" spans="1:11">
      <c r="A212" s="376">
        <v>2</v>
      </c>
      <c r="B212" s="377">
        <v>3</v>
      </c>
      <c r="C212" s="377">
        <v>6</v>
      </c>
      <c r="D212" s="377">
        <v>1</v>
      </c>
      <c r="E212" s="377" t="s">
        <v>1595</v>
      </c>
      <c r="F212" s="378" t="s">
        <v>1743</v>
      </c>
      <c r="G212" s="379">
        <v>157780</v>
      </c>
      <c r="H212" s="379"/>
      <c r="I212" s="379"/>
      <c r="J212" s="392">
        <f>SUBTOTAL(9,G212:I212)</f>
        <v>157780</v>
      </c>
      <c r="K212" s="393">
        <f>IFERROR(J212/$J$18*100,"0.00")</f>
        <v>2.1142757092036439E-2</v>
      </c>
    </row>
    <row r="213" spans="1:11">
      <c r="A213" s="376">
        <v>2</v>
      </c>
      <c r="B213" s="377">
        <v>3</v>
      </c>
      <c r="C213" s="377">
        <v>6</v>
      </c>
      <c r="D213" s="377">
        <v>1</v>
      </c>
      <c r="E213" s="377" t="s">
        <v>1597</v>
      </c>
      <c r="F213" s="378" t="s">
        <v>1744</v>
      </c>
      <c r="G213" s="379"/>
      <c r="H213" s="379"/>
      <c r="I213" s="379"/>
      <c r="J213" s="392">
        <f>SUBTOTAL(9,G213:I213)</f>
        <v>0</v>
      </c>
      <c r="K213" s="393">
        <f>IFERROR(J213/$J$18*100,"0.00")</f>
        <v>0</v>
      </c>
    </row>
    <row r="214" spans="1:11">
      <c r="A214" s="376">
        <v>2</v>
      </c>
      <c r="B214" s="377">
        <v>3</v>
      </c>
      <c r="C214" s="377">
        <v>6</v>
      </c>
      <c r="D214" s="377">
        <v>1</v>
      </c>
      <c r="E214" s="377" t="s">
        <v>1619</v>
      </c>
      <c r="F214" s="378" t="s">
        <v>1745</v>
      </c>
      <c r="G214" s="379"/>
      <c r="H214" s="379"/>
      <c r="I214" s="379"/>
      <c r="J214" s="392">
        <f>SUBTOTAL(9,G214:I214)</f>
        <v>0</v>
      </c>
      <c r="K214" s="393">
        <f>IFERROR(J214/$J$18*100,"0.00")</f>
        <v>0</v>
      </c>
    </row>
    <row r="215" spans="1:11">
      <c r="A215" s="372">
        <v>2</v>
      </c>
      <c r="B215" s="373">
        <v>3</v>
      </c>
      <c r="C215" s="373">
        <v>6</v>
      </c>
      <c r="D215" s="373">
        <v>2</v>
      </c>
      <c r="E215" s="373"/>
      <c r="F215" s="385" t="s">
        <v>1746</v>
      </c>
      <c r="G215" s="400">
        <f>+G216+G217+G218</f>
        <v>144900</v>
      </c>
      <c r="H215" s="400">
        <f>+H216+H217+H218</f>
        <v>0</v>
      </c>
      <c r="I215" s="400">
        <f>+I216+I217+I218</f>
        <v>0</v>
      </c>
      <c r="J215" s="400">
        <f>+J216+J217+J218</f>
        <v>144900</v>
      </c>
      <c r="K215" s="394">
        <f>+K216+K217+K218</f>
        <v>1.9416817737584486E-2</v>
      </c>
    </row>
    <row r="216" spans="1:11">
      <c r="A216" s="376">
        <v>2</v>
      </c>
      <c r="B216" s="377">
        <v>3</v>
      </c>
      <c r="C216" s="377">
        <v>6</v>
      </c>
      <c r="D216" s="377">
        <v>2</v>
      </c>
      <c r="E216" s="377" t="s">
        <v>1595</v>
      </c>
      <c r="F216" s="378" t="s">
        <v>1747</v>
      </c>
      <c r="G216" s="379">
        <v>34500</v>
      </c>
      <c r="H216" s="379"/>
      <c r="I216" s="379"/>
      <c r="J216" s="392">
        <f>SUBTOTAL(9,G216:I216)</f>
        <v>34500</v>
      </c>
      <c r="K216" s="393">
        <f>IFERROR(J216/$J$18*100,"0.00")</f>
        <v>4.6230518422820206E-3</v>
      </c>
    </row>
    <row r="217" spans="1:11">
      <c r="A217" s="376">
        <v>2</v>
      </c>
      <c r="B217" s="377">
        <v>3</v>
      </c>
      <c r="C217" s="377">
        <v>6</v>
      </c>
      <c r="D217" s="377">
        <v>2</v>
      </c>
      <c r="E217" s="377" t="s">
        <v>1597</v>
      </c>
      <c r="F217" s="378" t="s">
        <v>1748</v>
      </c>
      <c r="G217" s="379">
        <v>110400</v>
      </c>
      <c r="H217" s="379"/>
      <c r="I217" s="379"/>
      <c r="J217" s="392">
        <f>SUBTOTAL(9,G217:I217)</f>
        <v>110400</v>
      </c>
      <c r="K217" s="393">
        <f>IFERROR(J217/$J$18*100,"0.00")</f>
        <v>1.4793765895302466E-2</v>
      </c>
    </row>
    <row r="218" spans="1:11">
      <c r="A218" s="376">
        <v>2</v>
      </c>
      <c r="B218" s="377">
        <v>3</v>
      </c>
      <c r="C218" s="377">
        <v>6</v>
      </c>
      <c r="D218" s="377">
        <v>2</v>
      </c>
      <c r="E218" s="377" t="s">
        <v>1604</v>
      </c>
      <c r="F218" s="378" t="s">
        <v>1749</v>
      </c>
      <c r="G218" s="379"/>
      <c r="H218" s="379"/>
      <c r="I218" s="379"/>
      <c r="J218" s="392">
        <f>SUBTOTAL(9,G218:I218)</f>
        <v>0</v>
      </c>
      <c r="K218" s="393">
        <f>IFERROR(J218/$J$18*100,"0.00")</f>
        <v>0</v>
      </c>
    </row>
    <row r="219" spans="1:11">
      <c r="A219" s="372">
        <v>2</v>
      </c>
      <c r="B219" s="373">
        <v>3</v>
      </c>
      <c r="C219" s="373">
        <v>6</v>
      </c>
      <c r="D219" s="373">
        <v>3</v>
      </c>
      <c r="E219" s="373"/>
      <c r="F219" s="385" t="s">
        <v>1750</v>
      </c>
      <c r="G219" s="400">
        <f>+G220+G221+G222</f>
        <v>284050</v>
      </c>
      <c r="H219" s="400">
        <f>+H220+H221+H222</f>
        <v>0</v>
      </c>
      <c r="I219" s="400">
        <f>+I220+I221+I222</f>
        <v>0</v>
      </c>
      <c r="J219" s="400">
        <f>+J220+J221+J222</f>
        <v>284050</v>
      </c>
      <c r="K219" s="394">
        <f>+K220+K221+K222</f>
        <v>3.8063126834788637E-2</v>
      </c>
    </row>
    <row r="220" spans="1:11">
      <c r="A220" s="376">
        <v>2</v>
      </c>
      <c r="B220" s="377">
        <v>3</v>
      </c>
      <c r="C220" s="377">
        <v>6</v>
      </c>
      <c r="D220" s="377">
        <v>3</v>
      </c>
      <c r="E220" s="377" t="s">
        <v>1619</v>
      </c>
      <c r="F220" s="378" t="s">
        <v>1751</v>
      </c>
      <c r="G220" s="379">
        <v>69000</v>
      </c>
      <c r="H220" s="379"/>
      <c r="I220" s="379"/>
      <c r="J220" s="392">
        <f>SUBTOTAL(9,G220:I220)</f>
        <v>69000</v>
      </c>
      <c r="K220" s="393">
        <f>IFERROR(J220/$J$18*100,"0.00")</f>
        <v>9.2461036845640412E-3</v>
      </c>
    </row>
    <row r="221" spans="1:11">
      <c r="A221" s="376">
        <v>2</v>
      </c>
      <c r="B221" s="377">
        <v>3</v>
      </c>
      <c r="C221" s="377">
        <v>6</v>
      </c>
      <c r="D221" s="377">
        <v>3</v>
      </c>
      <c r="E221" s="377" t="s">
        <v>1599</v>
      </c>
      <c r="F221" s="378" t="s">
        <v>1752</v>
      </c>
      <c r="G221" s="379">
        <v>109250</v>
      </c>
      <c r="H221" s="379"/>
      <c r="I221" s="379"/>
      <c r="J221" s="392">
        <f>SUBTOTAL(9,G221:I221)</f>
        <v>109250</v>
      </c>
      <c r="K221" s="393">
        <f>IFERROR(J221/$J$18*100,"0.00")</f>
        <v>1.46396641672264E-2</v>
      </c>
    </row>
    <row r="222" spans="1:11">
      <c r="A222" s="376">
        <v>2</v>
      </c>
      <c r="B222" s="377">
        <v>3</v>
      </c>
      <c r="C222" s="377">
        <v>6</v>
      </c>
      <c r="D222" s="377">
        <v>3</v>
      </c>
      <c r="E222" s="377" t="s">
        <v>1601</v>
      </c>
      <c r="F222" s="378" t="s">
        <v>1753</v>
      </c>
      <c r="G222" s="379">
        <v>105800</v>
      </c>
      <c r="H222" s="379"/>
      <c r="I222" s="379"/>
      <c r="J222" s="392">
        <f>SUBTOTAL(9,G222:I222)</f>
        <v>105800</v>
      </c>
      <c r="K222" s="393">
        <f>IFERROR(J222/$J$18*100,"0.00")</f>
        <v>1.4177358982998196E-2</v>
      </c>
    </row>
    <row r="223" spans="1:11">
      <c r="A223" s="372">
        <v>2</v>
      </c>
      <c r="B223" s="373">
        <v>3</v>
      </c>
      <c r="C223" s="373">
        <v>6</v>
      </c>
      <c r="D223" s="373">
        <v>4</v>
      </c>
      <c r="E223" s="373"/>
      <c r="F223" s="385" t="s">
        <v>1754</v>
      </c>
      <c r="G223" s="400">
        <f>+G224</f>
        <v>172500</v>
      </c>
      <c r="H223" s="400">
        <f>+H224</f>
        <v>0</v>
      </c>
      <c r="I223" s="400">
        <f>+I224</f>
        <v>0</v>
      </c>
      <c r="J223" s="400">
        <f>+J224</f>
        <v>172500</v>
      </c>
      <c r="K223" s="394">
        <f>IFERROR(J223/$J$18*100,"0.00")</f>
        <v>2.3115259211410104E-2</v>
      </c>
    </row>
    <row r="224" spans="1:11">
      <c r="A224" s="376">
        <v>2</v>
      </c>
      <c r="B224" s="377">
        <v>3</v>
      </c>
      <c r="C224" s="377">
        <v>6</v>
      </c>
      <c r="D224" s="377">
        <v>4</v>
      </c>
      <c r="E224" s="377" t="s">
        <v>1619</v>
      </c>
      <c r="F224" s="378" t="s">
        <v>1755</v>
      </c>
      <c r="G224" s="379">
        <v>172500</v>
      </c>
      <c r="H224" s="379"/>
      <c r="I224" s="379"/>
      <c r="J224" s="392">
        <f>SUBTOTAL(9,G224:I224)</f>
        <v>172500</v>
      </c>
      <c r="K224" s="393">
        <f>IFERROR(J224/$J$18*100,"0.00")</f>
        <v>2.3115259211410104E-2</v>
      </c>
    </row>
    <row r="225" spans="1:11">
      <c r="A225" s="368">
        <v>2</v>
      </c>
      <c r="B225" s="369">
        <v>3</v>
      </c>
      <c r="C225" s="369">
        <v>7</v>
      </c>
      <c r="D225" s="369"/>
      <c r="E225" s="369"/>
      <c r="F225" s="370" t="s">
        <v>1756</v>
      </c>
      <c r="G225" s="371">
        <f>+G226+G233</f>
        <v>4745450</v>
      </c>
      <c r="H225" s="371">
        <f>+H226+H233</f>
        <v>10550000</v>
      </c>
      <c r="I225" s="371">
        <f>+I226+I233</f>
        <v>0</v>
      </c>
      <c r="J225" s="371">
        <f>+J226+J233</f>
        <v>15295450</v>
      </c>
      <c r="K225" s="395">
        <f>+K226+K233</f>
        <v>2.0496132840878998</v>
      </c>
    </row>
    <row r="226" spans="1:11">
      <c r="A226" s="372">
        <v>2</v>
      </c>
      <c r="B226" s="373">
        <v>3</v>
      </c>
      <c r="C226" s="373">
        <v>7</v>
      </c>
      <c r="D226" s="373">
        <v>1</v>
      </c>
      <c r="E226" s="373"/>
      <c r="F226" s="385" t="s">
        <v>1757</v>
      </c>
      <c r="G226" s="400">
        <f>+G227+G228+G229+G230+G231+G232</f>
        <v>2585100</v>
      </c>
      <c r="H226" s="400">
        <f>+H227+H228+H229+H230+H231+H232</f>
        <v>7150000</v>
      </c>
      <c r="I226" s="400">
        <f>+I227+I228+I229+I230+I231+I232</f>
        <v>0</v>
      </c>
      <c r="J226" s="400">
        <f>SUBTOTAL(9,G226:I226)</f>
        <v>9735100</v>
      </c>
      <c r="K226" s="394">
        <f>+K227+K228+K229+K230+K231+K232</f>
        <v>1.3045180286898463</v>
      </c>
    </row>
    <row r="227" spans="1:11">
      <c r="A227" s="376">
        <v>2</v>
      </c>
      <c r="B227" s="377">
        <v>3</v>
      </c>
      <c r="C227" s="377">
        <v>7</v>
      </c>
      <c r="D227" s="377">
        <v>1</v>
      </c>
      <c r="E227" s="377" t="s">
        <v>1595</v>
      </c>
      <c r="F227" s="378" t="s">
        <v>1758</v>
      </c>
      <c r="G227" s="379">
        <v>500000</v>
      </c>
      <c r="H227" s="379"/>
      <c r="I227" s="379"/>
      <c r="J227" s="392">
        <f>SUBTOTAL(9,G227:I227)</f>
        <v>500000</v>
      </c>
      <c r="K227" s="393">
        <f t="shared" ref="K227:K232" si="9">IFERROR(J227/$J$18*100,"0.00")</f>
        <v>6.7000751337420589E-2</v>
      </c>
    </row>
    <row r="228" spans="1:11">
      <c r="A228" s="376">
        <v>2</v>
      </c>
      <c r="B228" s="377">
        <v>3</v>
      </c>
      <c r="C228" s="377">
        <v>7</v>
      </c>
      <c r="D228" s="377">
        <v>1</v>
      </c>
      <c r="E228" s="377" t="s">
        <v>1597</v>
      </c>
      <c r="F228" s="378" t="s">
        <v>1077</v>
      </c>
      <c r="G228" s="379">
        <v>1000000</v>
      </c>
      <c r="H228" s="379">
        <v>4200000</v>
      </c>
      <c r="I228" s="379"/>
      <c r="J228" s="392">
        <f t="shared" ref="J228:J237" si="10">SUBTOTAL(9,G228:I228)</f>
        <v>5200000</v>
      </c>
      <c r="K228" s="393">
        <f t="shared" si="9"/>
        <v>0.69680781390917412</v>
      </c>
    </row>
    <row r="229" spans="1:11">
      <c r="A229" s="376">
        <v>2</v>
      </c>
      <c r="B229" s="377">
        <v>3</v>
      </c>
      <c r="C229" s="377">
        <v>7</v>
      </c>
      <c r="D229" s="377">
        <v>1</v>
      </c>
      <c r="E229" s="377" t="s">
        <v>1604</v>
      </c>
      <c r="F229" s="378" t="s">
        <v>1759</v>
      </c>
      <c r="G229" s="379"/>
      <c r="H229" s="379"/>
      <c r="I229" s="379"/>
      <c r="J229" s="392">
        <f t="shared" si="10"/>
        <v>0</v>
      </c>
      <c r="K229" s="393">
        <f t="shared" si="9"/>
        <v>0</v>
      </c>
    </row>
    <row r="230" spans="1:11">
      <c r="A230" s="376">
        <v>2</v>
      </c>
      <c r="B230" s="377">
        <v>3</v>
      </c>
      <c r="C230" s="377">
        <v>7</v>
      </c>
      <c r="D230" s="377">
        <v>1</v>
      </c>
      <c r="E230" s="377" t="s">
        <v>1619</v>
      </c>
      <c r="F230" s="378" t="s">
        <v>1760</v>
      </c>
      <c r="G230" s="379">
        <v>1000000</v>
      </c>
      <c r="H230" s="379">
        <v>2500000</v>
      </c>
      <c r="I230" s="379"/>
      <c r="J230" s="392">
        <f t="shared" si="10"/>
        <v>3500000</v>
      </c>
      <c r="K230" s="393">
        <f t="shared" si="9"/>
        <v>0.46900525936194409</v>
      </c>
    </row>
    <row r="231" spans="1:11">
      <c r="A231" s="376">
        <v>2</v>
      </c>
      <c r="B231" s="377">
        <v>3</v>
      </c>
      <c r="C231" s="377">
        <v>7</v>
      </c>
      <c r="D231" s="377">
        <v>1</v>
      </c>
      <c r="E231" s="377" t="s">
        <v>1599</v>
      </c>
      <c r="F231" s="378" t="s">
        <v>1761</v>
      </c>
      <c r="G231" s="379">
        <v>11500</v>
      </c>
      <c r="H231" s="379">
        <v>300000</v>
      </c>
      <c r="I231" s="379"/>
      <c r="J231" s="392">
        <f t="shared" si="10"/>
        <v>311500</v>
      </c>
      <c r="K231" s="393">
        <f t="shared" si="9"/>
        <v>4.1741468083213024E-2</v>
      </c>
    </row>
    <row r="232" spans="1:11">
      <c r="A232" s="376">
        <v>2</v>
      </c>
      <c r="B232" s="377">
        <v>3</v>
      </c>
      <c r="C232" s="377">
        <v>7</v>
      </c>
      <c r="D232" s="377">
        <v>1</v>
      </c>
      <c r="E232" s="377" t="s">
        <v>1601</v>
      </c>
      <c r="F232" s="378" t="s">
        <v>1762</v>
      </c>
      <c r="G232" s="379">
        <v>73600</v>
      </c>
      <c r="H232" s="379">
        <v>150000</v>
      </c>
      <c r="I232" s="379"/>
      <c r="J232" s="392">
        <f t="shared" si="10"/>
        <v>223600</v>
      </c>
      <c r="K232" s="393">
        <f t="shared" si="9"/>
        <v>2.9962735998094486E-2</v>
      </c>
    </row>
    <row r="233" spans="1:11">
      <c r="A233" s="372">
        <v>2</v>
      </c>
      <c r="B233" s="373">
        <v>3</v>
      </c>
      <c r="C233" s="373">
        <v>7</v>
      </c>
      <c r="D233" s="373">
        <v>2</v>
      </c>
      <c r="E233" s="373"/>
      <c r="F233" s="385" t="s">
        <v>1763</v>
      </c>
      <c r="G233" s="400">
        <f>+G234+G235+G236+G237</f>
        <v>2160350</v>
      </c>
      <c r="H233" s="400">
        <f>+H234+H235+H236+H237</f>
        <v>3400000</v>
      </c>
      <c r="I233" s="400">
        <f>+I234+I235+I236+I237</f>
        <v>0</v>
      </c>
      <c r="J233" s="400">
        <f>+J234+J235+J236+J237</f>
        <v>5560350</v>
      </c>
      <c r="K233" s="394">
        <f>+K234+K235+K236+K237</f>
        <v>0.74509525539805321</v>
      </c>
    </row>
    <row r="234" spans="1:11">
      <c r="A234" s="376">
        <v>2</v>
      </c>
      <c r="B234" s="377">
        <v>3</v>
      </c>
      <c r="C234" s="377">
        <v>7</v>
      </c>
      <c r="D234" s="377">
        <v>2</v>
      </c>
      <c r="E234" s="377" t="s">
        <v>1597</v>
      </c>
      <c r="F234" s="378" t="s">
        <v>1764</v>
      </c>
      <c r="G234" s="379">
        <v>10350</v>
      </c>
      <c r="H234" s="379"/>
      <c r="I234" s="379"/>
      <c r="J234" s="392">
        <f t="shared" si="10"/>
        <v>10350</v>
      </c>
      <c r="K234" s="393">
        <f>IFERROR(J234/$J$18*100,"0.00")</f>
        <v>1.386915552684606E-3</v>
      </c>
    </row>
    <row r="235" spans="1:11">
      <c r="A235" s="376">
        <v>2</v>
      </c>
      <c r="B235" s="377">
        <v>3</v>
      </c>
      <c r="C235" s="377">
        <v>7</v>
      </c>
      <c r="D235" s="377">
        <v>2</v>
      </c>
      <c r="E235" s="377" t="s">
        <v>1604</v>
      </c>
      <c r="F235" s="378" t="s">
        <v>1765</v>
      </c>
      <c r="G235" s="379">
        <v>1000000</v>
      </c>
      <c r="H235" s="379"/>
      <c r="I235" s="379"/>
      <c r="J235" s="392">
        <f t="shared" si="10"/>
        <v>1000000</v>
      </c>
      <c r="K235" s="393">
        <f>IFERROR(J235/$J$18*100,"0.00")</f>
        <v>0.13400150267484118</v>
      </c>
    </row>
    <row r="236" spans="1:11">
      <c r="A236" s="376">
        <v>2</v>
      </c>
      <c r="B236" s="377">
        <v>3</v>
      </c>
      <c r="C236" s="377">
        <v>7</v>
      </c>
      <c r="D236" s="377">
        <v>2</v>
      </c>
      <c r="E236" s="377" t="s">
        <v>1599</v>
      </c>
      <c r="F236" s="378" t="s">
        <v>1766</v>
      </c>
      <c r="G236" s="379"/>
      <c r="H236" s="379"/>
      <c r="I236" s="379"/>
      <c r="J236" s="392">
        <f t="shared" si="10"/>
        <v>0</v>
      </c>
      <c r="K236" s="393">
        <f>IFERROR(J236/$J$18*100,"0.00")</f>
        <v>0</v>
      </c>
    </row>
    <row r="237" spans="1:11">
      <c r="A237" s="378">
        <v>2</v>
      </c>
      <c r="B237" s="403">
        <v>3</v>
      </c>
      <c r="C237" s="403">
        <v>7</v>
      </c>
      <c r="D237" s="403">
        <v>2</v>
      </c>
      <c r="E237" s="403" t="s">
        <v>1601</v>
      </c>
      <c r="F237" s="380" t="s">
        <v>1767</v>
      </c>
      <c r="G237" s="379">
        <v>1150000</v>
      </c>
      <c r="H237" s="379">
        <v>3400000</v>
      </c>
      <c r="I237" s="379"/>
      <c r="J237" s="392">
        <f t="shared" si="10"/>
        <v>4550000</v>
      </c>
      <c r="K237" s="393">
        <f>IFERROR(J237/$J$18*100,"0.00")</f>
        <v>0.60970683717052743</v>
      </c>
    </row>
    <row r="238" spans="1:11">
      <c r="A238" s="368">
        <v>2</v>
      </c>
      <c r="B238" s="369">
        <v>3</v>
      </c>
      <c r="C238" s="369">
        <v>9</v>
      </c>
      <c r="D238" s="369"/>
      <c r="E238" s="369"/>
      <c r="F238" s="370" t="s">
        <v>1768</v>
      </c>
      <c r="G238" s="371">
        <f>+G239+G242+G245+G247+G249+G251+G253</f>
        <v>1000000</v>
      </c>
      <c r="H238" s="371">
        <f>+H239+H242+H245+H247+H249+H251+H253</f>
        <v>14300000</v>
      </c>
      <c r="I238" s="371">
        <f>+I239+I242+I245+I247+I249+I251+I253</f>
        <v>0</v>
      </c>
      <c r="J238" s="371">
        <f>+J239+J242+J245+J247+J249+J251+J253</f>
        <v>15300000</v>
      </c>
      <c r="K238" s="371">
        <f>+K239+K242+K245+K247+K249+K251+K253</f>
        <v>2.0502229909250698</v>
      </c>
    </row>
    <row r="239" spans="1:11">
      <c r="A239" s="372">
        <v>2</v>
      </c>
      <c r="B239" s="373">
        <v>3</v>
      </c>
      <c r="C239" s="373">
        <v>9</v>
      </c>
      <c r="D239" s="373">
        <v>1</v>
      </c>
      <c r="E239" s="373"/>
      <c r="F239" s="385" t="s">
        <v>1769</v>
      </c>
      <c r="G239" s="400">
        <f>+G240+G241</f>
        <v>1000000</v>
      </c>
      <c r="H239" s="400">
        <f>+H240+H241</f>
        <v>4700000</v>
      </c>
      <c r="I239" s="400">
        <f>+I240+I241</f>
        <v>0</v>
      </c>
      <c r="J239" s="400">
        <f>+J240+J241</f>
        <v>5700000</v>
      </c>
      <c r="K239" s="394">
        <f>+K240</f>
        <v>0.76380856524659468</v>
      </c>
    </row>
    <row r="240" spans="1:11">
      <c r="A240" s="376">
        <v>2</v>
      </c>
      <c r="B240" s="377">
        <v>3</v>
      </c>
      <c r="C240" s="377">
        <v>9</v>
      </c>
      <c r="D240" s="377">
        <v>1</v>
      </c>
      <c r="E240" s="377" t="s">
        <v>1595</v>
      </c>
      <c r="F240" s="378" t="s">
        <v>1153</v>
      </c>
      <c r="G240" s="379">
        <v>1000000</v>
      </c>
      <c r="H240" s="379">
        <v>4700000</v>
      </c>
      <c r="I240" s="379"/>
      <c r="J240" s="392">
        <f>SUBTOTAL(9,G240:I240)</f>
        <v>5700000</v>
      </c>
      <c r="K240" s="393">
        <f>IFERROR(J240/$J$18*100,"0.00")</f>
        <v>0.76380856524659468</v>
      </c>
    </row>
    <row r="241" spans="1:11">
      <c r="A241" s="376">
        <v>2</v>
      </c>
      <c r="B241" s="377">
        <v>3</v>
      </c>
      <c r="C241" s="377">
        <v>9</v>
      </c>
      <c r="D241" s="377">
        <v>1</v>
      </c>
      <c r="E241" s="377" t="s">
        <v>1597</v>
      </c>
      <c r="F241" s="378" t="s">
        <v>1770</v>
      </c>
      <c r="G241" s="379"/>
      <c r="H241" s="379"/>
      <c r="I241" s="379"/>
      <c r="J241" s="392"/>
      <c r="K241" s="393">
        <f>IFERROR(J241/$J$18*100,"0.00")</f>
        <v>0</v>
      </c>
    </row>
    <row r="242" spans="1:11">
      <c r="A242" s="372">
        <v>2</v>
      </c>
      <c r="B242" s="373">
        <v>3</v>
      </c>
      <c r="C242" s="373">
        <v>9</v>
      </c>
      <c r="D242" s="373">
        <v>2</v>
      </c>
      <c r="E242" s="373"/>
      <c r="F242" s="385" t="s">
        <v>1771</v>
      </c>
      <c r="G242" s="400">
        <f>+G243+G244</f>
        <v>0</v>
      </c>
      <c r="H242" s="400">
        <f>+H243+H244</f>
        <v>2800000</v>
      </c>
      <c r="I242" s="400">
        <f>+I243+I244</f>
        <v>0</v>
      </c>
      <c r="J242" s="400">
        <f>+J243+J244</f>
        <v>2800000</v>
      </c>
      <c r="K242" s="394">
        <f>+K243+K244</f>
        <v>0.3752042074895553</v>
      </c>
    </row>
    <row r="243" spans="1:11">
      <c r="A243" s="376">
        <v>2</v>
      </c>
      <c r="B243" s="377">
        <v>3</v>
      </c>
      <c r="C243" s="377">
        <v>9</v>
      </c>
      <c r="D243" s="377">
        <v>2</v>
      </c>
      <c r="E243" s="377" t="s">
        <v>1595</v>
      </c>
      <c r="F243" s="378" t="s">
        <v>1772</v>
      </c>
      <c r="G243" s="379"/>
      <c r="H243" s="379">
        <v>2800000</v>
      </c>
      <c r="I243" s="379"/>
      <c r="J243" s="392">
        <f>SUBTOTAL(9,G243:I243)</f>
        <v>2800000</v>
      </c>
      <c r="K243" s="393">
        <f>IFERROR(J243/$J$18*100,"0.00")</f>
        <v>0.3752042074895553</v>
      </c>
    </row>
    <row r="244" spans="1:11">
      <c r="A244" s="376">
        <v>2</v>
      </c>
      <c r="B244" s="377">
        <v>3</v>
      </c>
      <c r="C244" s="377">
        <v>9</v>
      </c>
      <c r="D244" s="377">
        <v>2</v>
      </c>
      <c r="E244" s="377" t="s">
        <v>1597</v>
      </c>
      <c r="F244" s="378" t="s">
        <v>1773</v>
      </c>
      <c r="G244" s="379"/>
      <c r="H244" s="379"/>
      <c r="I244" s="379"/>
      <c r="J244" s="392">
        <f>SUBTOTAL(9,G244:I244)</f>
        <v>0</v>
      </c>
      <c r="K244" s="393">
        <f>IFERROR(J244/$J$18*100,"0.00")</f>
        <v>0</v>
      </c>
    </row>
    <row r="245" spans="1:11">
      <c r="A245" s="372">
        <v>2</v>
      </c>
      <c r="B245" s="373">
        <v>3</v>
      </c>
      <c r="C245" s="373">
        <v>9</v>
      </c>
      <c r="D245" s="373">
        <v>3</v>
      </c>
      <c r="E245" s="373"/>
      <c r="F245" s="385" t="s">
        <v>1774</v>
      </c>
      <c r="G245" s="400">
        <f>+G246</f>
        <v>0</v>
      </c>
      <c r="H245" s="400">
        <f>+H246</f>
        <v>4000000</v>
      </c>
      <c r="I245" s="400">
        <f>+I246</f>
        <v>0</v>
      </c>
      <c r="J245" s="400">
        <f>+J246</f>
        <v>4000000</v>
      </c>
      <c r="K245" s="394">
        <f>+K246</f>
        <v>0.53600601069936471</v>
      </c>
    </row>
    <row r="246" spans="1:11">
      <c r="A246" s="376">
        <v>2</v>
      </c>
      <c r="B246" s="377">
        <v>3</v>
      </c>
      <c r="C246" s="377">
        <v>9</v>
      </c>
      <c r="D246" s="377">
        <v>3</v>
      </c>
      <c r="E246" s="377" t="s">
        <v>1595</v>
      </c>
      <c r="F246" s="378" t="s">
        <v>1774</v>
      </c>
      <c r="G246" s="379"/>
      <c r="H246" s="379">
        <v>4000000</v>
      </c>
      <c r="I246" s="379"/>
      <c r="J246" s="392">
        <f>SUBTOTAL(9,G246:I246)</f>
        <v>4000000</v>
      </c>
      <c r="K246" s="393">
        <f>IFERROR(J246/$J$18*100,"0.00")</f>
        <v>0.53600601069936471</v>
      </c>
    </row>
    <row r="247" spans="1:11">
      <c r="A247" s="372">
        <v>2</v>
      </c>
      <c r="B247" s="373">
        <v>3</v>
      </c>
      <c r="C247" s="373">
        <v>9</v>
      </c>
      <c r="D247" s="373">
        <v>5</v>
      </c>
      <c r="E247" s="373"/>
      <c r="F247" s="385" t="s">
        <v>1775</v>
      </c>
      <c r="G247" s="400">
        <f>+G248</f>
        <v>0</v>
      </c>
      <c r="H247" s="400">
        <f>+H248</f>
        <v>0</v>
      </c>
      <c r="I247" s="400">
        <f>+I248</f>
        <v>0</v>
      </c>
      <c r="J247" s="400">
        <f>+J248</f>
        <v>0</v>
      </c>
      <c r="K247" s="394">
        <f>+K248</f>
        <v>0</v>
      </c>
    </row>
    <row r="248" spans="1:11">
      <c r="A248" s="376">
        <v>2</v>
      </c>
      <c r="B248" s="377">
        <v>3</v>
      </c>
      <c r="C248" s="377">
        <v>9</v>
      </c>
      <c r="D248" s="377">
        <v>5</v>
      </c>
      <c r="E248" s="377" t="s">
        <v>1595</v>
      </c>
      <c r="F248" s="378" t="s">
        <v>1775</v>
      </c>
      <c r="G248" s="379"/>
      <c r="H248" s="379"/>
      <c r="I248" s="379"/>
      <c r="J248" s="392">
        <f>SUBTOTAL(9,G248:I248)</f>
        <v>0</v>
      </c>
      <c r="K248" s="393">
        <f>IFERROR(J248/$J$18*100,"0.00")</f>
        <v>0</v>
      </c>
    </row>
    <row r="249" spans="1:11">
      <c r="A249" s="372">
        <v>2</v>
      </c>
      <c r="B249" s="373">
        <v>3</v>
      </c>
      <c r="C249" s="373">
        <v>9</v>
      </c>
      <c r="D249" s="373">
        <v>6</v>
      </c>
      <c r="E249" s="373"/>
      <c r="F249" s="385" t="s">
        <v>1170</v>
      </c>
      <c r="G249" s="400">
        <f>+G250</f>
        <v>0</v>
      </c>
      <c r="H249" s="400">
        <f>+H250</f>
        <v>1800000</v>
      </c>
      <c r="I249" s="400">
        <f>+I250</f>
        <v>0</v>
      </c>
      <c r="J249" s="400">
        <f>+J250</f>
        <v>1800000</v>
      </c>
      <c r="K249" s="394">
        <f>+K250</f>
        <v>0.24120270481471415</v>
      </c>
    </row>
    <row r="250" spans="1:11">
      <c r="A250" s="376">
        <v>2</v>
      </c>
      <c r="B250" s="377">
        <v>3</v>
      </c>
      <c r="C250" s="377">
        <v>9</v>
      </c>
      <c r="D250" s="377">
        <v>6</v>
      </c>
      <c r="E250" s="377" t="s">
        <v>1595</v>
      </c>
      <c r="F250" s="378" t="s">
        <v>1170</v>
      </c>
      <c r="G250" s="379"/>
      <c r="H250" s="379">
        <v>1800000</v>
      </c>
      <c r="I250" s="379"/>
      <c r="J250" s="392">
        <f>SUBTOTAL(9,G250:I250)</f>
        <v>1800000</v>
      </c>
      <c r="K250" s="393">
        <f>IFERROR(J250/$J$18*100,"0.00")</f>
        <v>0.24120270481471415</v>
      </c>
    </row>
    <row r="251" spans="1:11">
      <c r="A251" s="372">
        <v>2</v>
      </c>
      <c r="B251" s="373">
        <v>3</v>
      </c>
      <c r="C251" s="373">
        <v>9</v>
      </c>
      <c r="D251" s="373">
        <v>8</v>
      </c>
      <c r="E251" s="373"/>
      <c r="F251" s="385" t="s">
        <v>1776</v>
      </c>
      <c r="G251" s="400">
        <f>+G252</f>
        <v>0</v>
      </c>
      <c r="H251" s="400">
        <f>+H252</f>
        <v>1000000</v>
      </c>
      <c r="I251" s="400">
        <f>+I252</f>
        <v>0</v>
      </c>
      <c r="J251" s="400">
        <f>+J252</f>
        <v>1000000</v>
      </c>
      <c r="K251" s="394">
        <f>+K252</f>
        <v>0.13400150267484118</v>
      </c>
    </row>
    <row r="252" spans="1:11">
      <c r="A252" s="376">
        <v>2</v>
      </c>
      <c r="B252" s="377">
        <v>3</v>
      </c>
      <c r="C252" s="377">
        <v>9</v>
      </c>
      <c r="D252" s="377">
        <v>8</v>
      </c>
      <c r="E252" s="377" t="s">
        <v>1595</v>
      </c>
      <c r="F252" s="378" t="s">
        <v>1776</v>
      </c>
      <c r="G252" s="379"/>
      <c r="H252" s="379">
        <v>1000000</v>
      </c>
      <c r="I252" s="379"/>
      <c r="J252" s="392">
        <f>SUBTOTAL(9,G252:I252)</f>
        <v>1000000</v>
      </c>
      <c r="K252" s="393">
        <f>IFERROR(J252/$J$18*100,"0.00")</f>
        <v>0.13400150267484118</v>
      </c>
    </row>
    <row r="253" spans="1:11">
      <c r="A253" s="372">
        <v>2</v>
      </c>
      <c r="B253" s="373">
        <v>3</v>
      </c>
      <c r="C253" s="373">
        <v>9</v>
      </c>
      <c r="D253" s="373">
        <v>9</v>
      </c>
      <c r="E253" s="373"/>
      <c r="F253" s="385" t="s">
        <v>1777</v>
      </c>
      <c r="G253" s="400">
        <f>+G254</f>
        <v>0</v>
      </c>
      <c r="H253" s="400">
        <f>+H254</f>
        <v>0</v>
      </c>
      <c r="I253" s="400">
        <f>+I254</f>
        <v>0</v>
      </c>
      <c r="J253" s="400">
        <f>+J254</f>
        <v>0</v>
      </c>
      <c r="K253" s="393">
        <f>+K254</f>
        <v>0</v>
      </c>
    </row>
    <row r="254" spans="1:11">
      <c r="A254" s="376">
        <v>2</v>
      </c>
      <c r="B254" s="377">
        <v>3</v>
      </c>
      <c r="C254" s="377">
        <v>9</v>
      </c>
      <c r="D254" s="377">
        <v>9</v>
      </c>
      <c r="E254" s="377" t="s">
        <v>1595</v>
      </c>
      <c r="F254" s="378" t="s">
        <v>1777</v>
      </c>
      <c r="G254" s="379"/>
      <c r="H254" s="379"/>
      <c r="I254" s="379"/>
      <c r="J254" s="392">
        <f>SUBTOTAL(9,G254:I254)</f>
        <v>0</v>
      </c>
      <c r="K254" s="393">
        <f>IFERROR(J254/$J$18*100,"0.00")</f>
        <v>0</v>
      </c>
    </row>
    <row r="255" spans="1:11">
      <c r="A255" s="364">
        <v>2</v>
      </c>
      <c r="B255" s="365">
        <v>4</v>
      </c>
      <c r="C255" s="365"/>
      <c r="D255" s="365"/>
      <c r="E255" s="365"/>
      <c r="F255" s="366" t="s">
        <v>1553</v>
      </c>
      <c r="G255" s="367">
        <f>+G256+G264+G267</f>
        <v>0</v>
      </c>
      <c r="H255" s="367">
        <f>+H256+H264+H267</f>
        <v>0</v>
      </c>
      <c r="I255" s="367">
        <f>+I256+I264+I267</f>
        <v>0</v>
      </c>
      <c r="J255" s="367">
        <f>+J256+J264+J267</f>
        <v>0</v>
      </c>
      <c r="K255" s="367">
        <f>+K256+K264+K267</f>
        <v>0</v>
      </c>
    </row>
    <row r="256" spans="1:11">
      <c r="A256" s="368">
        <v>2</v>
      </c>
      <c r="B256" s="369">
        <v>4</v>
      </c>
      <c r="C256" s="369">
        <v>1</v>
      </c>
      <c r="D256" s="369"/>
      <c r="E256" s="369"/>
      <c r="F256" s="370" t="s">
        <v>1778</v>
      </c>
      <c r="G256" s="371">
        <f>+G257+G260+G262</f>
        <v>0</v>
      </c>
      <c r="H256" s="371">
        <f>+H257+H260+H262</f>
        <v>0</v>
      </c>
      <c r="I256" s="371">
        <f>+I257+I260+I262</f>
        <v>0</v>
      </c>
      <c r="J256" s="371">
        <f>+J257+J260+J262</f>
        <v>0</v>
      </c>
      <c r="K256" s="395">
        <f>+K257+K260+K262</f>
        <v>0</v>
      </c>
    </row>
    <row r="257" spans="1:11">
      <c r="A257" s="372">
        <v>2</v>
      </c>
      <c r="B257" s="373">
        <v>4</v>
      </c>
      <c r="C257" s="373">
        <v>1</v>
      </c>
      <c r="D257" s="373">
        <v>2</v>
      </c>
      <c r="E257" s="373"/>
      <c r="F257" s="385" t="s">
        <v>1779</v>
      </c>
      <c r="G257" s="400">
        <f>+G258+G259</f>
        <v>0</v>
      </c>
      <c r="H257" s="400">
        <f>+H258+H259</f>
        <v>0</v>
      </c>
      <c r="I257" s="400">
        <f>+I258+I259</f>
        <v>0</v>
      </c>
      <c r="J257" s="400">
        <f>+J258+J259</f>
        <v>0</v>
      </c>
      <c r="K257" s="394">
        <f>+K258+K259</f>
        <v>0</v>
      </c>
    </row>
    <row r="258" spans="1:11">
      <c r="A258" s="376">
        <v>2</v>
      </c>
      <c r="B258" s="377">
        <v>4</v>
      </c>
      <c r="C258" s="377">
        <v>1</v>
      </c>
      <c r="D258" s="377">
        <v>2</v>
      </c>
      <c r="E258" s="377" t="s">
        <v>1595</v>
      </c>
      <c r="F258" s="380" t="s">
        <v>1780</v>
      </c>
      <c r="G258" s="379"/>
      <c r="H258" s="379"/>
      <c r="I258" s="379"/>
      <c r="J258" s="392">
        <f>SUBTOTAL(9,G258:I258)</f>
        <v>0</v>
      </c>
      <c r="K258" s="393">
        <f>IFERROR(J258/$J$18*100,"0.00")</f>
        <v>0</v>
      </c>
    </row>
    <row r="259" spans="1:11">
      <c r="A259" s="376">
        <v>2</v>
      </c>
      <c r="B259" s="377">
        <v>4</v>
      </c>
      <c r="C259" s="377">
        <v>1</v>
      </c>
      <c r="D259" s="377">
        <v>2</v>
      </c>
      <c r="E259" s="377" t="s">
        <v>1597</v>
      </c>
      <c r="F259" s="380" t="s">
        <v>1781</v>
      </c>
      <c r="G259" s="379"/>
      <c r="H259" s="379"/>
      <c r="I259" s="379"/>
      <c r="J259" s="392">
        <f>SUBTOTAL(9,G259:I259)</f>
        <v>0</v>
      </c>
      <c r="K259" s="393">
        <f>IFERROR(J259/$J$18*100,"0.00")</f>
        <v>0</v>
      </c>
    </row>
    <row r="260" spans="1:11">
      <c r="A260" s="372">
        <v>2</v>
      </c>
      <c r="B260" s="373">
        <v>4</v>
      </c>
      <c r="C260" s="373">
        <v>1</v>
      </c>
      <c r="D260" s="373">
        <v>5</v>
      </c>
      <c r="E260" s="373"/>
      <c r="F260" s="374" t="s">
        <v>1782</v>
      </c>
      <c r="G260" s="375">
        <f>+G261</f>
        <v>0</v>
      </c>
      <c r="H260" s="375">
        <f>+H261</f>
        <v>0</v>
      </c>
      <c r="I260" s="375">
        <f>+I261</f>
        <v>0</v>
      </c>
      <c r="J260" s="375">
        <f>+J261</f>
        <v>0</v>
      </c>
      <c r="K260" s="391">
        <f>+K261</f>
        <v>0</v>
      </c>
    </row>
    <row r="261" spans="1:11">
      <c r="A261" s="376">
        <v>2</v>
      </c>
      <c r="B261" s="377">
        <v>4</v>
      </c>
      <c r="C261" s="377">
        <v>1</v>
      </c>
      <c r="D261" s="377">
        <v>5</v>
      </c>
      <c r="E261" s="377" t="s">
        <v>1595</v>
      </c>
      <c r="F261" s="380" t="s">
        <v>1782</v>
      </c>
      <c r="G261" s="379"/>
      <c r="H261" s="379"/>
      <c r="I261" s="379"/>
      <c r="J261" s="392">
        <f>SUBTOTAL(9,G261:I261)</f>
        <v>0</v>
      </c>
      <c r="K261" s="393">
        <f>IFERROR(J261/$J$18*100,"0.00")</f>
        <v>0</v>
      </c>
    </row>
    <row r="262" spans="1:11">
      <c r="A262" s="372">
        <v>2</v>
      </c>
      <c r="B262" s="373">
        <v>4</v>
      </c>
      <c r="C262" s="373">
        <v>1</v>
      </c>
      <c r="D262" s="373">
        <v>6</v>
      </c>
      <c r="E262" s="377"/>
      <c r="F262" s="374" t="s">
        <v>1783</v>
      </c>
      <c r="G262" s="400">
        <f>+G263</f>
        <v>0</v>
      </c>
      <c r="H262" s="400">
        <f>+H263</f>
        <v>0</v>
      </c>
      <c r="I262" s="400">
        <f>+I263</f>
        <v>0</v>
      </c>
      <c r="J262" s="400">
        <f>+J263</f>
        <v>0</v>
      </c>
      <c r="K262" s="394">
        <f>+K263</f>
        <v>0</v>
      </c>
    </row>
    <row r="263" spans="1:11">
      <c r="A263" s="376">
        <v>2</v>
      </c>
      <c r="B263" s="377">
        <v>4</v>
      </c>
      <c r="C263" s="377">
        <v>1</v>
      </c>
      <c r="D263" s="377">
        <v>6</v>
      </c>
      <c r="E263" s="377" t="s">
        <v>1595</v>
      </c>
      <c r="F263" s="380" t="s">
        <v>1784</v>
      </c>
      <c r="G263" s="379"/>
      <c r="H263" s="379"/>
      <c r="I263" s="379"/>
      <c r="J263" s="392">
        <f>SUBTOTAL(9,G263:I263)</f>
        <v>0</v>
      </c>
      <c r="K263" s="393">
        <f>IFERROR(J263/$J$18*100,"0.00")</f>
        <v>0</v>
      </c>
    </row>
    <row r="264" spans="1:11">
      <c r="A264" s="368">
        <v>2</v>
      </c>
      <c r="B264" s="369">
        <v>4</v>
      </c>
      <c r="C264" s="369">
        <v>4</v>
      </c>
      <c r="D264" s="369"/>
      <c r="E264" s="369"/>
      <c r="F264" s="370" t="s">
        <v>1785</v>
      </c>
      <c r="G264" s="371">
        <f>+G265</f>
        <v>0</v>
      </c>
      <c r="H264" s="371">
        <f t="shared" ref="H264:J265" si="11">+H265</f>
        <v>0</v>
      </c>
      <c r="I264" s="371">
        <f t="shared" si="11"/>
        <v>0</v>
      </c>
      <c r="J264" s="371">
        <f t="shared" si="11"/>
        <v>0</v>
      </c>
      <c r="K264" s="395">
        <f>+K265</f>
        <v>0</v>
      </c>
    </row>
    <row r="265" spans="1:11">
      <c r="A265" s="404">
        <v>2</v>
      </c>
      <c r="B265" s="373">
        <v>4</v>
      </c>
      <c r="C265" s="373">
        <v>4</v>
      </c>
      <c r="D265" s="373">
        <v>1</v>
      </c>
      <c r="E265" s="373"/>
      <c r="F265" s="374" t="s">
        <v>1786</v>
      </c>
      <c r="G265" s="400">
        <f>+G266</f>
        <v>0</v>
      </c>
      <c r="H265" s="400">
        <f t="shared" si="11"/>
        <v>0</v>
      </c>
      <c r="I265" s="400">
        <f>+I266</f>
        <v>0</v>
      </c>
      <c r="J265" s="400">
        <f>+J266</f>
        <v>0</v>
      </c>
      <c r="K265" s="393">
        <f>IFERROR(J265/$J$18*100,"0.00")</f>
        <v>0</v>
      </c>
    </row>
    <row r="266" spans="1:11" ht="25.5">
      <c r="A266" s="405">
        <v>2</v>
      </c>
      <c r="B266" s="377">
        <v>4</v>
      </c>
      <c r="C266" s="377">
        <v>4</v>
      </c>
      <c r="D266" s="377">
        <v>1</v>
      </c>
      <c r="E266" s="377" t="s">
        <v>1604</v>
      </c>
      <c r="F266" s="380" t="s">
        <v>1787</v>
      </c>
      <c r="G266" s="379"/>
      <c r="H266" s="379"/>
      <c r="I266" s="379"/>
      <c r="J266" s="392">
        <f>SUBTOTAL(9,G266:I266)</f>
        <v>0</v>
      </c>
      <c r="K266" s="393">
        <f>IFERROR(J266/$J$18*100,"0.00")</f>
        <v>0</v>
      </c>
    </row>
    <row r="267" spans="1:11">
      <c r="A267" s="368">
        <v>2</v>
      </c>
      <c r="B267" s="369">
        <v>4</v>
      </c>
      <c r="C267" s="369">
        <v>9</v>
      </c>
      <c r="D267" s="369"/>
      <c r="E267" s="369"/>
      <c r="F267" s="370" t="s">
        <v>1788</v>
      </c>
      <c r="G267" s="371">
        <f>+G268+G270</f>
        <v>0</v>
      </c>
      <c r="H267" s="371">
        <f>+H268+H270</f>
        <v>0</v>
      </c>
      <c r="I267" s="371">
        <f>+I268+I270</f>
        <v>0</v>
      </c>
      <c r="J267" s="371">
        <f>+J268+J270</f>
        <v>0</v>
      </c>
      <c r="K267" s="371">
        <f>+K268+K270</f>
        <v>0</v>
      </c>
    </row>
    <row r="268" spans="1:11">
      <c r="A268" s="372">
        <v>2</v>
      </c>
      <c r="B268" s="373">
        <v>4</v>
      </c>
      <c r="C268" s="373">
        <v>9</v>
      </c>
      <c r="D268" s="373">
        <v>1</v>
      </c>
      <c r="E268" s="373"/>
      <c r="F268" s="374" t="s">
        <v>1788</v>
      </c>
      <c r="G268" s="400">
        <f>+G269</f>
        <v>0</v>
      </c>
      <c r="H268" s="400">
        <f>+H269</f>
        <v>0</v>
      </c>
      <c r="I268" s="400">
        <f>+I269</f>
        <v>0</v>
      </c>
      <c r="J268" s="400">
        <f>+J269</f>
        <v>0</v>
      </c>
      <c r="K268" s="394">
        <f>+K269</f>
        <v>0</v>
      </c>
    </row>
    <row r="269" spans="1:11">
      <c r="A269" s="376">
        <v>2</v>
      </c>
      <c r="B269" s="377">
        <v>4</v>
      </c>
      <c r="C269" s="377">
        <v>9</v>
      </c>
      <c r="D269" s="377">
        <v>1</v>
      </c>
      <c r="E269" s="377" t="s">
        <v>1595</v>
      </c>
      <c r="F269" s="380" t="s">
        <v>1788</v>
      </c>
      <c r="G269" s="379"/>
      <c r="H269" s="379"/>
      <c r="I269" s="379"/>
      <c r="J269" s="392">
        <f>SUBTOTAL(9,G269:I269)</f>
        <v>0</v>
      </c>
      <c r="K269" s="393">
        <f>IFERROR(J269/$J$18*100,"0.00")</f>
        <v>0</v>
      </c>
    </row>
    <row r="270" spans="1:11">
      <c r="A270" s="372">
        <v>2</v>
      </c>
      <c r="B270" s="373">
        <v>4</v>
      </c>
      <c r="C270" s="373">
        <v>9</v>
      </c>
      <c r="D270" s="373">
        <v>4</v>
      </c>
      <c r="E270" s="373"/>
      <c r="F270" s="374" t="s">
        <v>1789</v>
      </c>
      <c r="G270" s="400">
        <f>+G271</f>
        <v>0</v>
      </c>
      <c r="H270" s="400">
        <f>+H271</f>
        <v>0</v>
      </c>
      <c r="I270" s="400">
        <f>+I271</f>
        <v>0</v>
      </c>
      <c r="J270" s="400">
        <f>+J271</f>
        <v>0</v>
      </c>
      <c r="K270" s="394">
        <f>+K271</f>
        <v>0</v>
      </c>
    </row>
    <row r="271" spans="1:11">
      <c r="A271" s="376">
        <v>2</v>
      </c>
      <c r="B271" s="377">
        <v>4</v>
      </c>
      <c r="C271" s="377">
        <v>9</v>
      </c>
      <c r="D271" s="377">
        <v>4</v>
      </c>
      <c r="E271" s="377" t="s">
        <v>1595</v>
      </c>
      <c r="F271" s="380" t="s">
        <v>1789</v>
      </c>
      <c r="G271" s="379"/>
      <c r="H271" s="379"/>
      <c r="I271" s="379"/>
      <c r="J271" s="392">
        <f>SUBTOTAL(9,G271:I271)</f>
        <v>0</v>
      </c>
      <c r="K271" s="393">
        <f>IFERROR(J271/$J$18*100,"0.00")</f>
        <v>0</v>
      </c>
    </row>
    <row r="272" spans="1:11">
      <c r="A272" s="364">
        <v>2</v>
      </c>
      <c r="B272" s="365">
        <v>6</v>
      </c>
      <c r="C272" s="365"/>
      <c r="D272" s="365"/>
      <c r="E272" s="365"/>
      <c r="F272" s="366" t="s">
        <v>1790</v>
      </c>
      <c r="G272" s="367">
        <f>+G273+G284+G291+G296+G303+G312+G315</f>
        <v>0</v>
      </c>
      <c r="H272" s="367">
        <f>+H273+H284+H291+H296+H303+H312+H315</f>
        <v>29748599.32</v>
      </c>
      <c r="I272" s="367">
        <f>+I273+I284+I291+I296+I303+I312+I315</f>
        <v>0</v>
      </c>
      <c r="J272" s="367">
        <f>+J273+J284+J291+J296+J303+J312+J315</f>
        <v>29748599.32</v>
      </c>
      <c r="K272" s="367">
        <f>+K273+K284+K291+K296+K303+K312+K315</f>
        <v>3.9863570113517581</v>
      </c>
    </row>
    <row r="273" spans="1:11">
      <c r="A273" s="368">
        <v>2</v>
      </c>
      <c r="B273" s="369">
        <v>6</v>
      </c>
      <c r="C273" s="369">
        <v>1</v>
      </c>
      <c r="D273" s="369"/>
      <c r="E273" s="369"/>
      <c r="F273" s="370" t="s">
        <v>1791</v>
      </c>
      <c r="G273" s="371">
        <f>+G274+G276+G278+G280+G282</f>
        <v>0</v>
      </c>
      <c r="H273" s="371">
        <f>+H274+H276+H278+H280+H282</f>
        <v>22798599.32</v>
      </c>
      <c r="I273" s="371">
        <f>+I274+I276+I278+I280+I282</f>
        <v>0</v>
      </c>
      <c r="J273" s="371">
        <f>+J274+J276+J278+J280+J282</f>
        <v>22798599.32</v>
      </c>
      <c r="K273" s="395">
        <f>+K274+K276+K278+K280+K282</f>
        <v>3.0550465677616119</v>
      </c>
    </row>
    <row r="274" spans="1:11">
      <c r="A274" s="372">
        <v>2</v>
      </c>
      <c r="B274" s="373">
        <v>6</v>
      </c>
      <c r="C274" s="373">
        <v>1</v>
      </c>
      <c r="D274" s="373">
        <v>1</v>
      </c>
      <c r="E274" s="373"/>
      <c r="F274" s="385" t="s">
        <v>1792</v>
      </c>
      <c r="G274" s="400">
        <f>+G275</f>
        <v>0</v>
      </c>
      <c r="H274" s="400">
        <f>+H275</f>
        <v>3300000</v>
      </c>
      <c r="I274" s="400">
        <f>+I275</f>
        <v>0</v>
      </c>
      <c r="J274" s="400">
        <f>+J275</f>
        <v>3300000</v>
      </c>
      <c r="K274" s="394">
        <f>+K275</f>
        <v>0.44220495882697591</v>
      </c>
    </row>
    <row r="275" spans="1:11">
      <c r="A275" s="376">
        <v>2</v>
      </c>
      <c r="B275" s="377">
        <v>6</v>
      </c>
      <c r="C275" s="377">
        <v>1</v>
      </c>
      <c r="D275" s="377">
        <v>1</v>
      </c>
      <c r="E275" s="377" t="s">
        <v>1595</v>
      </c>
      <c r="F275" s="378" t="s">
        <v>1792</v>
      </c>
      <c r="G275" s="379"/>
      <c r="H275" s="379">
        <v>3300000</v>
      </c>
      <c r="I275" s="379"/>
      <c r="J275" s="392">
        <f>SUBTOTAL(9,G275:I275)</f>
        <v>3300000</v>
      </c>
      <c r="K275" s="393">
        <f>IFERROR(J275/$J$18*100,"0.00")</f>
        <v>0.44220495882697591</v>
      </c>
    </row>
    <row r="276" spans="1:11">
      <c r="A276" s="372">
        <v>2</v>
      </c>
      <c r="B276" s="373">
        <v>6</v>
      </c>
      <c r="C276" s="373">
        <v>1</v>
      </c>
      <c r="D276" s="373">
        <v>2</v>
      </c>
      <c r="E276" s="373"/>
      <c r="F276" s="385" t="s">
        <v>1165</v>
      </c>
      <c r="G276" s="400">
        <f>+G277</f>
        <v>0</v>
      </c>
      <c r="H276" s="400">
        <f>+H277</f>
        <v>1357000</v>
      </c>
      <c r="I276" s="400">
        <f>+I277</f>
        <v>0</v>
      </c>
      <c r="J276" s="400">
        <f>+J277</f>
        <v>1357000</v>
      </c>
      <c r="K276" s="394">
        <f>+K277</f>
        <v>0.18184003912975949</v>
      </c>
    </row>
    <row r="277" spans="1:11">
      <c r="A277" s="376">
        <v>2</v>
      </c>
      <c r="B277" s="377">
        <v>6</v>
      </c>
      <c r="C277" s="377">
        <v>1</v>
      </c>
      <c r="D277" s="377">
        <v>2</v>
      </c>
      <c r="E277" s="377" t="s">
        <v>1595</v>
      </c>
      <c r="F277" s="380" t="s">
        <v>1165</v>
      </c>
      <c r="G277" s="379"/>
      <c r="H277" s="379">
        <v>1357000</v>
      </c>
      <c r="I277" s="379"/>
      <c r="J277" s="392">
        <f>SUBTOTAL(9,G277:I277)</f>
        <v>1357000</v>
      </c>
      <c r="K277" s="393">
        <f>IFERROR(J277/$J$18*100,"0.00")</f>
        <v>0.18184003912975949</v>
      </c>
    </row>
    <row r="278" spans="1:11">
      <c r="A278" s="372">
        <v>2</v>
      </c>
      <c r="B278" s="373">
        <v>6</v>
      </c>
      <c r="C278" s="373">
        <v>1</v>
      </c>
      <c r="D278" s="373">
        <v>3</v>
      </c>
      <c r="E278" s="373"/>
      <c r="F278" s="374" t="s">
        <v>1793</v>
      </c>
      <c r="G278" s="400">
        <f>+G279</f>
        <v>0</v>
      </c>
      <c r="H278" s="400">
        <f>+H279</f>
        <v>10641599.32</v>
      </c>
      <c r="I278" s="400">
        <f>+I279</f>
        <v>0</v>
      </c>
      <c r="J278" s="400">
        <f>+J279</f>
        <v>10641599.32</v>
      </c>
      <c r="K278" s="394">
        <f>+K279</f>
        <v>1.4259902997435681</v>
      </c>
    </row>
    <row r="279" spans="1:11">
      <c r="A279" s="376">
        <v>2</v>
      </c>
      <c r="B279" s="377">
        <v>6</v>
      </c>
      <c r="C279" s="377">
        <v>1</v>
      </c>
      <c r="D279" s="377">
        <v>3</v>
      </c>
      <c r="E279" s="377" t="s">
        <v>1595</v>
      </c>
      <c r="F279" s="380" t="s">
        <v>1793</v>
      </c>
      <c r="G279" s="379"/>
      <c r="H279" s="379">
        <v>10641599.32</v>
      </c>
      <c r="I279" s="379"/>
      <c r="J279" s="392">
        <f>SUBTOTAL(9,G279:I279)</f>
        <v>10641599.32</v>
      </c>
      <c r="K279" s="393">
        <f>IFERROR(J279/$J$18*100,"0.00")</f>
        <v>1.4259902997435681</v>
      </c>
    </row>
    <row r="280" spans="1:11">
      <c r="A280" s="372">
        <v>2</v>
      </c>
      <c r="B280" s="373">
        <v>6</v>
      </c>
      <c r="C280" s="373">
        <v>1</v>
      </c>
      <c r="D280" s="373">
        <v>4</v>
      </c>
      <c r="E280" s="373"/>
      <c r="F280" s="385" t="s">
        <v>1794</v>
      </c>
      <c r="G280" s="400">
        <f>+G281</f>
        <v>0</v>
      </c>
      <c r="H280" s="400">
        <f>+H281</f>
        <v>7500000</v>
      </c>
      <c r="I280" s="400">
        <f>+I281</f>
        <v>0</v>
      </c>
      <c r="J280" s="400">
        <f>+J281</f>
        <v>7500000</v>
      </c>
      <c r="K280" s="394">
        <f>+K281</f>
        <v>1.0050112700613087</v>
      </c>
    </row>
    <row r="281" spans="1:11">
      <c r="A281" s="376">
        <v>2</v>
      </c>
      <c r="B281" s="377">
        <v>6</v>
      </c>
      <c r="C281" s="377">
        <v>1</v>
      </c>
      <c r="D281" s="377">
        <v>4</v>
      </c>
      <c r="E281" s="377" t="s">
        <v>1595</v>
      </c>
      <c r="F281" s="380" t="s">
        <v>1794</v>
      </c>
      <c r="G281" s="379"/>
      <c r="H281" s="379">
        <v>7500000</v>
      </c>
      <c r="I281" s="379"/>
      <c r="J281" s="392">
        <f>SUBTOTAL(9,G281:I281)</f>
        <v>7500000</v>
      </c>
      <c r="K281" s="393">
        <f>IFERROR(J281/$J$18*100,"0.00")</f>
        <v>1.0050112700613087</v>
      </c>
    </row>
    <row r="282" spans="1:11">
      <c r="A282" s="372">
        <v>2</v>
      </c>
      <c r="B282" s="373">
        <v>6</v>
      </c>
      <c r="C282" s="373">
        <v>1</v>
      </c>
      <c r="D282" s="373">
        <v>9</v>
      </c>
      <c r="E282" s="373"/>
      <c r="F282" s="385" t="s">
        <v>1795</v>
      </c>
      <c r="G282" s="400">
        <f>+G283</f>
        <v>0</v>
      </c>
      <c r="H282" s="400">
        <f>+H283</f>
        <v>0</v>
      </c>
      <c r="I282" s="400">
        <f>+I283</f>
        <v>0</v>
      </c>
      <c r="J282" s="400">
        <f>+J283</f>
        <v>0</v>
      </c>
      <c r="K282" s="394">
        <f>+K283</f>
        <v>0</v>
      </c>
    </row>
    <row r="283" spans="1:11">
      <c r="A283" s="376">
        <v>2</v>
      </c>
      <c r="B283" s="377">
        <v>6</v>
      </c>
      <c r="C283" s="377">
        <v>1</v>
      </c>
      <c r="D283" s="377">
        <v>9</v>
      </c>
      <c r="E283" s="377" t="s">
        <v>1595</v>
      </c>
      <c r="F283" s="380" t="s">
        <v>1795</v>
      </c>
      <c r="G283" s="379"/>
      <c r="H283" s="379"/>
      <c r="I283" s="379"/>
      <c r="J283" s="392">
        <f>SUBTOTAL(9,G283:I283)</f>
        <v>0</v>
      </c>
      <c r="K283" s="393">
        <f>IFERROR(J283/$J$18*100,"0.00")</f>
        <v>0</v>
      </c>
    </row>
    <row r="284" spans="1:11">
      <c r="A284" s="368">
        <v>2</v>
      </c>
      <c r="B284" s="369">
        <v>6</v>
      </c>
      <c r="C284" s="369">
        <v>2</v>
      </c>
      <c r="D284" s="369"/>
      <c r="E284" s="369"/>
      <c r="F284" s="370" t="s">
        <v>1796</v>
      </c>
      <c r="G284" s="371">
        <f>+G285+G287+G289</f>
        <v>0</v>
      </c>
      <c r="H284" s="371">
        <f>+H285+H287+H289</f>
        <v>0</v>
      </c>
      <c r="I284" s="371">
        <f>+I285+I287+I289</f>
        <v>0</v>
      </c>
      <c r="J284" s="371">
        <f>+J285+J287+J289</f>
        <v>0</v>
      </c>
      <c r="K284" s="371">
        <f>+K285+K287+K289</f>
        <v>0</v>
      </c>
    </row>
    <row r="285" spans="1:11">
      <c r="A285" s="372">
        <v>2</v>
      </c>
      <c r="B285" s="373">
        <v>6</v>
      </c>
      <c r="C285" s="373">
        <v>2</v>
      </c>
      <c r="D285" s="373">
        <v>1</v>
      </c>
      <c r="E285" s="373"/>
      <c r="F285" s="385" t="s">
        <v>1797</v>
      </c>
      <c r="G285" s="400">
        <f>+G286</f>
        <v>0</v>
      </c>
      <c r="H285" s="400">
        <f>+H286</f>
        <v>0</v>
      </c>
      <c r="I285" s="400">
        <f>+I286</f>
        <v>0</v>
      </c>
      <c r="J285" s="400">
        <f>+J286</f>
        <v>0</v>
      </c>
      <c r="K285" s="394">
        <f>+K286</f>
        <v>0</v>
      </c>
    </row>
    <row r="286" spans="1:11">
      <c r="A286" s="376">
        <v>2</v>
      </c>
      <c r="B286" s="377">
        <v>6</v>
      </c>
      <c r="C286" s="377">
        <v>2</v>
      </c>
      <c r="D286" s="377">
        <v>1</v>
      </c>
      <c r="E286" s="377" t="s">
        <v>1595</v>
      </c>
      <c r="F286" s="380" t="s">
        <v>1797</v>
      </c>
      <c r="G286" s="379"/>
      <c r="H286" s="379"/>
      <c r="I286" s="379"/>
      <c r="J286" s="392">
        <f>SUBTOTAL(9,G286:I286)</f>
        <v>0</v>
      </c>
      <c r="K286" s="393">
        <f>IFERROR(J286/$J$18*100,"0.00")</f>
        <v>0</v>
      </c>
    </row>
    <row r="287" spans="1:11">
      <c r="A287" s="372">
        <v>2</v>
      </c>
      <c r="B287" s="373">
        <v>6</v>
      </c>
      <c r="C287" s="373">
        <v>2</v>
      </c>
      <c r="D287" s="373">
        <v>3</v>
      </c>
      <c r="E287" s="373"/>
      <c r="F287" s="385" t="s">
        <v>1798</v>
      </c>
      <c r="G287" s="400">
        <f>+G288</f>
        <v>0</v>
      </c>
      <c r="H287" s="400">
        <f>+H288</f>
        <v>0</v>
      </c>
      <c r="I287" s="400">
        <f>+I288</f>
        <v>0</v>
      </c>
      <c r="J287" s="400">
        <f>+J288</f>
        <v>0</v>
      </c>
      <c r="K287" s="394">
        <f>+K288</f>
        <v>0</v>
      </c>
    </row>
    <row r="288" spans="1:11">
      <c r="A288" s="376">
        <v>2</v>
      </c>
      <c r="B288" s="377">
        <v>6</v>
      </c>
      <c r="C288" s="377">
        <v>2</v>
      </c>
      <c r="D288" s="377">
        <v>3</v>
      </c>
      <c r="E288" s="377" t="s">
        <v>1595</v>
      </c>
      <c r="F288" s="380" t="s">
        <v>1798</v>
      </c>
      <c r="G288" s="379"/>
      <c r="H288" s="379"/>
      <c r="I288" s="379"/>
      <c r="J288" s="392">
        <f>SUBTOTAL(9,G288:I288)</f>
        <v>0</v>
      </c>
      <c r="K288" s="393">
        <f>IFERROR(J288/$J$18*100,"0.00")</f>
        <v>0</v>
      </c>
    </row>
    <row r="289" spans="1:11">
      <c r="A289" s="372">
        <v>2</v>
      </c>
      <c r="B289" s="373">
        <v>6</v>
      </c>
      <c r="C289" s="373">
        <v>2</v>
      </c>
      <c r="D289" s="373">
        <v>4</v>
      </c>
      <c r="E289" s="373"/>
      <c r="F289" s="385" t="s">
        <v>1799</v>
      </c>
      <c r="G289" s="400">
        <f>+G290</f>
        <v>0</v>
      </c>
      <c r="H289" s="400">
        <f>+H290</f>
        <v>0</v>
      </c>
      <c r="I289" s="400">
        <f>+I290</f>
        <v>0</v>
      </c>
      <c r="J289" s="400">
        <f>+J290</f>
        <v>0</v>
      </c>
      <c r="K289" s="394">
        <f>+K290</f>
        <v>0</v>
      </c>
    </row>
    <row r="290" spans="1:11">
      <c r="A290" s="376">
        <v>2</v>
      </c>
      <c r="B290" s="377">
        <v>6</v>
      </c>
      <c r="C290" s="377">
        <v>2</v>
      </c>
      <c r="D290" s="377">
        <v>4</v>
      </c>
      <c r="E290" s="377" t="s">
        <v>1595</v>
      </c>
      <c r="F290" s="378" t="s">
        <v>1799</v>
      </c>
      <c r="G290" s="379"/>
      <c r="H290" s="379"/>
      <c r="I290" s="379"/>
      <c r="J290" s="392">
        <f>SUBTOTAL(9,G290:I290)</f>
        <v>0</v>
      </c>
      <c r="K290" s="393">
        <f>IFERROR(J290/$J$18*100,"0.00")</f>
        <v>0</v>
      </c>
    </row>
    <row r="291" spans="1:11">
      <c r="A291" s="368">
        <v>2</v>
      </c>
      <c r="B291" s="369">
        <v>6</v>
      </c>
      <c r="C291" s="369">
        <v>3</v>
      </c>
      <c r="D291" s="369"/>
      <c r="E291" s="369"/>
      <c r="F291" s="370" t="s">
        <v>1800</v>
      </c>
      <c r="G291" s="371">
        <f>+G292+G294</f>
        <v>0</v>
      </c>
      <c r="H291" s="371">
        <f>+H292+H294</f>
        <v>3000000</v>
      </c>
      <c r="I291" s="371">
        <f>+I292+I294</f>
        <v>0</v>
      </c>
      <c r="J291" s="371">
        <f>+J292+J294</f>
        <v>3000000</v>
      </c>
      <c r="K291" s="371">
        <f>+K292+K294</f>
        <v>0.40200450802452359</v>
      </c>
    </row>
    <row r="292" spans="1:11">
      <c r="A292" s="372">
        <v>2</v>
      </c>
      <c r="B292" s="373">
        <v>6</v>
      </c>
      <c r="C292" s="373">
        <v>3</v>
      </c>
      <c r="D292" s="373">
        <v>1</v>
      </c>
      <c r="E292" s="373"/>
      <c r="F292" s="374" t="s">
        <v>1801</v>
      </c>
      <c r="G292" s="400">
        <f>+G293</f>
        <v>0</v>
      </c>
      <c r="H292" s="400">
        <f>+H293</f>
        <v>3000000</v>
      </c>
      <c r="I292" s="400">
        <f>+I293</f>
        <v>0</v>
      </c>
      <c r="J292" s="400">
        <f>+J293</f>
        <v>3000000</v>
      </c>
      <c r="K292" s="394">
        <f>+K293</f>
        <v>0.40200450802452359</v>
      </c>
    </row>
    <row r="293" spans="1:11">
      <c r="A293" s="376">
        <v>2</v>
      </c>
      <c r="B293" s="377">
        <v>6</v>
      </c>
      <c r="C293" s="377">
        <v>3</v>
      </c>
      <c r="D293" s="377">
        <v>1</v>
      </c>
      <c r="E293" s="377" t="s">
        <v>1595</v>
      </c>
      <c r="F293" s="378" t="s">
        <v>1801</v>
      </c>
      <c r="G293" s="379"/>
      <c r="H293" s="379">
        <v>3000000</v>
      </c>
      <c r="I293" s="379"/>
      <c r="J293" s="392">
        <f>SUBTOTAL(9,G293:I293)</f>
        <v>3000000</v>
      </c>
      <c r="K293" s="393">
        <f>IFERROR(J293/$J$18*100,"0.00")</f>
        <v>0.40200450802452359</v>
      </c>
    </row>
    <row r="294" spans="1:11">
      <c r="A294" s="372">
        <v>2</v>
      </c>
      <c r="B294" s="373">
        <v>6</v>
      </c>
      <c r="C294" s="373">
        <v>3</v>
      </c>
      <c r="D294" s="373">
        <v>2</v>
      </c>
      <c r="E294" s="373"/>
      <c r="F294" s="385" t="s">
        <v>1802</v>
      </c>
      <c r="G294" s="400">
        <f>+G295</f>
        <v>0</v>
      </c>
      <c r="H294" s="400">
        <f>+H295</f>
        <v>0</v>
      </c>
      <c r="I294" s="400">
        <f>+I295</f>
        <v>0</v>
      </c>
      <c r="J294" s="400">
        <f>+J295</f>
        <v>0</v>
      </c>
      <c r="K294" s="394">
        <f>+K295</f>
        <v>0</v>
      </c>
    </row>
    <row r="295" spans="1:11">
      <c r="A295" s="376">
        <v>2</v>
      </c>
      <c r="B295" s="377">
        <v>6</v>
      </c>
      <c r="C295" s="377">
        <v>3</v>
      </c>
      <c r="D295" s="377">
        <v>2</v>
      </c>
      <c r="E295" s="377" t="s">
        <v>1595</v>
      </c>
      <c r="F295" s="380" t="s">
        <v>1802</v>
      </c>
      <c r="G295" s="379"/>
      <c r="H295" s="379"/>
      <c r="I295" s="379"/>
      <c r="J295" s="392">
        <f>SUBTOTAL(9,G295:I295)</f>
        <v>0</v>
      </c>
      <c r="K295" s="393">
        <f>IFERROR(J295/$J$18*100,"0.00")</f>
        <v>0</v>
      </c>
    </row>
    <row r="296" spans="1:11">
      <c r="A296" s="368">
        <v>2</v>
      </c>
      <c r="B296" s="369">
        <v>6</v>
      </c>
      <c r="C296" s="369">
        <v>4</v>
      </c>
      <c r="D296" s="369"/>
      <c r="E296" s="369"/>
      <c r="F296" s="370" t="s">
        <v>1803</v>
      </c>
      <c r="G296" s="371">
        <f>+G297+G299+G301</f>
        <v>0</v>
      </c>
      <c r="H296" s="371">
        <f>+H297+H299+H301</f>
        <v>0</v>
      </c>
      <c r="I296" s="371">
        <f>+I297+I299+I301</f>
        <v>0</v>
      </c>
      <c r="J296" s="371">
        <f>+J297+J299+J301</f>
        <v>0</v>
      </c>
      <c r="K296" s="395">
        <f>+K297+K299+K301</f>
        <v>0</v>
      </c>
    </row>
    <row r="297" spans="1:11">
      <c r="A297" s="372">
        <v>2</v>
      </c>
      <c r="B297" s="373">
        <v>6</v>
      </c>
      <c r="C297" s="373">
        <v>4</v>
      </c>
      <c r="D297" s="373">
        <v>1</v>
      </c>
      <c r="E297" s="373"/>
      <c r="F297" s="385" t="s">
        <v>1458</v>
      </c>
      <c r="G297" s="400">
        <f>+G298</f>
        <v>0</v>
      </c>
      <c r="H297" s="400">
        <f>+H298</f>
        <v>0</v>
      </c>
      <c r="I297" s="400">
        <f>+I298</f>
        <v>0</v>
      </c>
      <c r="J297" s="400">
        <f>+J298</f>
        <v>0</v>
      </c>
      <c r="K297" s="394">
        <f>+K298</f>
        <v>0</v>
      </c>
    </row>
    <row r="298" spans="1:11">
      <c r="A298" s="376">
        <v>2</v>
      </c>
      <c r="B298" s="377">
        <v>6</v>
      </c>
      <c r="C298" s="377">
        <v>4</v>
      </c>
      <c r="D298" s="377">
        <v>1</v>
      </c>
      <c r="E298" s="377" t="s">
        <v>1595</v>
      </c>
      <c r="F298" s="380" t="s">
        <v>1458</v>
      </c>
      <c r="G298" s="379"/>
      <c r="H298" s="379"/>
      <c r="I298" s="379"/>
      <c r="J298" s="392">
        <f>SUBTOTAL(9,G298:I298)</f>
        <v>0</v>
      </c>
      <c r="K298" s="393">
        <f>IFERROR(J298/$J$18*100,"0.00")</f>
        <v>0</v>
      </c>
    </row>
    <row r="299" spans="1:11">
      <c r="A299" s="372">
        <v>2</v>
      </c>
      <c r="B299" s="373">
        <v>6</v>
      </c>
      <c r="C299" s="373">
        <v>4</v>
      </c>
      <c r="D299" s="373">
        <v>2</v>
      </c>
      <c r="E299" s="373"/>
      <c r="F299" s="385" t="s">
        <v>1804</v>
      </c>
      <c r="G299" s="400">
        <f>+G300</f>
        <v>0</v>
      </c>
      <c r="H299" s="400">
        <f>+H300</f>
        <v>0</v>
      </c>
      <c r="I299" s="400">
        <f>+I300</f>
        <v>0</v>
      </c>
      <c r="J299" s="400">
        <f>+J300</f>
        <v>0</v>
      </c>
      <c r="K299" s="394">
        <f>+K300</f>
        <v>0</v>
      </c>
    </row>
    <row r="300" spans="1:11">
      <c r="A300" s="376">
        <v>2</v>
      </c>
      <c r="B300" s="377">
        <v>6</v>
      </c>
      <c r="C300" s="377">
        <v>4</v>
      </c>
      <c r="D300" s="377">
        <v>2</v>
      </c>
      <c r="E300" s="377" t="s">
        <v>1595</v>
      </c>
      <c r="F300" s="380" t="s">
        <v>1804</v>
      </c>
      <c r="G300" s="379"/>
      <c r="H300" s="379"/>
      <c r="I300" s="379"/>
      <c r="J300" s="392">
        <f>SUBTOTAL(9,G300:I300)</f>
        <v>0</v>
      </c>
      <c r="K300" s="393">
        <f>IFERROR(J300/$J$18*100,"0.00")</f>
        <v>0</v>
      </c>
    </row>
    <row r="301" spans="1:11">
      <c r="A301" s="372">
        <v>2</v>
      </c>
      <c r="B301" s="373">
        <v>6</v>
      </c>
      <c r="C301" s="373">
        <v>4</v>
      </c>
      <c r="D301" s="373">
        <v>8</v>
      </c>
      <c r="E301" s="373"/>
      <c r="F301" s="385" t="s">
        <v>1805</v>
      </c>
      <c r="G301" s="400">
        <f>+G302</f>
        <v>0</v>
      </c>
      <c r="H301" s="400">
        <f>+H302</f>
        <v>0</v>
      </c>
      <c r="I301" s="400">
        <f>+I302</f>
        <v>0</v>
      </c>
      <c r="J301" s="400">
        <f>+J302</f>
        <v>0</v>
      </c>
      <c r="K301" s="394">
        <f>+K302</f>
        <v>0</v>
      </c>
    </row>
    <row r="302" spans="1:11">
      <c r="A302" s="376">
        <v>2</v>
      </c>
      <c r="B302" s="377">
        <v>6</v>
      </c>
      <c r="C302" s="377">
        <v>4</v>
      </c>
      <c r="D302" s="377">
        <v>8</v>
      </c>
      <c r="E302" s="377" t="s">
        <v>1595</v>
      </c>
      <c r="F302" s="380" t="s">
        <v>1805</v>
      </c>
      <c r="G302" s="379"/>
      <c r="H302" s="379"/>
      <c r="I302" s="379"/>
      <c r="J302" s="392">
        <f>SUBTOTAL(9,G302:I302)</f>
        <v>0</v>
      </c>
      <c r="K302" s="393">
        <f>IFERROR(J302/$J$18*100,"0.00")</f>
        <v>0</v>
      </c>
    </row>
    <row r="303" spans="1:11">
      <c r="A303" s="368">
        <v>2</v>
      </c>
      <c r="B303" s="369">
        <v>6</v>
      </c>
      <c r="C303" s="369">
        <v>5</v>
      </c>
      <c r="D303" s="369"/>
      <c r="E303" s="369"/>
      <c r="F303" s="370" t="s">
        <v>1806</v>
      </c>
      <c r="G303" s="371">
        <f>+G304+G306+G308+G310</f>
        <v>0</v>
      </c>
      <c r="H303" s="371">
        <f>+H304+H306+H308+H310</f>
        <v>3500000</v>
      </c>
      <c r="I303" s="371">
        <f>+I304+I306+I308+I310</f>
        <v>0</v>
      </c>
      <c r="J303" s="371">
        <f>+J304+J306+J308+J310</f>
        <v>3500000</v>
      </c>
      <c r="K303" s="371">
        <f>+K304+K306+K308+K310</f>
        <v>0.46900525936194409</v>
      </c>
    </row>
    <row r="304" spans="1:11">
      <c r="A304" s="372">
        <v>2</v>
      </c>
      <c r="B304" s="373">
        <v>6</v>
      </c>
      <c r="C304" s="373">
        <v>5</v>
      </c>
      <c r="D304" s="373">
        <v>2</v>
      </c>
      <c r="E304" s="373"/>
      <c r="F304" s="385" t="s">
        <v>1807</v>
      </c>
      <c r="G304" s="400">
        <f>+G305</f>
        <v>0</v>
      </c>
      <c r="H304" s="400">
        <f>+H305</f>
        <v>0</v>
      </c>
      <c r="I304" s="400">
        <f>+I305</f>
        <v>0</v>
      </c>
      <c r="J304" s="400">
        <f>+J305</f>
        <v>0</v>
      </c>
      <c r="K304" s="394">
        <f>+K305</f>
        <v>0</v>
      </c>
    </row>
    <row r="305" spans="1:11">
      <c r="A305" s="376">
        <v>2</v>
      </c>
      <c r="B305" s="377">
        <v>6</v>
      </c>
      <c r="C305" s="377">
        <v>5</v>
      </c>
      <c r="D305" s="377">
        <v>2</v>
      </c>
      <c r="E305" s="377" t="s">
        <v>1595</v>
      </c>
      <c r="F305" s="380" t="s">
        <v>1807</v>
      </c>
      <c r="G305" s="379"/>
      <c r="H305" s="379"/>
      <c r="I305" s="379"/>
      <c r="J305" s="392">
        <f>SUBTOTAL(9,G305:I305)</f>
        <v>0</v>
      </c>
      <c r="K305" s="393">
        <f>IFERROR(J305/$J$18*100,"0.00")</f>
        <v>0</v>
      </c>
    </row>
    <row r="306" spans="1:11">
      <c r="A306" s="372">
        <v>2</v>
      </c>
      <c r="B306" s="373">
        <v>6</v>
      </c>
      <c r="C306" s="373">
        <v>5</v>
      </c>
      <c r="D306" s="373">
        <v>4</v>
      </c>
      <c r="E306" s="373"/>
      <c r="F306" s="385" t="s">
        <v>1808</v>
      </c>
      <c r="G306" s="400">
        <f>+G307</f>
        <v>0</v>
      </c>
      <c r="H306" s="400">
        <f>+H307</f>
        <v>0</v>
      </c>
      <c r="I306" s="400">
        <f>+I307</f>
        <v>0</v>
      </c>
      <c r="J306" s="400">
        <f>+J307</f>
        <v>0</v>
      </c>
      <c r="K306" s="394">
        <f>+K307</f>
        <v>0</v>
      </c>
    </row>
    <row r="307" spans="1:11">
      <c r="A307" s="376">
        <v>2</v>
      </c>
      <c r="B307" s="377">
        <v>6</v>
      </c>
      <c r="C307" s="377">
        <v>5</v>
      </c>
      <c r="D307" s="377">
        <v>4</v>
      </c>
      <c r="E307" s="377" t="s">
        <v>1595</v>
      </c>
      <c r="F307" s="380" t="s">
        <v>1808</v>
      </c>
      <c r="G307" s="379"/>
      <c r="H307" s="379"/>
      <c r="I307" s="379"/>
      <c r="J307" s="392">
        <f>SUBTOTAL(9,G307:I307)</f>
        <v>0</v>
      </c>
      <c r="K307" s="393">
        <f>IFERROR(J307/$J$18*100,"0.00")</f>
        <v>0</v>
      </c>
    </row>
    <row r="308" spans="1:11">
      <c r="A308" s="372">
        <v>2</v>
      </c>
      <c r="B308" s="373">
        <v>6</v>
      </c>
      <c r="C308" s="373">
        <v>5</v>
      </c>
      <c r="D308" s="373">
        <v>5</v>
      </c>
      <c r="E308" s="373"/>
      <c r="F308" s="385" t="s">
        <v>1280</v>
      </c>
      <c r="G308" s="400">
        <f>+G309</f>
        <v>0</v>
      </c>
      <c r="H308" s="400">
        <f>+H309</f>
        <v>0</v>
      </c>
      <c r="I308" s="400">
        <f>+I309</f>
        <v>0</v>
      </c>
      <c r="J308" s="400">
        <f>+J309</f>
        <v>0</v>
      </c>
      <c r="K308" s="394">
        <f>+K309</f>
        <v>0</v>
      </c>
    </row>
    <row r="309" spans="1:11">
      <c r="A309" s="376">
        <v>2</v>
      </c>
      <c r="B309" s="377">
        <v>6</v>
      </c>
      <c r="C309" s="377">
        <v>5</v>
      </c>
      <c r="D309" s="377">
        <v>5</v>
      </c>
      <c r="E309" s="377" t="s">
        <v>1595</v>
      </c>
      <c r="F309" s="380" t="s">
        <v>1280</v>
      </c>
      <c r="G309" s="379"/>
      <c r="H309" s="379"/>
      <c r="I309" s="379"/>
      <c r="J309" s="392">
        <f>SUBTOTAL(9,G309:I309)</f>
        <v>0</v>
      </c>
      <c r="K309" s="393">
        <f>IFERROR(J309/$J$18*100,"0.00")</f>
        <v>0</v>
      </c>
    </row>
    <row r="310" spans="1:11">
      <c r="A310" s="372">
        <v>2</v>
      </c>
      <c r="B310" s="373">
        <v>6</v>
      </c>
      <c r="C310" s="373">
        <v>5</v>
      </c>
      <c r="D310" s="373">
        <v>6</v>
      </c>
      <c r="E310" s="373"/>
      <c r="F310" s="385" t="s">
        <v>1809</v>
      </c>
      <c r="G310" s="400">
        <f>+G311</f>
        <v>0</v>
      </c>
      <c r="H310" s="400">
        <f>+H311</f>
        <v>3500000</v>
      </c>
      <c r="I310" s="400">
        <f>+I311</f>
        <v>0</v>
      </c>
      <c r="J310" s="400">
        <f>+J311</f>
        <v>3500000</v>
      </c>
      <c r="K310" s="394">
        <f>+K311</f>
        <v>0.46900525936194409</v>
      </c>
    </row>
    <row r="311" spans="1:11">
      <c r="A311" s="376">
        <v>2</v>
      </c>
      <c r="B311" s="377">
        <v>6</v>
      </c>
      <c r="C311" s="377">
        <v>5</v>
      </c>
      <c r="D311" s="377">
        <v>6</v>
      </c>
      <c r="E311" s="377" t="s">
        <v>1595</v>
      </c>
      <c r="F311" s="380" t="s">
        <v>1809</v>
      </c>
      <c r="G311" s="379"/>
      <c r="H311" s="379">
        <v>3500000</v>
      </c>
      <c r="I311" s="379"/>
      <c r="J311" s="392">
        <f>SUBTOTAL(9,G311:I311)</f>
        <v>3500000</v>
      </c>
      <c r="K311" s="393">
        <f>IFERROR(J311/$J$18*100,"0.00")</f>
        <v>0.46900525936194409</v>
      </c>
    </row>
    <row r="312" spans="1:11">
      <c r="A312" s="368">
        <v>2</v>
      </c>
      <c r="B312" s="369">
        <v>6</v>
      </c>
      <c r="C312" s="369">
        <v>6</v>
      </c>
      <c r="D312" s="369"/>
      <c r="E312" s="369"/>
      <c r="F312" s="370" t="s">
        <v>1810</v>
      </c>
      <c r="G312" s="371">
        <f t="shared" ref="G312:K313" si="12">+G313</f>
        <v>0</v>
      </c>
      <c r="H312" s="371">
        <f t="shared" si="12"/>
        <v>0</v>
      </c>
      <c r="I312" s="371">
        <f t="shared" si="12"/>
        <v>0</v>
      </c>
      <c r="J312" s="371">
        <f t="shared" si="12"/>
        <v>0</v>
      </c>
      <c r="K312" s="395">
        <f t="shared" si="12"/>
        <v>0</v>
      </c>
    </row>
    <row r="313" spans="1:11">
      <c r="A313" s="372">
        <v>2</v>
      </c>
      <c r="B313" s="373">
        <v>6</v>
      </c>
      <c r="C313" s="373">
        <v>6</v>
      </c>
      <c r="D313" s="373">
        <v>2</v>
      </c>
      <c r="E313" s="373"/>
      <c r="F313" s="374" t="s">
        <v>1282</v>
      </c>
      <c r="G313" s="400">
        <f t="shared" si="12"/>
        <v>0</v>
      </c>
      <c r="H313" s="400">
        <f t="shared" si="12"/>
        <v>0</v>
      </c>
      <c r="I313" s="400">
        <f t="shared" si="12"/>
        <v>0</v>
      </c>
      <c r="J313" s="400">
        <f t="shared" si="12"/>
        <v>0</v>
      </c>
      <c r="K313" s="394">
        <f t="shared" si="12"/>
        <v>0</v>
      </c>
    </row>
    <row r="314" spans="1:11">
      <c r="A314" s="376">
        <v>2</v>
      </c>
      <c r="B314" s="377">
        <v>6</v>
      </c>
      <c r="C314" s="377">
        <v>6</v>
      </c>
      <c r="D314" s="377">
        <v>2</v>
      </c>
      <c r="E314" s="377" t="s">
        <v>1595</v>
      </c>
      <c r="F314" s="380" t="s">
        <v>1282</v>
      </c>
      <c r="G314" s="379"/>
      <c r="H314" s="379"/>
      <c r="I314" s="379"/>
      <c r="J314" s="392">
        <f>SUBTOTAL(9,G314:I314)</f>
        <v>0</v>
      </c>
      <c r="K314" s="393">
        <f>IFERROR(J314/$J$18*100,"0.00")</f>
        <v>0</v>
      </c>
    </row>
    <row r="315" spans="1:11">
      <c r="A315" s="368">
        <v>2</v>
      </c>
      <c r="B315" s="369">
        <v>6</v>
      </c>
      <c r="C315" s="369">
        <v>8</v>
      </c>
      <c r="D315" s="369"/>
      <c r="E315" s="369"/>
      <c r="F315" s="370" t="s">
        <v>1811</v>
      </c>
      <c r="G315" s="371">
        <f>+G316+G319+G321+G323</f>
        <v>0</v>
      </c>
      <c r="H315" s="371">
        <f>+H316+H319+H321+H323</f>
        <v>450000</v>
      </c>
      <c r="I315" s="371">
        <f>+I316+I319+I321+I323</f>
        <v>0</v>
      </c>
      <c r="J315" s="371">
        <f>+J316+J319+J321+J323</f>
        <v>450000</v>
      </c>
      <c r="K315" s="371">
        <f>+K316+K319+K321+K323</f>
        <v>6.0300676203678537E-2</v>
      </c>
    </row>
    <row r="316" spans="1:11">
      <c r="A316" s="372">
        <v>2</v>
      </c>
      <c r="B316" s="373">
        <v>6</v>
      </c>
      <c r="C316" s="373">
        <v>8</v>
      </c>
      <c r="D316" s="373">
        <v>3</v>
      </c>
      <c r="E316" s="373"/>
      <c r="F316" s="385" t="s">
        <v>1812</v>
      </c>
      <c r="G316" s="400">
        <f>+G317+G318</f>
        <v>0</v>
      </c>
      <c r="H316" s="400">
        <f>+H317+H318</f>
        <v>0</v>
      </c>
      <c r="I316" s="400">
        <f>+I317+I318</f>
        <v>0</v>
      </c>
      <c r="J316" s="400">
        <f>+J317+J318</f>
        <v>0</v>
      </c>
      <c r="K316" s="394">
        <f>+K317+K318</f>
        <v>0</v>
      </c>
    </row>
    <row r="317" spans="1:11">
      <c r="A317" s="376">
        <v>2</v>
      </c>
      <c r="B317" s="377">
        <v>6</v>
      </c>
      <c r="C317" s="377">
        <v>8</v>
      </c>
      <c r="D317" s="377">
        <v>3</v>
      </c>
      <c r="E317" s="377" t="s">
        <v>1595</v>
      </c>
      <c r="F317" s="380" t="s">
        <v>1813</v>
      </c>
      <c r="G317" s="379"/>
      <c r="H317" s="379"/>
      <c r="I317" s="379"/>
      <c r="J317" s="392">
        <f>SUBTOTAL(9,G317:I317)</f>
        <v>0</v>
      </c>
      <c r="K317" s="393">
        <f>IFERROR(J317/$J$18*100,"0.00")</f>
        <v>0</v>
      </c>
    </row>
    <row r="318" spans="1:11">
      <c r="A318" s="376">
        <v>2</v>
      </c>
      <c r="B318" s="377">
        <v>6</v>
      </c>
      <c r="C318" s="377">
        <v>8</v>
      </c>
      <c r="D318" s="377">
        <v>3</v>
      </c>
      <c r="E318" s="377" t="s">
        <v>1597</v>
      </c>
      <c r="F318" s="380" t="s">
        <v>1814</v>
      </c>
      <c r="G318" s="379"/>
      <c r="H318" s="379"/>
      <c r="I318" s="379"/>
      <c r="J318" s="392">
        <f>SUBTOTAL(9,G318:I318)</f>
        <v>0</v>
      </c>
      <c r="K318" s="393">
        <f>IFERROR(J318/$J$18*100,"0.00")</f>
        <v>0</v>
      </c>
    </row>
    <row r="319" spans="1:11">
      <c r="A319" s="372">
        <v>2</v>
      </c>
      <c r="B319" s="373">
        <v>6</v>
      </c>
      <c r="C319" s="373">
        <v>8</v>
      </c>
      <c r="D319" s="373">
        <v>5</v>
      </c>
      <c r="E319" s="373"/>
      <c r="F319" s="385" t="s">
        <v>1815</v>
      </c>
      <c r="G319" s="400">
        <f>+G320</f>
        <v>0</v>
      </c>
      <c r="H319" s="400">
        <f>+H320</f>
        <v>0</v>
      </c>
      <c r="I319" s="400">
        <f>+I320</f>
        <v>0</v>
      </c>
      <c r="J319" s="400">
        <f>+J320</f>
        <v>0</v>
      </c>
      <c r="K319" s="394">
        <f>+K320</f>
        <v>0</v>
      </c>
    </row>
    <row r="320" spans="1:11">
      <c r="A320" s="376">
        <v>2</v>
      </c>
      <c r="B320" s="377">
        <v>6</v>
      </c>
      <c r="C320" s="377">
        <v>8</v>
      </c>
      <c r="D320" s="377">
        <v>5</v>
      </c>
      <c r="E320" s="377" t="s">
        <v>1595</v>
      </c>
      <c r="F320" s="380" t="s">
        <v>1815</v>
      </c>
      <c r="G320" s="379"/>
      <c r="H320" s="379"/>
      <c r="I320" s="379"/>
      <c r="J320" s="392">
        <f>SUBTOTAL(9,G320:I320)</f>
        <v>0</v>
      </c>
      <c r="K320" s="393">
        <f>IFERROR(J320/$J$18*100,"0.00")</f>
        <v>0</v>
      </c>
    </row>
    <row r="321" spans="1:11">
      <c r="A321" s="372">
        <v>2</v>
      </c>
      <c r="B321" s="373">
        <v>6</v>
      </c>
      <c r="C321" s="373">
        <v>8</v>
      </c>
      <c r="D321" s="373">
        <v>8</v>
      </c>
      <c r="E321" s="373"/>
      <c r="F321" s="374" t="s">
        <v>1816</v>
      </c>
      <c r="G321" s="400">
        <f>+G322</f>
        <v>0</v>
      </c>
      <c r="H321" s="400">
        <f>+H322</f>
        <v>450000</v>
      </c>
      <c r="I321" s="400">
        <f>+I322</f>
        <v>0</v>
      </c>
      <c r="J321" s="400">
        <f>+J322</f>
        <v>450000</v>
      </c>
      <c r="K321" s="393">
        <f>+K322</f>
        <v>6.0300676203678537E-2</v>
      </c>
    </row>
    <row r="322" spans="1:11">
      <c r="A322" s="376">
        <v>2</v>
      </c>
      <c r="B322" s="377">
        <v>6</v>
      </c>
      <c r="C322" s="377">
        <v>8</v>
      </c>
      <c r="D322" s="377">
        <v>8</v>
      </c>
      <c r="E322" s="377" t="s">
        <v>1595</v>
      </c>
      <c r="F322" s="380" t="s">
        <v>1817</v>
      </c>
      <c r="G322" s="379"/>
      <c r="H322" s="379">
        <v>450000</v>
      </c>
      <c r="I322" s="379"/>
      <c r="J322" s="392">
        <f>SUBTOTAL(9,G322:I322)</f>
        <v>450000</v>
      </c>
      <c r="K322" s="393">
        <f>IFERROR(J322/$J$18*100,"0.00")</f>
        <v>6.0300676203678537E-2</v>
      </c>
    </row>
    <row r="323" spans="1:11">
      <c r="A323" s="372">
        <v>2</v>
      </c>
      <c r="B323" s="373">
        <v>6</v>
      </c>
      <c r="C323" s="373">
        <v>8</v>
      </c>
      <c r="D323" s="373">
        <v>9</v>
      </c>
      <c r="E323" s="373"/>
      <c r="F323" s="374" t="s">
        <v>1818</v>
      </c>
      <c r="G323" s="400">
        <f>+G324</f>
        <v>0</v>
      </c>
      <c r="H323" s="400">
        <f>+H324</f>
        <v>0</v>
      </c>
      <c r="I323" s="400">
        <f>+I324</f>
        <v>0</v>
      </c>
      <c r="J323" s="400">
        <f>+J324</f>
        <v>0</v>
      </c>
      <c r="K323" s="394">
        <f>+K324</f>
        <v>0</v>
      </c>
    </row>
    <row r="324" spans="1:11">
      <c r="A324" s="376">
        <v>2</v>
      </c>
      <c r="B324" s="377">
        <v>6</v>
      </c>
      <c r="C324" s="377">
        <v>8</v>
      </c>
      <c r="D324" s="377">
        <v>9</v>
      </c>
      <c r="E324" s="377" t="s">
        <v>1595</v>
      </c>
      <c r="F324" s="380" t="s">
        <v>1818</v>
      </c>
      <c r="G324" s="379"/>
      <c r="H324" s="379"/>
      <c r="I324" s="379"/>
      <c r="J324" s="392">
        <f>SUBTOTAL(9,G324:I324)</f>
        <v>0</v>
      </c>
      <c r="K324" s="393">
        <f>IFERROR(J324/$J$18*100,"0.00")</f>
        <v>0</v>
      </c>
    </row>
    <row r="325" spans="1:11">
      <c r="A325" s="364">
        <v>2</v>
      </c>
      <c r="B325" s="365">
        <v>7</v>
      </c>
      <c r="C325" s="365"/>
      <c r="D325" s="365"/>
      <c r="E325" s="365"/>
      <c r="F325" s="366" t="s">
        <v>1819</v>
      </c>
      <c r="G325" s="367">
        <f>+G326</f>
        <v>0</v>
      </c>
      <c r="H325" s="367">
        <f t="shared" ref="H325:K326" si="13">+H326</f>
        <v>33476735</v>
      </c>
      <c r="I325" s="367">
        <f t="shared" si="13"/>
        <v>0</v>
      </c>
      <c r="J325" s="367">
        <f t="shared" si="13"/>
        <v>33476735</v>
      </c>
      <c r="K325" s="410">
        <f t="shared" si="13"/>
        <v>4.4859327946474492</v>
      </c>
    </row>
    <row r="326" spans="1:11">
      <c r="A326" s="368">
        <v>2</v>
      </c>
      <c r="B326" s="369">
        <v>7</v>
      </c>
      <c r="C326" s="369">
        <v>1</v>
      </c>
      <c r="D326" s="369"/>
      <c r="E326" s="369"/>
      <c r="F326" s="370" t="s">
        <v>1820</v>
      </c>
      <c r="G326" s="371">
        <f>+G327</f>
        <v>0</v>
      </c>
      <c r="H326" s="371">
        <f t="shared" si="13"/>
        <v>33476735</v>
      </c>
      <c r="I326" s="371">
        <f t="shared" si="13"/>
        <v>0</v>
      </c>
      <c r="J326" s="371">
        <f t="shared" si="13"/>
        <v>33476735</v>
      </c>
      <c r="K326" s="395">
        <f t="shared" si="13"/>
        <v>4.4859327946474492</v>
      </c>
    </row>
    <row r="327" spans="1:11">
      <c r="A327" s="372">
        <v>2</v>
      </c>
      <c r="B327" s="373">
        <v>7</v>
      </c>
      <c r="C327" s="373">
        <v>1</v>
      </c>
      <c r="D327" s="373">
        <v>2</v>
      </c>
      <c r="E327" s="373"/>
      <c r="F327" s="385" t="s">
        <v>1821</v>
      </c>
      <c r="G327" s="400">
        <f>+G328</f>
        <v>0</v>
      </c>
      <c r="H327" s="400">
        <f>+H328</f>
        <v>33476735</v>
      </c>
      <c r="I327" s="400">
        <f>+I328</f>
        <v>0</v>
      </c>
      <c r="J327" s="400">
        <f>+J328</f>
        <v>33476735</v>
      </c>
      <c r="K327" s="394">
        <f>+K328</f>
        <v>4.4859327946474492</v>
      </c>
    </row>
    <row r="328" spans="1:11">
      <c r="A328" s="406">
        <v>2</v>
      </c>
      <c r="B328" s="407">
        <v>7</v>
      </c>
      <c r="C328" s="407">
        <v>1</v>
      </c>
      <c r="D328" s="407">
        <v>2</v>
      </c>
      <c r="E328" s="407" t="s">
        <v>1595</v>
      </c>
      <c r="F328" s="408" t="s">
        <v>1821</v>
      </c>
      <c r="G328" s="409"/>
      <c r="H328" s="409">
        <v>33476735</v>
      </c>
      <c r="I328" s="409"/>
      <c r="J328" s="411">
        <f>SUBTOTAL(9,G328:I328)</f>
        <v>33476735</v>
      </c>
      <c r="K328" s="412">
        <f>IFERROR(J328/$J$18*100,"0.00")</f>
        <v>4.4859327946474492</v>
      </c>
    </row>
    <row r="329" spans="1:11" s="334" customFormat="1">
      <c r="F329" s="341"/>
    </row>
    <row r="330" spans="1:11" s="334" customFormat="1">
      <c r="F330" s="341"/>
    </row>
    <row r="331" spans="1:11" s="334" customFormat="1">
      <c r="F331" s="341"/>
    </row>
    <row r="332" spans="1:11" s="334" customFormat="1">
      <c r="F332" s="341"/>
    </row>
    <row r="333" spans="1:11" s="334" customFormat="1">
      <c r="F333" s="341"/>
    </row>
    <row r="334" spans="1:11" s="334" customFormat="1">
      <c r="F334" s="341"/>
    </row>
    <row r="335" spans="1:11" s="334" customFormat="1">
      <c r="F335" s="341"/>
    </row>
    <row r="336" spans="1:11" s="334" customFormat="1">
      <c r="F336" s="341"/>
    </row>
    <row r="337" spans="6:6" s="334" customFormat="1">
      <c r="F337" s="341"/>
    </row>
    <row r="338" spans="6:6" s="334" customFormat="1">
      <c r="F338" s="341"/>
    </row>
    <row r="339" spans="6:6" s="334" customFormat="1">
      <c r="F339" s="341"/>
    </row>
    <row r="340" spans="6:6" s="334" customFormat="1">
      <c r="F340" s="341"/>
    </row>
    <row r="341" spans="6:6" s="334" customFormat="1">
      <c r="F341" s="341"/>
    </row>
    <row r="342" spans="6:6" s="334" customFormat="1">
      <c r="F342" s="341"/>
    </row>
    <row r="343" spans="6:6" s="334" customFormat="1">
      <c r="F343" s="341"/>
    </row>
    <row r="344" spans="6:6" s="334" customFormat="1">
      <c r="F344" s="341"/>
    </row>
    <row r="345" spans="6:6" s="334" customFormat="1">
      <c r="F345" s="341"/>
    </row>
    <row r="346" spans="6:6" s="334" customFormat="1">
      <c r="F346" s="341"/>
    </row>
    <row r="347" spans="6:6" s="334" customFormat="1">
      <c r="F347" s="341"/>
    </row>
    <row r="348" spans="6:6" s="334" customFormat="1">
      <c r="F348" s="341"/>
    </row>
    <row r="349" spans="6:6" s="334" customFormat="1">
      <c r="F349" s="341"/>
    </row>
    <row r="350" spans="6:6" s="334" customFormat="1">
      <c r="F350" s="341"/>
    </row>
    <row r="351" spans="6:6" s="334" customFormat="1">
      <c r="F351" s="341"/>
    </row>
    <row r="352" spans="6:6" s="334" customFormat="1">
      <c r="F352" s="341"/>
    </row>
    <row r="353" spans="6:6" s="334" customFormat="1">
      <c r="F353" s="341"/>
    </row>
    <row r="354" spans="6:6" s="334" customFormat="1">
      <c r="F354" s="341"/>
    </row>
    <row r="355" spans="6:6" s="334" customFormat="1">
      <c r="F355" s="341"/>
    </row>
    <row r="356" spans="6:6" s="334" customFormat="1">
      <c r="F356" s="341"/>
    </row>
    <row r="357" spans="6:6" s="334" customFormat="1">
      <c r="F357" s="341"/>
    </row>
    <row r="358" spans="6:6" s="334" customFormat="1">
      <c r="F358" s="341"/>
    </row>
    <row r="359" spans="6:6" s="334" customFormat="1">
      <c r="F359" s="341"/>
    </row>
    <row r="360" spans="6:6" s="334" customFormat="1">
      <c r="F360" s="341"/>
    </row>
    <row r="361" spans="6:6" s="334" customFormat="1">
      <c r="F361" s="341"/>
    </row>
    <row r="362" spans="6:6" s="334" customFormat="1">
      <c r="F362" s="341"/>
    </row>
    <row r="363" spans="6:6" s="334" customFormat="1">
      <c r="F363" s="341"/>
    </row>
    <row r="364" spans="6:6" s="334" customFormat="1">
      <c r="F364" s="341"/>
    </row>
    <row r="365" spans="6:6" s="334" customFormat="1">
      <c r="F365" s="341"/>
    </row>
    <row r="366" spans="6:6" s="334" customFormat="1">
      <c r="F366" s="341"/>
    </row>
    <row r="367" spans="6:6" s="334" customFormat="1">
      <c r="F367" s="341"/>
    </row>
    <row r="368" spans="6:6" s="334" customFormat="1">
      <c r="F368" s="341"/>
    </row>
    <row r="369" spans="6:6" s="334" customFormat="1">
      <c r="F369" s="341"/>
    </row>
    <row r="370" spans="6:6" s="334" customFormat="1">
      <c r="F370" s="341"/>
    </row>
    <row r="371" spans="6:6" s="334" customFormat="1">
      <c r="F371" s="341"/>
    </row>
    <row r="372" spans="6:6" s="334" customFormat="1">
      <c r="F372" s="341"/>
    </row>
    <row r="373" spans="6:6" s="334" customFormat="1">
      <c r="F373" s="341"/>
    </row>
    <row r="374" spans="6:6" s="334" customFormat="1">
      <c r="F374" s="341"/>
    </row>
    <row r="375" spans="6:6" s="334" customFormat="1">
      <c r="F375" s="341"/>
    </row>
    <row r="376" spans="6:6" s="334" customFormat="1">
      <c r="F376" s="341"/>
    </row>
    <row r="377" spans="6:6" s="334" customFormat="1">
      <c r="F377" s="341"/>
    </row>
    <row r="378" spans="6:6" s="334" customFormat="1">
      <c r="F378" s="341"/>
    </row>
    <row r="379" spans="6:6" s="334" customFormat="1">
      <c r="F379" s="341"/>
    </row>
    <row r="380" spans="6:6" s="334" customFormat="1">
      <c r="F380" s="341"/>
    </row>
    <row r="381" spans="6:6" s="334" customFormat="1">
      <c r="F381" s="341"/>
    </row>
    <row r="382" spans="6:6" s="334" customFormat="1">
      <c r="F382" s="341"/>
    </row>
    <row r="383" spans="6:6" s="334" customFormat="1">
      <c r="F383" s="341"/>
    </row>
    <row r="384" spans="6:6" s="334" customFormat="1">
      <c r="F384" s="341"/>
    </row>
    <row r="385" spans="6:6" s="334" customFormat="1">
      <c r="F385" s="341"/>
    </row>
    <row r="386" spans="6:6" s="334" customFormat="1">
      <c r="F386" s="341"/>
    </row>
    <row r="387" spans="6:6" s="334" customFormat="1">
      <c r="F387" s="341"/>
    </row>
    <row r="388" spans="6:6" s="334" customFormat="1">
      <c r="F388" s="341"/>
    </row>
    <row r="389" spans="6:6" s="334" customFormat="1">
      <c r="F389" s="341"/>
    </row>
    <row r="390" spans="6:6" s="334" customFormat="1">
      <c r="F390" s="341"/>
    </row>
    <row r="391" spans="6:6" s="334" customFormat="1">
      <c r="F391" s="341"/>
    </row>
    <row r="392" spans="6:6" s="334" customFormat="1">
      <c r="F392" s="341"/>
    </row>
    <row r="393" spans="6:6" s="334" customFormat="1">
      <c r="F393" s="341"/>
    </row>
    <row r="394" spans="6:6" s="334" customFormat="1">
      <c r="F394" s="341"/>
    </row>
    <row r="395" spans="6:6" s="334" customFormat="1">
      <c r="F395" s="341"/>
    </row>
    <row r="396" spans="6:6" s="334" customFormat="1">
      <c r="F396" s="341"/>
    </row>
    <row r="397" spans="6:6" s="334" customFormat="1">
      <c r="F397" s="341"/>
    </row>
    <row r="398" spans="6:6" s="334" customFormat="1">
      <c r="F398" s="341"/>
    </row>
    <row r="399" spans="6:6" s="334" customFormat="1">
      <c r="F399" s="341"/>
    </row>
    <row r="400" spans="6:6" s="334" customFormat="1">
      <c r="F400" s="341"/>
    </row>
    <row r="401" spans="6:6" s="334" customFormat="1">
      <c r="F401" s="341"/>
    </row>
    <row r="402" spans="6:6" s="334" customFormat="1">
      <c r="F402" s="341"/>
    </row>
    <row r="403" spans="6:6" s="334" customFormat="1">
      <c r="F403" s="341"/>
    </row>
    <row r="404" spans="6:6" s="334" customFormat="1">
      <c r="F404" s="341"/>
    </row>
    <row r="405" spans="6:6" s="334" customFormat="1">
      <c r="F405" s="341"/>
    </row>
    <row r="406" spans="6:6" s="334" customFormat="1">
      <c r="F406" s="341"/>
    </row>
    <row r="407" spans="6:6" s="334" customFormat="1">
      <c r="F407" s="341"/>
    </row>
    <row r="408" spans="6:6" s="334" customFormat="1">
      <c r="F408" s="341"/>
    </row>
    <row r="409" spans="6:6" s="334" customFormat="1">
      <c r="F409" s="341"/>
    </row>
    <row r="410" spans="6:6" s="334" customFormat="1">
      <c r="F410" s="341"/>
    </row>
    <row r="411" spans="6:6" s="334" customFormat="1">
      <c r="F411" s="341"/>
    </row>
    <row r="412" spans="6:6" s="334" customFormat="1">
      <c r="F412" s="341"/>
    </row>
    <row r="413" spans="6:6" s="334" customFormat="1">
      <c r="F413" s="341"/>
    </row>
    <row r="414" spans="6:6" s="334" customFormat="1">
      <c r="F414" s="341"/>
    </row>
    <row r="415" spans="6:6" s="334" customFormat="1">
      <c r="F415" s="341"/>
    </row>
    <row r="416" spans="6:6" s="334" customFormat="1">
      <c r="F416" s="341"/>
    </row>
    <row r="417" spans="6:6" s="334" customFormat="1">
      <c r="F417" s="341"/>
    </row>
    <row r="418" spans="6:6" s="334" customFormat="1">
      <c r="F418" s="341"/>
    </row>
    <row r="419" spans="6:6" s="334" customFormat="1">
      <c r="F419" s="341"/>
    </row>
    <row r="420" spans="6:6" s="334" customFormat="1">
      <c r="F420" s="341"/>
    </row>
    <row r="421" spans="6:6" s="334" customFormat="1">
      <c r="F421" s="341"/>
    </row>
    <row r="422" spans="6:6" s="334" customFormat="1">
      <c r="F422" s="341"/>
    </row>
    <row r="423" spans="6:6" s="334" customFormat="1">
      <c r="F423" s="341"/>
    </row>
    <row r="424" spans="6:6" s="334" customFormat="1">
      <c r="F424" s="341"/>
    </row>
    <row r="425" spans="6:6" s="334" customFormat="1">
      <c r="F425" s="341"/>
    </row>
    <row r="426" spans="6:6" s="334" customFormat="1">
      <c r="F426" s="341"/>
    </row>
    <row r="427" spans="6:6" s="334" customFormat="1">
      <c r="F427" s="341"/>
    </row>
    <row r="428" spans="6:6" s="334" customFormat="1">
      <c r="F428" s="341"/>
    </row>
    <row r="429" spans="6:6" s="334" customFormat="1">
      <c r="F429" s="341"/>
    </row>
    <row r="430" spans="6:6" s="334" customFormat="1">
      <c r="F430" s="341"/>
    </row>
    <row r="431" spans="6:6" s="334" customFormat="1">
      <c r="F431" s="341"/>
    </row>
    <row r="432" spans="6:6" s="334" customFormat="1">
      <c r="F432" s="341"/>
    </row>
    <row r="433" spans="6:6" s="334" customFormat="1">
      <c r="F433" s="341"/>
    </row>
    <row r="434" spans="6:6" s="334" customFormat="1">
      <c r="F434" s="341"/>
    </row>
    <row r="435" spans="6:6" s="334" customFormat="1">
      <c r="F435" s="341"/>
    </row>
    <row r="436" spans="6:6" s="334" customFormat="1">
      <c r="F436" s="341"/>
    </row>
    <row r="437" spans="6:6" s="334" customFormat="1">
      <c r="F437" s="341"/>
    </row>
    <row r="438" spans="6:6" s="334" customFormat="1">
      <c r="F438" s="341"/>
    </row>
    <row r="439" spans="6:6" s="334" customFormat="1">
      <c r="F439" s="341"/>
    </row>
    <row r="440" spans="6:6" s="334" customFormat="1">
      <c r="F440" s="341"/>
    </row>
    <row r="441" spans="6:6" s="334" customFormat="1">
      <c r="F441" s="341"/>
    </row>
    <row r="442" spans="6:6" s="334" customFormat="1">
      <c r="F442" s="341"/>
    </row>
    <row r="443" spans="6:6" s="334" customFormat="1">
      <c r="F443" s="341"/>
    </row>
    <row r="444" spans="6:6" s="334" customFormat="1">
      <c r="F444" s="341"/>
    </row>
    <row r="445" spans="6:6" s="334" customFormat="1">
      <c r="F445" s="341"/>
    </row>
    <row r="446" spans="6:6" s="334" customFormat="1">
      <c r="F446" s="341"/>
    </row>
    <row r="447" spans="6:6" s="334" customFormat="1">
      <c r="F447" s="341"/>
    </row>
    <row r="448" spans="6:6" s="334" customFormat="1">
      <c r="F448" s="341"/>
    </row>
    <row r="449" spans="6:6" s="334" customFormat="1">
      <c r="F449" s="341"/>
    </row>
    <row r="450" spans="6:6" s="334" customFormat="1">
      <c r="F450" s="341"/>
    </row>
    <row r="451" spans="6:6" s="334" customFormat="1">
      <c r="F451" s="341"/>
    </row>
    <row r="452" spans="6:6" s="334" customFormat="1">
      <c r="F452" s="341"/>
    </row>
    <row r="453" spans="6:6" s="334" customFormat="1">
      <c r="F453" s="341"/>
    </row>
    <row r="454" spans="6:6" s="334" customFormat="1">
      <c r="F454" s="341"/>
    </row>
    <row r="455" spans="6:6" s="334" customFormat="1">
      <c r="F455" s="341"/>
    </row>
    <row r="456" spans="6:6" s="334" customFormat="1">
      <c r="F456" s="341"/>
    </row>
    <row r="457" spans="6:6" s="334" customFormat="1">
      <c r="F457" s="341"/>
    </row>
    <row r="458" spans="6:6" s="334" customFormat="1">
      <c r="F458" s="341"/>
    </row>
    <row r="459" spans="6:6" s="334" customFormat="1">
      <c r="F459" s="341"/>
    </row>
    <row r="460" spans="6:6" s="334" customFormat="1">
      <c r="F460" s="341"/>
    </row>
    <row r="461" spans="6:6" s="334" customFormat="1">
      <c r="F461" s="341"/>
    </row>
    <row r="462" spans="6:6" s="334" customFormat="1">
      <c r="F462" s="341"/>
    </row>
    <row r="463" spans="6:6" s="334" customFormat="1">
      <c r="F463" s="341"/>
    </row>
    <row r="464" spans="6:6" s="334" customFormat="1">
      <c r="F464" s="341"/>
    </row>
    <row r="465" spans="6:6" s="334" customFormat="1">
      <c r="F465" s="341"/>
    </row>
    <row r="466" spans="6:6" s="334" customFormat="1">
      <c r="F466" s="341"/>
    </row>
    <row r="467" spans="6:6" s="334" customFormat="1">
      <c r="F467" s="341"/>
    </row>
    <row r="468" spans="6:6" s="334" customFormat="1">
      <c r="F468" s="341"/>
    </row>
    <row r="469" spans="6:6" s="334" customFormat="1">
      <c r="F469" s="341"/>
    </row>
    <row r="470" spans="6:6" s="334" customFormat="1">
      <c r="F470" s="341"/>
    </row>
    <row r="471" spans="6:6" s="334" customFormat="1">
      <c r="F471" s="341"/>
    </row>
    <row r="472" spans="6:6" s="334" customFormat="1">
      <c r="F472" s="341"/>
    </row>
    <row r="473" spans="6:6" s="334" customFormat="1">
      <c r="F473" s="341"/>
    </row>
    <row r="474" spans="6:6" s="334" customFormat="1">
      <c r="F474" s="341"/>
    </row>
    <row r="475" spans="6:6" s="334" customFormat="1">
      <c r="F475" s="341"/>
    </row>
    <row r="476" spans="6:6" s="334" customFormat="1">
      <c r="F476" s="341"/>
    </row>
    <row r="477" spans="6:6" s="334" customFormat="1">
      <c r="F477" s="341"/>
    </row>
    <row r="478" spans="6:6" s="334" customFormat="1">
      <c r="F478" s="341"/>
    </row>
    <row r="479" spans="6:6" s="334" customFormat="1">
      <c r="F479" s="341"/>
    </row>
    <row r="480" spans="6:6" s="334" customFormat="1">
      <c r="F480" s="341"/>
    </row>
    <row r="481" spans="6:6" s="334" customFormat="1">
      <c r="F481" s="341"/>
    </row>
    <row r="482" spans="6:6" s="334" customFormat="1">
      <c r="F482" s="341"/>
    </row>
    <row r="483" spans="6:6" s="334" customFormat="1">
      <c r="F483" s="341"/>
    </row>
    <row r="484" spans="6:6" s="334" customFormat="1">
      <c r="F484" s="341"/>
    </row>
    <row r="485" spans="6:6" s="334" customFormat="1">
      <c r="F485" s="341"/>
    </row>
    <row r="486" spans="6:6" s="334" customFormat="1">
      <c r="F486" s="341"/>
    </row>
    <row r="487" spans="6:6" s="334" customFormat="1">
      <c r="F487" s="341"/>
    </row>
    <row r="488" spans="6:6" s="334" customFormat="1">
      <c r="F488" s="341"/>
    </row>
    <row r="489" spans="6:6" s="334" customFormat="1">
      <c r="F489" s="341"/>
    </row>
    <row r="490" spans="6:6" s="334" customFormat="1">
      <c r="F490" s="341"/>
    </row>
    <row r="491" spans="6:6" s="334" customFormat="1">
      <c r="F491" s="341"/>
    </row>
    <row r="492" spans="6:6" s="334" customFormat="1">
      <c r="F492" s="341"/>
    </row>
    <row r="493" spans="6:6" s="334" customFormat="1">
      <c r="F493" s="341"/>
    </row>
    <row r="494" spans="6:6" s="334" customFormat="1">
      <c r="F494" s="341"/>
    </row>
    <row r="495" spans="6:6" s="334" customFormat="1">
      <c r="F495" s="341"/>
    </row>
    <row r="496" spans="6:6" s="334" customFormat="1">
      <c r="F496" s="341"/>
    </row>
    <row r="497" spans="6:6" s="334" customFormat="1">
      <c r="F497" s="341"/>
    </row>
    <row r="498" spans="6:6" s="334" customFormat="1">
      <c r="F498" s="341"/>
    </row>
    <row r="499" spans="6:6" s="334" customFormat="1">
      <c r="F499" s="341"/>
    </row>
    <row r="500" spans="6:6" s="334" customFormat="1">
      <c r="F500" s="341"/>
    </row>
    <row r="501" spans="6:6" s="334" customFormat="1">
      <c r="F501" s="341"/>
    </row>
    <row r="502" spans="6:6" s="334" customFormat="1">
      <c r="F502" s="341"/>
    </row>
    <row r="503" spans="6:6" s="334" customFormat="1">
      <c r="F503" s="341"/>
    </row>
    <row r="504" spans="6:6" s="334" customFormat="1">
      <c r="F504" s="341"/>
    </row>
    <row r="505" spans="6:6" s="334" customFormat="1">
      <c r="F505" s="341"/>
    </row>
    <row r="506" spans="6:6" s="334" customFormat="1">
      <c r="F506" s="341"/>
    </row>
    <row r="507" spans="6:6" s="334" customFormat="1">
      <c r="F507" s="341"/>
    </row>
    <row r="508" spans="6:6" s="334" customFormat="1">
      <c r="F508" s="341"/>
    </row>
    <row r="509" spans="6:6" s="334" customFormat="1">
      <c r="F509" s="341"/>
    </row>
    <row r="510" spans="6:6" s="334" customFormat="1">
      <c r="F510" s="341"/>
    </row>
    <row r="511" spans="6:6" s="334" customFormat="1">
      <c r="F511" s="341"/>
    </row>
    <row r="512" spans="6:6" s="334" customFormat="1">
      <c r="F512" s="341"/>
    </row>
    <row r="513" spans="6:6" s="334" customFormat="1">
      <c r="F513" s="341"/>
    </row>
    <row r="514" spans="6:6" s="334" customFormat="1">
      <c r="F514" s="341"/>
    </row>
    <row r="515" spans="6:6" s="334" customFormat="1">
      <c r="F515" s="341"/>
    </row>
    <row r="516" spans="6:6" s="334" customFormat="1">
      <c r="F516" s="341"/>
    </row>
    <row r="517" spans="6:6" s="334" customFormat="1">
      <c r="F517" s="341"/>
    </row>
    <row r="518" spans="6:6" s="334" customFormat="1">
      <c r="F518" s="341"/>
    </row>
    <row r="519" spans="6:6" s="334" customFormat="1">
      <c r="F519" s="341"/>
    </row>
    <row r="520" spans="6:6" s="334" customFormat="1">
      <c r="F520" s="341"/>
    </row>
    <row r="521" spans="6:6" s="334" customFormat="1">
      <c r="F521" s="341"/>
    </row>
    <row r="522" spans="6:6" s="334" customFormat="1">
      <c r="F522" s="341"/>
    </row>
    <row r="523" spans="6:6" s="334" customFormat="1">
      <c r="F523" s="341"/>
    </row>
    <row r="524" spans="6:6" s="334" customFormat="1">
      <c r="F524" s="341"/>
    </row>
    <row r="525" spans="6:6" s="334" customFormat="1">
      <c r="F525" s="341"/>
    </row>
    <row r="526" spans="6:6" s="334" customFormat="1">
      <c r="F526" s="341"/>
    </row>
    <row r="527" spans="6:6" s="334" customFormat="1">
      <c r="F527" s="341"/>
    </row>
    <row r="528" spans="6:6" s="334" customFormat="1">
      <c r="F528" s="341"/>
    </row>
    <row r="529" spans="6:6" s="334" customFormat="1">
      <c r="F529" s="341"/>
    </row>
    <row r="530" spans="6:6" s="334" customFormat="1">
      <c r="F530" s="341"/>
    </row>
    <row r="531" spans="6:6" s="334" customFormat="1">
      <c r="F531" s="341"/>
    </row>
    <row r="532" spans="6:6" s="334" customFormat="1">
      <c r="F532" s="341"/>
    </row>
    <row r="533" spans="6:6" s="334" customFormat="1">
      <c r="F533" s="341"/>
    </row>
    <row r="534" spans="6:6" s="334" customFormat="1">
      <c r="F534" s="341"/>
    </row>
    <row r="535" spans="6:6" s="334" customFormat="1">
      <c r="F535" s="341"/>
    </row>
    <row r="536" spans="6:6" s="334" customFormat="1">
      <c r="F536" s="341"/>
    </row>
    <row r="537" spans="6:6" s="334" customFormat="1">
      <c r="F537" s="341"/>
    </row>
    <row r="538" spans="6:6" s="334" customFormat="1">
      <c r="F538" s="341"/>
    </row>
    <row r="539" spans="6:6" s="334" customFormat="1">
      <c r="F539" s="341"/>
    </row>
    <row r="540" spans="6:6" s="334" customFormat="1">
      <c r="F540" s="341"/>
    </row>
    <row r="541" spans="6:6" s="334" customFormat="1">
      <c r="F541" s="341"/>
    </row>
    <row r="542" spans="6:6" s="334" customFormat="1">
      <c r="F542" s="341"/>
    </row>
    <row r="543" spans="6:6" s="334" customFormat="1">
      <c r="F543" s="341"/>
    </row>
    <row r="544" spans="6:6" s="334" customFormat="1">
      <c r="F544" s="341"/>
    </row>
    <row r="545" spans="6:6" s="334" customFormat="1">
      <c r="F545" s="341"/>
    </row>
    <row r="546" spans="6:6" s="334" customFormat="1">
      <c r="F546" s="341"/>
    </row>
    <row r="547" spans="6:6" s="334" customFormat="1">
      <c r="F547" s="341"/>
    </row>
    <row r="548" spans="6:6" s="334" customFormat="1">
      <c r="F548" s="341"/>
    </row>
    <row r="549" spans="6:6" s="334" customFormat="1">
      <c r="F549" s="341"/>
    </row>
    <row r="550" spans="6:6" s="334" customFormat="1">
      <c r="F550" s="341"/>
    </row>
    <row r="551" spans="6:6" s="334" customFormat="1">
      <c r="F551" s="341"/>
    </row>
    <row r="552" spans="6:6" s="334" customFormat="1">
      <c r="F552" s="341"/>
    </row>
    <row r="553" spans="6:6" s="334" customFormat="1">
      <c r="F553" s="341"/>
    </row>
    <row r="554" spans="6:6" s="334" customFormat="1">
      <c r="F554" s="341"/>
    </row>
    <row r="555" spans="6:6" s="334" customFormat="1">
      <c r="F555" s="341"/>
    </row>
    <row r="556" spans="6:6" s="334" customFormat="1">
      <c r="F556" s="341"/>
    </row>
    <row r="557" spans="6:6" s="334" customFormat="1">
      <c r="F557" s="341"/>
    </row>
    <row r="558" spans="6:6" s="334" customFormat="1">
      <c r="F558" s="341"/>
    </row>
    <row r="559" spans="6:6" s="334" customFormat="1">
      <c r="F559" s="341"/>
    </row>
    <row r="560" spans="6:6" s="334" customFormat="1">
      <c r="F560" s="341"/>
    </row>
    <row r="561" spans="6:6" s="334" customFormat="1">
      <c r="F561" s="341"/>
    </row>
    <row r="562" spans="6:6" s="334" customFormat="1">
      <c r="F562" s="341"/>
    </row>
    <row r="563" spans="6:6" s="334" customFormat="1">
      <c r="F563" s="341"/>
    </row>
    <row r="564" spans="6:6" s="334" customFormat="1">
      <c r="F564" s="341"/>
    </row>
    <row r="565" spans="6:6" s="334" customFormat="1">
      <c r="F565" s="341"/>
    </row>
    <row r="566" spans="6:6" s="334" customFormat="1">
      <c r="F566" s="341"/>
    </row>
    <row r="567" spans="6:6" s="334" customFormat="1">
      <c r="F567" s="341"/>
    </row>
    <row r="568" spans="6:6" s="334" customFormat="1">
      <c r="F568" s="341"/>
    </row>
    <row r="569" spans="6:6" s="334" customFormat="1">
      <c r="F569" s="341"/>
    </row>
    <row r="570" spans="6:6" s="334" customFormat="1">
      <c r="F570" s="341"/>
    </row>
    <row r="571" spans="6:6" s="334" customFormat="1">
      <c r="F571" s="341"/>
    </row>
    <row r="572" spans="6:6" s="334" customFormat="1">
      <c r="F572" s="341"/>
    </row>
    <row r="573" spans="6:6" s="334" customFormat="1">
      <c r="F573" s="341"/>
    </row>
    <row r="574" spans="6:6" s="334" customFormat="1">
      <c r="F574" s="341"/>
    </row>
    <row r="575" spans="6:6" s="334" customFormat="1">
      <c r="F575" s="341"/>
    </row>
    <row r="576" spans="6:6" s="334" customFormat="1">
      <c r="F576" s="341"/>
    </row>
    <row r="577" spans="6:6" s="334" customFormat="1">
      <c r="F577" s="341"/>
    </row>
    <row r="578" spans="6:6" s="334" customFormat="1">
      <c r="F578" s="341"/>
    </row>
    <row r="579" spans="6:6" s="334" customFormat="1">
      <c r="F579" s="341"/>
    </row>
    <row r="580" spans="6:6" s="334" customFormat="1">
      <c r="F580" s="341"/>
    </row>
    <row r="581" spans="6:6" s="334" customFormat="1">
      <c r="F581" s="341"/>
    </row>
    <row r="582" spans="6:6" s="334" customFormat="1">
      <c r="F582" s="341"/>
    </row>
    <row r="583" spans="6:6" s="334" customFormat="1">
      <c r="F583" s="341"/>
    </row>
    <row r="584" spans="6:6" s="334" customFormat="1">
      <c r="F584" s="341"/>
    </row>
    <row r="585" spans="6:6" s="334" customFormat="1">
      <c r="F585" s="341"/>
    </row>
    <row r="586" spans="6:6" s="334" customFormat="1">
      <c r="F586" s="341"/>
    </row>
    <row r="587" spans="6:6" s="334" customFormat="1">
      <c r="F587" s="341"/>
    </row>
    <row r="588" spans="6:6" s="334" customFormat="1">
      <c r="F588" s="341"/>
    </row>
    <row r="589" spans="6:6" s="334" customFormat="1">
      <c r="F589" s="341"/>
    </row>
    <row r="590" spans="6:6" s="334" customFormat="1">
      <c r="F590" s="341"/>
    </row>
    <row r="591" spans="6:6" s="334" customFormat="1">
      <c r="F591" s="341"/>
    </row>
    <row r="592" spans="6:6" s="334" customFormat="1">
      <c r="F592" s="341"/>
    </row>
    <row r="593" spans="6:6" s="334" customFormat="1">
      <c r="F593" s="341"/>
    </row>
    <row r="594" spans="6:6" s="334" customFormat="1">
      <c r="F594" s="341"/>
    </row>
    <row r="595" spans="6:6" s="334" customFormat="1">
      <c r="F595" s="341"/>
    </row>
    <row r="596" spans="6:6" s="334" customFormat="1">
      <c r="F596" s="341"/>
    </row>
    <row r="597" spans="6:6" s="334" customFormat="1">
      <c r="F597" s="341"/>
    </row>
    <row r="598" spans="6:6" s="334" customFormat="1">
      <c r="F598" s="341"/>
    </row>
    <row r="599" spans="6:6" s="334" customFormat="1">
      <c r="F599" s="341"/>
    </row>
    <row r="600" spans="6:6" s="334" customFormat="1">
      <c r="F600" s="341"/>
    </row>
    <row r="601" spans="6:6" s="334" customFormat="1">
      <c r="F601" s="341"/>
    </row>
    <row r="602" spans="6:6" s="334" customFormat="1">
      <c r="F602" s="341"/>
    </row>
    <row r="603" spans="6:6" s="334" customFormat="1">
      <c r="F603" s="341"/>
    </row>
    <row r="604" spans="6:6" s="334" customFormat="1">
      <c r="F604" s="341"/>
    </row>
    <row r="605" spans="6:6" s="334" customFormat="1">
      <c r="F605" s="341"/>
    </row>
    <row r="606" spans="6:6" s="334" customFormat="1">
      <c r="F606" s="341"/>
    </row>
    <row r="607" spans="6:6" s="334" customFormat="1">
      <c r="F607" s="341"/>
    </row>
    <row r="608" spans="6:6" s="334" customFormat="1">
      <c r="F608" s="341"/>
    </row>
    <row r="609" spans="6:6" s="334" customFormat="1">
      <c r="F609" s="341"/>
    </row>
    <row r="610" spans="6:6" s="334" customFormat="1">
      <c r="F610" s="341"/>
    </row>
    <row r="611" spans="6:6" s="334" customFormat="1">
      <c r="F611" s="341"/>
    </row>
    <row r="612" spans="6:6" s="334" customFormat="1">
      <c r="F612" s="341"/>
    </row>
    <row r="613" spans="6:6" s="334" customFormat="1">
      <c r="F613" s="341"/>
    </row>
    <row r="614" spans="6:6" s="334" customFormat="1">
      <c r="F614" s="341"/>
    </row>
    <row r="615" spans="6:6" s="334" customFormat="1">
      <c r="F615" s="341"/>
    </row>
    <row r="616" spans="6:6" s="334" customFormat="1">
      <c r="F616" s="341"/>
    </row>
    <row r="617" spans="6:6" s="334" customFormat="1">
      <c r="F617" s="341"/>
    </row>
    <row r="618" spans="6:6" s="334" customFormat="1">
      <c r="F618" s="341"/>
    </row>
    <row r="619" spans="6:6" s="334" customFormat="1">
      <c r="F619" s="341"/>
    </row>
    <row r="620" spans="6:6" s="334" customFormat="1">
      <c r="F620" s="341"/>
    </row>
    <row r="621" spans="6:6" s="334" customFormat="1">
      <c r="F621" s="341"/>
    </row>
    <row r="622" spans="6:6" s="334" customFormat="1">
      <c r="F622" s="341"/>
    </row>
    <row r="623" spans="6:6" s="334" customFormat="1">
      <c r="F623" s="341"/>
    </row>
    <row r="624" spans="6:6" s="334" customFormat="1">
      <c r="F624" s="341"/>
    </row>
    <row r="625" spans="6:6" s="334" customFormat="1">
      <c r="F625" s="341"/>
    </row>
    <row r="626" spans="6:6" s="334" customFormat="1">
      <c r="F626" s="341"/>
    </row>
    <row r="627" spans="6:6" s="334" customFormat="1">
      <c r="F627" s="341"/>
    </row>
    <row r="628" spans="6:6" s="334" customFormat="1">
      <c r="F628" s="341"/>
    </row>
    <row r="629" spans="6:6" s="334" customFormat="1">
      <c r="F629" s="341"/>
    </row>
    <row r="630" spans="6:6" s="334" customFormat="1">
      <c r="F630" s="341"/>
    </row>
    <row r="631" spans="6:6" s="334" customFormat="1">
      <c r="F631" s="341"/>
    </row>
    <row r="632" spans="6:6" s="334" customFormat="1">
      <c r="F632" s="341"/>
    </row>
    <row r="633" spans="6:6" s="334" customFormat="1">
      <c r="F633" s="341"/>
    </row>
    <row r="634" spans="6:6" s="334" customFormat="1">
      <c r="F634" s="341"/>
    </row>
    <row r="635" spans="6:6" s="334" customFormat="1">
      <c r="F635" s="341"/>
    </row>
    <row r="636" spans="6:6" s="334" customFormat="1">
      <c r="F636" s="341"/>
    </row>
    <row r="637" spans="6:6" s="334" customFormat="1">
      <c r="F637" s="341"/>
    </row>
    <row r="638" spans="6:6" s="334" customFormat="1">
      <c r="F638" s="341"/>
    </row>
    <row r="639" spans="6:6" s="334" customFormat="1">
      <c r="F639" s="341"/>
    </row>
    <row r="640" spans="6:6" s="334" customFormat="1">
      <c r="F640" s="341"/>
    </row>
    <row r="641" spans="6:6" s="334" customFormat="1">
      <c r="F641" s="341"/>
    </row>
    <row r="642" spans="6:6" s="334" customFormat="1">
      <c r="F642" s="341"/>
    </row>
    <row r="643" spans="6:6" s="334" customFormat="1">
      <c r="F643" s="341"/>
    </row>
    <row r="644" spans="6:6" s="334" customFormat="1">
      <c r="F644" s="341"/>
    </row>
    <row r="645" spans="6:6" s="334" customFormat="1">
      <c r="F645" s="341"/>
    </row>
    <row r="646" spans="6:6" s="334" customFormat="1">
      <c r="F646" s="341"/>
    </row>
    <row r="647" spans="6:6" s="334" customFormat="1">
      <c r="F647" s="341"/>
    </row>
    <row r="648" spans="6:6" s="334" customFormat="1">
      <c r="F648" s="341"/>
    </row>
    <row r="649" spans="6:6" s="334" customFormat="1">
      <c r="F649" s="341"/>
    </row>
    <row r="650" spans="6:6" s="334" customFormat="1">
      <c r="F650" s="341"/>
    </row>
    <row r="651" spans="6:6" s="334" customFormat="1">
      <c r="F651" s="341"/>
    </row>
    <row r="652" spans="6:6" s="334" customFormat="1">
      <c r="F652" s="341"/>
    </row>
    <row r="653" spans="6:6" s="334" customFormat="1">
      <c r="F653" s="341"/>
    </row>
    <row r="654" spans="6:6" s="334" customFormat="1">
      <c r="F654" s="341"/>
    </row>
    <row r="655" spans="6:6" s="334" customFormat="1">
      <c r="F655" s="341"/>
    </row>
    <row r="656" spans="6:6" s="334" customFormat="1">
      <c r="F656" s="341"/>
    </row>
    <row r="657" spans="6:6" s="334" customFormat="1">
      <c r="F657" s="341"/>
    </row>
    <row r="658" spans="6:6" s="334" customFormat="1">
      <c r="F658" s="341"/>
    </row>
    <row r="659" spans="6:6" s="334" customFormat="1">
      <c r="F659" s="341"/>
    </row>
    <row r="660" spans="6:6" s="334" customFormat="1">
      <c r="F660" s="341"/>
    </row>
    <row r="661" spans="6:6" s="334" customFormat="1">
      <c r="F661" s="341"/>
    </row>
    <row r="662" spans="6:6" s="334" customFormat="1">
      <c r="F662" s="341"/>
    </row>
    <row r="663" spans="6:6" s="334" customFormat="1">
      <c r="F663" s="341"/>
    </row>
    <row r="664" spans="6:6" s="334" customFormat="1">
      <c r="F664" s="341"/>
    </row>
    <row r="665" spans="6:6" s="334" customFormat="1">
      <c r="F665" s="341"/>
    </row>
    <row r="666" spans="6:6" s="334" customFormat="1">
      <c r="F666" s="341"/>
    </row>
    <row r="667" spans="6:6" s="334" customFormat="1">
      <c r="F667" s="341"/>
    </row>
    <row r="668" spans="6:6" s="334" customFormat="1">
      <c r="F668" s="341"/>
    </row>
    <row r="669" spans="6:6" s="334" customFormat="1">
      <c r="F669" s="341"/>
    </row>
  </sheetData>
  <mergeCells count="11">
    <mergeCell ref="A16:A17"/>
    <mergeCell ref="B16:B17"/>
    <mergeCell ref="C16:C17"/>
    <mergeCell ref="D16:D17"/>
    <mergeCell ref="E16:E17"/>
    <mergeCell ref="K16:K17"/>
    <mergeCell ref="F16:F17"/>
    <mergeCell ref="G16:G17"/>
    <mergeCell ref="H16:H17"/>
    <mergeCell ref="I16:I17"/>
    <mergeCell ref="J16:J17"/>
  </mergeCells>
  <pageMargins left="0.7" right="0.7" top="0.75" bottom="0.75" header="0.3" footer="0.3"/>
  <pageSetup paperSize="5" scale="37" orientation="portrait" verticalDpi="200" r:id="rId1"/>
  <headerFooter alignWithMargins="0"/>
  <rowBreaks count="3" manualBreakCount="3">
    <brk id="124" max="16383" man="1"/>
    <brk id="254" max="16383" man="1"/>
    <brk id="328" max="16383" man="1"/>
  </rowBreaks>
  <colBreaks count="1" manualBreakCount="1">
    <brk id="11" max="1048575" man="1"/>
  </colBreak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BH328"/>
  <sheetViews>
    <sheetView showGridLines="0" workbookViewId="0">
      <selection activeCell="G335" sqref="G335"/>
    </sheetView>
  </sheetViews>
  <sheetFormatPr baseColWidth="10" defaultColWidth="9.140625" defaultRowHeight="15"/>
  <cols>
    <col min="1" max="1" width="5" style="255" customWidth="1"/>
    <col min="2" max="2" width="6.5703125" style="255" customWidth="1"/>
    <col min="3" max="3" width="6.42578125" style="255" customWidth="1"/>
    <col min="4" max="4" width="6.5703125" style="255" customWidth="1"/>
    <col min="5" max="5" width="5.5703125" style="255" customWidth="1"/>
    <col min="6" max="6" width="71.28515625" style="255" customWidth="1"/>
    <col min="7" max="7" width="17" style="255" customWidth="1"/>
    <col min="8" max="8" width="16.5703125" style="255" customWidth="1"/>
    <col min="9" max="9" width="14.85546875" style="255" customWidth="1"/>
    <col min="10" max="10" width="15.5703125" style="255" customWidth="1"/>
    <col min="11" max="11" width="9.140625" style="256" customWidth="1"/>
    <col min="12" max="16384" width="9.140625" style="257"/>
  </cols>
  <sheetData>
    <row r="1" spans="1:60" customFormat="1">
      <c r="C1" s="238"/>
      <c r="D1" s="238"/>
      <c r="E1" s="238"/>
      <c r="F1" s="238"/>
      <c r="G1" s="238"/>
      <c r="H1" s="238"/>
      <c r="I1" s="238"/>
      <c r="J1" s="238"/>
      <c r="K1" s="238"/>
      <c r="L1" s="238"/>
      <c r="M1" s="238"/>
      <c r="N1" s="238"/>
      <c r="O1" s="238"/>
      <c r="P1" s="239"/>
      <c r="Q1" s="313"/>
      <c r="R1" s="313"/>
      <c r="S1" s="313"/>
      <c r="T1" s="314"/>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row>
    <row r="2" spans="1:60" customFormat="1" ht="15.75">
      <c r="C2" s="258"/>
      <c r="D2" s="238"/>
      <c r="E2" s="255"/>
      <c r="F2" s="259" t="str">
        <f>'[15]Formulario PPGR1'!G2</f>
        <v>Servicio Nacional de Salud</v>
      </c>
      <c r="G2" s="238"/>
      <c r="H2" s="238"/>
      <c r="I2" s="238"/>
      <c r="J2" s="238"/>
      <c r="K2" s="238"/>
      <c r="L2" s="238"/>
      <c r="M2" s="238"/>
      <c r="N2" s="238"/>
      <c r="O2" s="238"/>
      <c r="P2" s="239"/>
      <c r="Q2" s="313"/>
      <c r="R2" s="313"/>
      <c r="S2" s="313"/>
      <c r="T2" s="314"/>
      <c r="U2" s="315"/>
      <c r="V2" s="315"/>
      <c r="W2" s="315"/>
      <c r="X2" s="315"/>
      <c r="Y2" s="315"/>
      <c r="Z2" s="315"/>
      <c r="AA2" s="315"/>
      <c r="AB2" s="315"/>
      <c r="AC2" s="315"/>
      <c r="AD2" s="315"/>
      <c r="AE2" s="315"/>
      <c r="AF2" s="315"/>
      <c r="AG2" s="315"/>
      <c r="AH2" s="315"/>
      <c r="AI2" s="315"/>
      <c r="AJ2" s="315"/>
      <c r="AK2" s="315"/>
      <c r="AL2" s="315"/>
      <c r="AM2" s="315"/>
      <c r="AN2" s="315"/>
      <c r="AO2" s="315"/>
      <c r="AP2" s="315"/>
      <c r="AQ2" s="315"/>
      <c r="AR2" s="315"/>
      <c r="AS2" s="315"/>
      <c r="AT2" s="315"/>
      <c r="AU2" s="315"/>
      <c r="AV2" s="315"/>
      <c r="AW2" s="315"/>
    </row>
    <row r="3" spans="1:60" customFormat="1">
      <c r="C3" s="258"/>
      <c r="D3" s="238"/>
      <c r="E3" s="255"/>
      <c r="F3" s="260" t="str">
        <f>'[15]Formulario PPGR1'!G3</f>
        <v>Dirección de Planificación y Desarrollo</v>
      </c>
      <c r="G3" s="238"/>
      <c r="H3" s="238"/>
      <c r="I3" s="238"/>
      <c r="J3" s="238"/>
      <c r="K3" s="238"/>
      <c r="L3" s="238"/>
      <c r="M3" s="238"/>
      <c r="N3" s="238"/>
      <c r="O3" s="238"/>
      <c r="P3" s="239"/>
      <c r="Q3" s="313"/>
      <c r="R3" s="313"/>
      <c r="S3" s="313"/>
      <c r="T3" s="314"/>
      <c r="U3" s="315"/>
      <c r="V3" s="315"/>
      <c r="W3" s="315"/>
      <c r="X3" s="315"/>
      <c r="Y3" s="315"/>
      <c r="Z3" s="315"/>
      <c r="AA3" s="315"/>
      <c r="AB3" s="315"/>
      <c r="AC3" s="315"/>
      <c r="AD3" s="315"/>
      <c r="AE3" s="315"/>
      <c r="AF3" s="315"/>
      <c r="AG3" s="315"/>
      <c r="AH3" s="315"/>
      <c r="AI3" s="315"/>
      <c r="AJ3" s="315"/>
      <c r="AK3" s="315"/>
      <c r="AL3" s="315"/>
      <c r="AM3" s="315"/>
      <c r="AN3" s="315"/>
      <c r="AO3" s="315"/>
      <c r="AP3" s="315"/>
      <c r="AQ3" s="315"/>
      <c r="AR3" s="315"/>
      <c r="AS3" s="315"/>
      <c r="AT3" s="315"/>
      <c r="AU3" s="315"/>
      <c r="AV3" s="315"/>
      <c r="AW3" s="315"/>
    </row>
    <row r="4" spans="1:60" customFormat="1">
      <c r="C4" s="258"/>
      <c r="D4" s="238"/>
      <c r="E4" s="255"/>
      <c r="F4" s="261" t="str">
        <f>'[15]Formulario PPGR1'!G4</f>
        <v>Plan Operativo Anual</v>
      </c>
      <c r="G4" s="238"/>
      <c r="H4" s="238"/>
      <c r="I4" s="238"/>
      <c r="J4" s="238"/>
      <c r="K4" s="238"/>
      <c r="L4" s="238"/>
      <c r="M4" s="238"/>
      <c r="N4" s="238"/>
      <c r="O4" s="238"/>
      <c r="P4" s="239"/>
      <c r="Q4" s="313"/>
      <c r="R4" s="313"/>
      <c r="S4" s="313"/>
      <c r="T4" s="314"/>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5"/>
      <c r="AU4" s="315"/>
      <c r="AV4" s="315"/>
      <c r="AW4" s="315"/>
    </row>
    <row r="5" spans="1:60" customFormat="1">
      <c r="C5" s="258"/>
      <c r="D5" s="238"/>
      <c r="E5" s="255"/>
      <c r="F5" s="261" t="s">
        <v>1822</v>
      </c>
      <c r="G5" s="238"/>
      <c r="H5" s="238"/>
      <c r="I5" s="238"/>
      <c r="J5" s="238"/>
      <c r="K5" s="238"/>
      <c r="L5" s="238"/>
      <c r="M5" s="238"/>
      <c r="N5" s="238"/>
      <c r="O5" s="238"/>
      <c r="P5" s="239"/>
      <c r="Q5" s="313"/>
      <c r="R5" s="313"/>
      <c r="S5" s="313"/>
      <c r="T5" s="314"/>
      <c r="U5" s="315"/>
      <c r="V5" s="315"/>
      <c r="W5" s="315"/>
      <c r="X5" s="315"/>
      <c r="Y5" s="315"/>
      <c r="Z5" s="315"/>
      <c r="AA5" s="315"/>
      <c r="AB5" s="315"/>
      <c r="AC5" s="315"/>
      <c r="AD5" s="315"/>
      <c r="AE5" s="315"/>
      <c r="AF5" s="315"/>
      <c r="AG5" s="315"/>
      <c r="AH5" s="315"/>
      <c r="AI5" s="315"/>
      <c r="AJ5" s="315"/>
      <c r="AK5" s="315"/>
      <c r="AL5" s="315"/>
      <c r="AM5" s="315"/>
      <c r="AN5" s="315"/>
      <c r="AO5" s="315"/>
      <c r="AP5" s="315"/>
      <c r="AQ5" s="315"/>
      <c r="AR5" s="315"/>
      <c r="AS5" s="315"/>
      <c r="AT5" s="315"/>
      <c r="AU5" s="315"/>
      <c r="AV5" s="315"/>
      <c r="AW5" s="315"/>
    </row>
    <row r="6" spans="1:60" customFormat="1">
      <c r="C6" s="238"/>
      <c r="D6" s="238"/>
      <c r="E6" s="255"/>
      <c r="F6" s="261" t="str">
        <f>'[15]Formulario PPGR1'!$M$3</f>
        <v>R0 - SRS Metropolitano</v>
      </c>
      <c r="G6" s="238"/>
      <c r="H6" s="238"/>
      <c r="I6" s="238"/>
      <c r="J6" s="238"/>
      <c r="K6" s="238"/>
      <c r="L6" s="238"/>
      <c r="M6" s="238"/>
      <c r="N6" s="238"/>
      <c r="O6" s="238"/>
      <c r="P6" s="238"/>
      <c r="Q6" s="238"/>
      <c r="R6" s="313"/>
      <c r="S6" s="313"/>
      <c r="T6" s="314"/>
      <c r="U6" s="315"/>
      <c r="V6" s="315"/>
      <c r="W6" s="315"/>
      <c r="X6" s="315"/>
      <c r="Y6" s="315"/>
      <c r="Z6" s="315"/>
      <c r="AA6" s="315"/>
      <c r="AB6" s="315"/>
      <c r="AC6" s="315"/>
      <c r="AD6" s="315"/>
      <c r="AE6" s="315"/>
      <c r="AF6" s="315"/>
      <c r="AG6" s="315"/>
      <c r="AH6" s="315"/>
      <c r="AI6" s="315"/>
      <c r="AJ6" s="315"/>
      <c r="AK6" s="315"/>
      <c r="AL6" s="315"/>
      <c r="AM6" s="315"/>
      <c r="AN6" s="315"/>
      <c r="AO6" s="315"/>
      <c r="AP6" s="315"/>
      <c r="AQ6" s="315"/>
      <c r="AR6" s="315"/>
      <c r="AS6" s="315"/>
      <c r="AT6" s="315"/>
      <c r="AU6" s="315"/>
      <c r="AV6" s="315"/>
      <c r="AW6" s="315"/>
    </row>
    <row r="7" spans="1:60" ht="16.5" customHeight="1">
      <c r="A7" s="262"/>
      <c r="B7" s="262"/>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row>
    <row r="8" spans="1:60" ht="15.75" customHeight="1">
      <c r="A8" s="263" t="s">
        <v>1577</v>
      </c>
      <c r="B8" s="264"/>
      <c r="C8" s="264"/>
      <c r="D8" s="264"/>
      <c r="E8" s="264"/>
      <c r="F8" s="264"/>
      <c r="G8" s="264"/>
      <c r="H8" s="264"/>
      <c r="I8" s="264"/>
      <c r="J8" s="264"/>
      <c r="K8" s="305"/>
    </row>
    <row r="9" spans="1:60" ht="12.75">
      <c r="A9" s="265" t="s">
        <v>1823</v>
      </c>
      <c r="B9" s="266"/>
      <c r="C9" s="266"/>
      <c r="D9" s="266"/>
      <c r="E9" s="266"/>
      <c r="F9" s="266"/>
      <c r="G9" s="267">
        <f>+'[15]Formulario PPGR6'!F16</f>
        <v>9670000</v>
      </c>
      <c r="H9" s="268"/>
      <c r="I9" s="268"/>
      <c r="J9" s="268"/>
      <c r="K9" s="306"/>
    </row>
    <row r="10" spans="1:60" ht="12.75">
      <c r="A10" s="265" t="s">
        <v>1824</v>
      </c>
      <c r="B10" s="266"/>
      <c r="C10" s="266"/>
      <c r="D10" s="266"/>
      <c r="E10" s="266"/>
      <c r="F10" s="266"/>
      <c r="G10" s="267">
        <f>+'[15]Formulario PPGR6'!F23</f>
        <v>164725760.12</v>
      </c>
      <c r="H10" s="268"/>
      <c r="I10" s="268"/>
      <c r="J10" s="268"/>
      <c r="K10" s="306"/>
    </row>
    <row r="11" spans="1:60" ht="12.75">
      <c r="A11" s="265" t="s">
        <v>1825</v>
      </c>
      <c r="B11" s="266"/>
      <c r="C11" s="266"/>
      <c r="D11" s="266"/>
      <c r="E11" s="266"/>
      <c r="F11" s="266"/>
      <c r="G11" s="267">
        <f>+'[15]Formulario PPGR6'!F15</f>
        <v>571864528.03999996</v>
      </c>
      <c r="H11" s="268"/>
      <c r="I11" s="268"/>
      <c r="J11" s="268"/>
      <c r="K11" s="306"/>
    </row>
    <row r="12" spans="1:60" ht="12.75">
      <c r="A12" s="265" t="s">
        <v>1826</v>
      </c>
      <c r="B12" s="266"/>
      <c r="C12" s="266"/>
      <c r="D12" s="266"/>
      <c r="E12" s="266"/>
      <c r="F12" s="266"/>
      <c r="G12" s="267">
        <f>'[15]Formulario PPGR6'!F11+'[15]Formulario PPGR6'!F17+'[15]Formulario PPGR6'!F21+'[15]Formulario PPGR6'!F22</f>
        <v>0</v>
      </c>
      <c r="H12" s="268"/>
      <c r="I12" s="268"/>
      <c r="J12" s="268"/>
      <c r="K12" s="306"/>
    </row>
    <row r="13" spans="1:60" ht="12.75">
      <c r="A13" s="269" t="s">
        <v>1827</v>
      </c>
      <c r="B13" s="266"/>
      <c r="C13" s="266"/>
      <c r="D13" s="266"/>
      <c r="E13" s="266"/>
      <c r="F13" s="266"/>
      <c r="G13" s="270">
        <f>+'[15]Formulario PPGR6'!F18</f>
        <v>0</v>
      </c>
      <c r="H13" s="268"/>
      <c r="I13" s="268"/>
      <c r="J13" s="268"/>
      <c r="K13" s="306"/>
    </row>
    <row r="14" spans="1:60" ht="12.75">
      <c r="A14" s="271" t="s">
        <v>1828</v>
      </c>
      <c r="B14" s="272"/>
      <c r="C14" s="272"/>
      <c r="D14" s="272"/>
      <c r="E14" s="272"/>
      <c r="F14" s="272"/>
      <c r="G14" s="273">
        <f>SUM(G9:G13)</f>
        <v>746260288.15999997</v>
      </c>
      <c r="H14" s="274"/>
      <c r="I14" s="274"/>
      <c r="J14" s="274"/>
      <c r="K14" s="307"/>
    </row>
    <row r="15" spans="1:60" ht="15.75" customHeight="1">
      <c r="A15" s="275" t="s">
        <v>1582</v>
      </c>
      <c r="B15" s="276"/>
      <c r="C15" s="276"/>
      <c r="D15" s="276"/>
      <c r="E15" s="276"/>
      <c r="F15" s="276"/>
      <c r="G15" s="276"/>
      <c r="H15" s="276"/>
      <c r="I15" s="276"/>
      <c r="J15" s="276"/>
      <c r="K15" s="308"/>
    </row>
    <row r="16" spans="1:60" ht="19.5" customHeight="1">
      <c r="A16" s="703" t="s">
        <v>1583</v>
      </c>
      <c r="B16" s="703" t="s">
        <v>1584</v>
      </c>
      <c r="C16" s="703" t="s">
        <v>1544</v>
      </c>
      <c r="D16" s="703" t="s">
        <v>1585</v>
      </c>
      <c r="E16" s="703" t="s">
        <v>1545</v>
      </c>
      <c r="F16" s="704" t="s">
        <v>1586</v>
      </c>
      <c r="G16" s="700" t="s">
        <v>1829</v>
      </c>
      <c r="H16" s="701"/>
      <c r="I16" s="702"/>
      <c r="J16" s="698" t="s">
        <v>1590</v>
      </c>
      <c r="K16" s="698" t="s">
        <v>1548</v>
      </c>
    </row>
    <row r="17" spans="1:11" ht="44.25" customHeight="1">
      <c r="A17" s="703"/>
      <c r="B17" s="703"/>
      <c r="C17" s="703"/>
      <c r="D17" s="703"/>
      <c r="E17" s="703"/>
      <c r="F17" s="705"/>
      <c r="G17" s="277" t="s">
        <v>1830</v>
      </c>
      <c r="H17" s="277" t="s">
        <v>1831</v>
      </c>
      <c r="I17" s="277" t="s">
        <v>1832</v>
      </c>
      <c r="J17" s="699"/>
      <c r="K17" s="699"/>
    </row>
    <row r="18" spans="1:11" ht="12.75">
      <c r="A18" s="278">
        <v>2</v>
      </c>
      <c r="B18" s="279"/>
      <c r="C18" s="279"/>
      <c r="D18" s="279"/>
      <c r="E18" s="279"/>
      <c r="F18" s="280" t="s">
        <v>1591</v>
      </c>
      <c r="G18" s="281">
        <f>+G19+G67+G171+G255+G272+G325</f>
        <v>223878086.42000002</v>
      </c>
      <c r="H18" s="281">
        <f>+H19+H67+H171+H255+H272+H325</f>
        <v>522382201.73999995</v>
      </c>
      <c r="I18" s="281">
        <f>+I19+I67+I171+I255+I272+I325</f>
        <v>0</v>
      </c>
      <c r="J18" s="281">
        <f>+J19+J67+J171+J255+J272+J325</f>
        <v>746260288.16000009</v>
      </c>
      <c r="K18" s="281">
        <f>+K19+K67+K171+K255+K272+K325</f>
        <v>99.999999999999986</v>
      </c>
    </row>
    <row r="19" spans="1:11" ht="12.75">
      <c r="A19" s="282">
        <v>2</v>
      </c>
      <c r="B19" s="283">
        <v>1</v>
      </c>
      <c r="C19" s="284"/>
      <c r="D19" s="284"/>
      <c r="E19" s="284"/>
      <c r="F19" s="285" t="s">
        <v>1592</v>
      </c>
      <c r="G19" s="286">
        <f>+G20+G42+G54+G58</f>
        <v>183380857.21000001</v>
      </c>
      <c r="H19" s="286">
        <f>+H20+H42+H54+H58</f>
        <v>427888666.82999998</v>
      </c>
      <c r="I19" s="286">
        <f>+I20+I42+I54+I58</f>
        <v>0</v>
      </c>
      <c r="J19" s="286">
        <f>+J20+J42+J54+J58</f>
        <v>611269524.04000008</v>
      </c>
      <c r="K19" s="286">
        <f>+K20+K42+K54+K58</f>
        <v>81.911034760694946</v>
      </c>
    </row>
    <row r="20" spans="1:11" ht="12.75">
      <c r="A20" s="287">
        <v>2</v>
      </c>
      <c r="B20" s="288">
        <v>1</v>
      </c>
      <c r="C20" s="288">
        <v>1</v>
      </c>
      <c r="D20" s="288"/>
      <c r="E20" s="288"/>
      <c r="F20" s="289" t="s">
        <v>1593</v>
      </c>
      <c r="G20" s="290">
        <f>+G21+G26+G33+G35+G37</f>
        <v>179007817.21000001</v>
      </c>
      <c r="H20" s="290">
        <f>+H21+H26+H33+H35+H37</f>
        <v>417684906.82999998</v>
      </c>
      <c r="I20" s="290">
        <f>+I21+I26+I33+I35+I37</f>
        <v>0</v>
      </c>
      <c r="J20" s="290">
        <f>+J21+J26+J33+J35+J37</f>
        <v>596692724.04000008</v>
      </c>
      <c r="K20" s="290">
        <f>+K21+K26+K33+K35+K37</f>
        <v>79.957721656504319</v>
      </c>
    </row>
    <row r="21" spans="1:11" ht="12.75">
      <c r="A21" s="291">
        <v>2</v>
      </c>
      <c r="B21" s="292">
        <v>1</v>
      </c>
      <c r="C21" s="292">
        <v>1</v>
      </c>
      <c r="D21" s="292">
        <v>1</v>
      </c>
      <c r="E21" s="292"/>
      <c r="F21" s="293" t="s">
        <v>1594</v>
      </c>
      <c r="G21" s="294">
        <f>SUM(G22:G25)</f>
        <v>158362484.69</v>
      </c>
      <c r="H21" s="294">
        <f>SUM(H22:H25)</f>
        <v>369512464.26999998</v>
      </c>
      <c r="I21" s="294">
        <f>SUM(I22:I25)</f>
        <v>0</v>
      </c>
      <c r="J21" s="294">
        <f>SUM(J22:J25)</f>
        <v>527874948.95999998</v>
      </c>
      <c r="K21" s="309">
        <f>SUM(K22:K25)</f>
        <v>70.736036385045082</v>
      </c>
    </row>
    <row r="22" spans="1:11" ht="12.75">
      <c r="A22" s="295">
        <v>2</v>
      </c>
      <c r="B22" s="296">
        <v>1</v>
      </c>
      <c r="C22" s="296">
        <v>1</v>
      </c>
      <c r="D22" s="296">
        <v>1</v>
      </c>
      <c r="E22" s="296" t="s">
        <v>1595</v>
      </c>
      <c r="F22" s="297" t="s">
        <v>1596</v>
      </c>
      <c r="G22" s="298">
        <v>158362484.69</v>
      </c>
      <c r="H22" s="298">
        <v>369512464.26999998</v>
      </c>
      <c r="I22" s="298"/>
      <c r="J22" s="310">
        <f>SUBTOTAL(9,G22:I22)</f>
        <v>527874948.95999998</v>
      </c>
      <c r="K22" s="311">
        <f>IFERROR(J22/$J$18*100,"0.00")</f>
        <v>70.736036385045082</v>
      </c>
    </row>
    <row r="23" spans="1:11" ht="12.75">
      <c r="A23" s="295">
        <v>2</v>
      </c>
      <c r="B23" s="296">
        <v>1</v>
      </c>
      <c r="C23" s="296">
        <v>1</v>
      </c>
      <c r="D23" s="296">
        <v>1</v>
      </c>
      <c r="E23" s="296" t="s">
        <v>1597</v>
      </c>
      <c r="F23" s="299" t="s">
        <v>1598</v>
      </c>
      <c r="G23" s="298"/>
      <c r="H23" s="298"/>
      <c r="I23" s="298"/>
      <c r="J23" s="310">
        <f>SUBTOTAL(9,G23:I23)</f>
        <v>0</v>
      </c>
      <c r="K23" s="311">
        <f>IFERROR(J23/$J$18*100,"0.00")</f>
        <v>0</v>
      </c>
    </row>
    <row r="24" spans="1:11" ht="12.75">
      <c r="A24" s="295">
        <v>2</v>
      </c>
      <c r="B24" s="296">
        <v>1</v>
      </c>
      <c r="C24" s="296">
        <v>1</v>
      </c>
      <c r="D24" s="296">
        <v>1</v>
      </c>
      <c r="E24" s="296" t="s">
        <v>1599</v>
      </c>
      <c r="F24" s="299" t="s">
        <v>1600</v>
      </c>
      <c r="G24" s="298"/>
      <c r="H24" s="298"/>
      <c r="I24" s="298"/>
      <c r="J24" s="310">
        <f>SUBTOTAL(9,G24:I24)</f>
        <v>0</v>
      </c>
      <c r="K24" s="311">
        <f>IFERROR(J24/$J$18*100,"0.00")</f>
        <v>0</v>
      </c>
    </row>
    <row r="25" spans="1:11" ht="12.75">
      <c r="A25" s="295">
        <v>2</v>
      </c>
      <c r="B25" s="296">
        <v>1</v>
      </c>
      <c r="C25" s="296">
        <v>1</v>
      </c>
      <c r="D25" s="296">
        <v>1</v>
      </c>
      <c r="E25" s="296" t="s">
        <v>1601</v>
      </c>
      <c r="F25" s="299" t="s">
        <v>1602</v>
      </c>
      <c r="G25" s="298"/>
      <c r="H25" s="298"/>
      <c r="I25" s="298"/>
      <c r="J25" s="310">
        <f>SUBTOTAL(9,G25:I25)</f>
        <v>0</v>
      </c>
      <c r="K25" s="311">
        <f>IFERROR(J25/$J$18*100,"0.00")</f>
        <v>0</v>
      </c>
    </row>
    <row r="26" spans="1:11" ht="12.75">
      <c r="A26" s="291">
        <v>2</v>
      </c>
      <c r="B26" s="292">
        <v>1</v>
      </c>
      <c r="C26" s="292">
        <v>1</v>
      </c>
      <c r="D26" s="292">
        <v>2</v>
      </c>
      <c r="E26" s="292"/>
      <c r="F26" s="293" t="s">
        <v>1603</v>
      </c>
      <c r="G26" s="294">
        <f>SUM(G27:G32)</f>
        <v>6698458.7999999998</v>
      </c>
      <c r="H26" s="294">
        <f>SUM(H27:H32)</f>
        <v>15629737.199999999</v>
      </c>
      <c r="I26" s="294">
        <f>SUM(I27:I32)</f>
        <v>0</v>
      </c>
      <c r="J26" s="294">
        <f>SUM(J27:J32)</f>
        <v>22328196</v>
      </c>
      <c r="K26" s="309">
        <f>SUM(K27:K32)</f>
        <v>2.9920118160183784</v>
      </c>
    </row>
    <row r="27" spans="1:11" ht="12.75">
      <c r="A27" s="295">
        <v>2</v>
      </c>
      <c r="B27" s="296">
        <v>1</v>
      </c>
      <c r="C27" s="296">
        <v>1</v>
      </c>
      <c r="D27" s="296">
        <v>2</v>
      </c>
      <c r="E27" s="296" t="s">
        <v>1604</v>
      </c>
      <c r="F27" s="299" t="s">
        <v>1605</v>
      </c>
      <c r="G27" s="298"/>
      <c r="H27" s="298"/>
      <c r="I27" s="298"/>
      <c r="J27" s="310">
        <f t="shared" ref="J27:J32" si="0">SUBTOTAL(9,G27:I27)</f>
        <v>0</v>
      </c>
      <c r="K27" s="311">
        <f t="shared" ref="K27:K32" si="1">IFERROR(J27/$J$18*100,"0.00")</f>
        <v>0</v>
      </c>
    </row>
    <row r="28" spans="1:11" ht="12.75">
      <c r="A28" s="295">
        <v>2</v>
      </c>
      <c r="B28" s="296">
        <v>1</v>
      </c>
      <c r="C28" s="296">
        <v>1</v>
      </c>
      <c r="D28" s="296">
        <v>2</v>
      </c>
      <c r="E28" s="296" t="s">
        <v>1599</v>
      </c>
      <c r="F28" s="299" t="s">
        <v>1606</v>
      </c>
      <c r="G28" s="298"/>
      <c r="H28" s="298"/>
      <c r="I28" s="298"/>
      <c r="J28" s="310">
        <f t="shared" si="0"/>
        <v>0</v>
      </c>
      <c r="K28" s="311">
        <f t="shared" si="1"/>
        <v>0</v>
      </c>
    </row>
    <row r="29" spans="1:11" ht="12.75">
      <c r="A29" s="295">
        <v>2</v>
      </c>
      <c r="B29" s="296">
        <v>1</v>
      </c>
      <c r="C29" s="296">
        <v>1</v>
      </c>
      <c r="D29" s="296">
        <v>2</v>
      </c>
      <c r="E29" s="296" t="s">
        <v>1601</v>
      </c>
      <c r="F29" s="299" t="s">
        <v>1607</v>
      </c>
      <c r="G29" s="298"/>
      <c r="H29" s="298"/>
      <c r="I29" s="298"/>
      <c r="J29" s="310">
        <f t="shared" si="0"/>
        <v>0</v>
      </c>
      <c r="K29" s="311">
        <f t="shared" si="1"/>
        <v>0</v>
      </c>
    </row>
    <row r="30" spans="1:11" s="254" customFormat="1" ht="12.75">
      <c r="A30" s="295">
        <v>2</v>
      </c>
      <c r="B30" s="296">
        <v>1</v>
      </c>
      <c r="C30" s="296">
        <v>1</v>
      </c>
      <c r="D30" s="296">
        <v>2</v>
      </c>
      <c r="E30" s="296" t="s">
        <v>1608</v>
      </c>
      <c r="F30" s="299" t="s">
        <v>1609</v>
      </c>
      <c r="G30" s="298">
        <v>6698458.7999999998</v>
      </c>
      <c r="H30" s="298">
        <v>15629737.199999999</v>
      </c>
      <c r="I30" s="298"/>
      <c r="J30" s="310">
        <f t="shared" si="0"/>
        <v>22328196</v>
      </c>
      <c r="K30" s="311">
        <f t="shared" si="1"/>
        <v>2.9920118160183784</v>
      </c>
    </row>
    <row r="31" spans="1:11" s="254" customFormat="1" ht="12.75">
      <c r="A31" s="295">
        <v>2</v>
      </c>
      <c r="B31" s="296">
        <v>1</v>
      </c>
      <c r="C31" s="296">
        <v>1</v>
      </c>
      <c r="D31" s="296">
        <v>2</v>
      </c>
      <c r="E31" s="296" t="s">
        <v>1610</v>
      </c>
      <c r="F31" s="299" t="s">
        <v>1611</v>
      </c>
      <c r="G31" s="298"/>
      <c r="H31" s="298"/>
      <c r="I31" s="298"/>
      <c r="J31" s="310">
        <f t="shared" si="0"/>
        <v>0</v>
      </c>
      <c r="K31" s="311">
        <f t="shared" si="1"/>
        <v>0</v>
      </c>
    </row>
    <row r="32" spans="1:11" ht="12.75">
      <c r="A32" s="295">
        <v>2</v>
      </c>
      <c r="B32" s="296">
        <v>1</v>
      </c>
      <c r="C32" s="296">
        <v>1</v>
      </c>
      <c r="D32" s="296">
        <v>2</v>
      </c>
      <c r="E32" s="296" t="s">
        <v>1612</v>
      </c>
      <c r="F32" s="299" t="s">
        <v>1613</v>
      </c>
      <c r="G32" s="298"/>
      <c r="H32" s="298"/>
      <c r="I32" s="298"/>
      <c r="J32" s="310">
        <f t="shared" si="0"/>
        <v>0</v>
      </c>
      <c r="K32" s="311">
        <f t="shared" si="1"/>
        <v>0</v>
      </c>
    </row>
    <row r="33" spans="1:11" ht="12.75">
      <c r="A33" s="291">
        <v>2</v>
      </c>
      <c r="B33" s="292">
        <v>1</v>
      </c>
      <c r="C33" s="292">
        <v>1</v>
      </c>
      <c r="D33" s="292">
        <v>3</v>
      </c>
      <c r="E33" s="292"/>
      <c r="F33" s="293" t="s">
        <v>1614</v>
      </c>
      <c r="G33" s="294">
        <f>G34</f>
        <v>0</v>
      </c>
      <c r="H33" s="294">
        <f>H34</f>
        <v>0</v>
      </c>
      <c r="I33" s="294">
        <f>I34</f>
        <v>0</v>
      </c>
      <c r="J33" s="294">
        <f>J34</f>
        <v>0</v>
      </c>
      <c r="K33" s="309">
        <f>K34</f>
        <v>0</v>
      </c>
    </row>
    <row r="34" spans="1:11" ht="12.75">
      <c r="A34" s="295">
        <v>2</v>
      </c>
      <c r="B34" s="296">
        <v>1</v>
      </c>
      <c r="C34" s="296">
        <v>1</v>
      </c>
      <c r="D34" s="296">
        <v>3</v>
      </c>
      <c r="E34" s="296" t="s">
        <v>1595</v>
      </c>
      <c r="F34" s="299" t="s">
        <v>1614</v>
      </c>
      <c r="G34" s="298"/>
      <c r="H34" s="298"/>
      <c r="I34" s="298"/>
      <c r="J34" s="310">
        <f>SUBTOTAL(9,G34:I34)</f>
        <v>0</v>
      </c>
      <c r="K34" s="311">
        <f>IFERROR(J34/$J$18*100,"0.00")</f>
        <v>0</v>
      </c>
    </row>
    <row r="35" spans="1:11" ht="12.75">
      <c r="A35" s="291">
        <v>2</v>
      </c>
      <c r="B35" s="292">
        <v>1</v>
      </c>
      <c r="C35" s="292">
        <v>1</v>
      </c>
      <c r="D35" s="292">
        <v>4</v>
      </c>
      <c r="E35" s="292"/>
      <c r="F35" s="293" t="s">
        <v>1615</v>
      </c>
      <c r="G35" s="294">
        <f>G36</f>
        <v>13946873.720000001</v>
      </c>
      <c r="H35" s="294">
        <f>H36</f>
        <v>32542705.359999999</v>
      </c>
      <c r="I35" s="294">
        <f>I36</f>
        <v>0</v>
      </c>
      <c r="J35" s="294">
        <f>J36</f>
        <v>46489579.079999998</v>
      </c>
      <c r="K35" s="309">
        <f>K36</f>
        <v>6.2296734554408602</v>
      </c>
    </row>
    <row r="36" spans="1:11" ht="12.75">
      <c r="A36" s="295">
        <v>2</v>
      </c>
      <c r="B36" s="296">
        <v>1</v>
      </c>
      <c r="C36" s="296">
        <v>1</v>
      </c>
      <c r="D36" s="296">
        <v>4</v>
      </c>
      <c r="E36" s="296" t="s">
        <v>1595</v>
      </c>
      <c r="F36" s="299" t="s">
        <v>1615</v>
      </c>
      <c r="G36" s="298">
        <v>13946873.720000001</v>
      </c>
      <c r="H36" s="298">
        <v>32542705.359999999</v>
      </c>
      <c r="I36" s="298"/>
      <c r="J36" s="310">
        <f>SUBTOTAL(9,G36:I36)</f>
        <v>46489579.079999998</v>
      </c>
      <c r="K36" s="311">
        <f>IFERROR(J36/$J$18*100,"0.00")</f>
        <v>6.2296734554408602</v>
      </c>
    </row>
    <row r="37" spans="1:11" ht="12.75">
      <c r="A37" s="291">
        <v>2</v>
      </c>
      <c r="B37" s="292">
        <v>1</v>
      </c>
      <c r="C37" s="292">
        <v>1</v>
      </c>
      <c r="D37" s="292">
        <v>5</v>
      </c>
      <c r="E37" s="292"/>
      <c r="F37" s="293" t="s">
        <v>1616</v>
      </c>
      <c r="G37" s="294">
        <f>SUM(G38:G41)</f>
        <v>0</v>
      </c>
      <c r="H37" s="294">
        <f>SUM(H38:H41)</f>
        <v>0</v>
      </c>
      <c r="I37" s="294">
        <f>SUM(I38:I41)</f>
        <v>0</v>
      </c>
      <c r="J37" s="294">
        <f>SUM(J38:J41)</f>
        <v>0</v>
      </c>
      <c r="K37" s="309">
        <f>SUM(K38:K41)</f>
        <v>0</v>
      </c>
    </row>
    <row r="38" spans="1:11" ht="12.75">
      <c r="A38" s="295">
        <v>2</v>
      </c>
      <c r="B38" s="296">
        <v>1</v>
      </c>
      <c r="C38" s="296">
        <v>1</v>
      </c>
      <c r="D38" s="296">
        <v>5</v>
      </c>
      <c r="E38" s="296" t="s">
        <v>1595</v>
      </c>
      <c r="F38" s="300" t="s">
        <v>1616</v>
      </c>
      <c r="G38" s="298"/>
      <c r="H38" s="298"/>
      <c r="I38" s="298"/>
      <c r="J38" s="310">
        <f>SUBTOTAL(9,G38:I38)</f>
        <v>0</v>
      </c>
      <c r="K38" s="311">
        <f>IFERROR(J38/$J$18*100,"0.00")</f>
        <v>0</v>
      </c>
    </row>
    <row r="39" spans="1:11" ht="12.75">
      <c r="A39" s="295">
        <v>2</v>
      </c>
      <c r="B39" s="296">
        <v>1</v>
      </c>
      <c r="C39" s="296">
        <v>1</v>
      </c>
      <c r="D39" s="296">
        <v>5</v>
      </c>
      <c r="E39" s="296" t="s">
        <v>1597</v>
      </c>
      <c r="F39" s="299" t="s">
        <v>1617</v>
      </c>
      <c r="G39" s="298"/>
      <c r="H39" s="298"/>
      <c r="I39" s="298"/>
      <c r="J39" s="310">
        <f>SUBTOTAL(9,G39:I39)</f>
        <v>0</v>
      </c>
      <c r="K39" s="311">
        <f>IFERROR(J39/$J$18*100,"0.00")</f>
        <v>0</v>
      </c>
    </row>
    <row r="40" spans="1:11" ht="12.75">
      <c r="A40" s="295">
        <v>2</v>
      </c>
      <c r="B40" s="296">
        <v>1</v>
      </c>
      <c r="C40" s="296">
        <v>1</v>
      </c>
      <c r="D40" s="296">
        <v>5</v>
      </c>
      <c r="E40" s="296" t="s">
        <v>1604</v>
      </c>
      <c r="F40" s="299" t="s">
        <v>1618</v>
      </c>
      <c r="G40" s="298"/>
      <c r="H40" s="298"/>
      <c r="I40" s="298"/>
      <c r="J40" s="310">
        <f>SUBTOTAL(9,G40:I40)</f>
        <v>0</v>
      </c>
      <c r="K40" s="311">
        <f>IFERROR(J40/$J$18*100,"0.00")</f>
        <v>0</v>
      </c>
    </row>
    <row r="41" spans="1:11" ht="12.75">
      <c r="A41" s="295">
        <v>2</v>
      </c>
      <c r="B41" s="296">
        <v>1</v>
      </c>
      <c r="C41" s="296">
        <v>1</v>
      </c>
      <c r="D41" s="296">
        <v>5</v>
      </c>
      <c r="E41" s="296" t="s">
        <v>1619</v>
      </c>
      <c r="F41" s="299" t="s">
        <v>1620</v>
      </c>
      <c r="G41" s="298"/>
      <c r="H41" s="298"/>
      <c r="I41" s="298"/>
      <c r="J41" s="310">
        <f>SUBTOTAL(9,G41:I41)</f>
        <v>0</v>
      </c>
      <c r="K41" s="311">
        <f>IFERROR(J41/$J$18*100,"0.00")</f>
        <v>0</v>
      </c>
    </row>
    <row r="42" spans="1:11" ht="12.75">
      <c r="A42" s="287">
        <v>2</v>
      </c>
      <c r="B42" s="288">
        <v>1</v>
      </c>
      <c r="C42" s="288">
        <v>2</v>
      </c>
      <c r="D42" s="288"/>
      <c r="E42" s="288"/>
      <c r="F42" s="289" t="s">
        <v>1621</v>
      </c>
      <c r="G42" s="290">
        <f>+G43+G45</f>
        <v>3900000</v>
      </c>
      <c r="H42" s="290">
        <f>+H43+H45</f>
        <v>9100000</v>
      </c>
      <c r="I42" s="290">
        <f>+I43+I45</f>
        <v>0</v>
      </c>
      <c r="J42" s="290">
        <f>+J43+J45</f>
        <v>13000000</v>
      </c>
      <c r="K42" s="290">
        <f>+K43+K45</f>
        <v>1.7420195347729353</v>
      </c>
    </row>
    <row r="43" spans="1:11" ht="12.75">
      <c r="A43" s="291">
        <v>2</v>
      </c>
      <c r="B43" s="292">
        <v>1</v>
      </c>
      <c r="C43" s="292">
        <v>2</v>
      </c>
      <c r="D43" s="292">
        <v>1</v>
      </c>
      <c r="E43" s="292"/>
      <c r="F43" s="293" t="s">
        <v>1622</v>
      </c>
      <c r="G43" s="294">
        <f>G44</f>
        <v>0</v>
      </c>
      <c r="H43" s="294">
        <f>H44</f>
        <v>0</v>
      </c>
      <c r="I43" s="294">
        <f>I44</f>
        <v>0</v>
      </c>
      <c r="J43" s="294">
        <f>J44</f>
        <v>0</v>
      </c>
      <c r="K43" s="309">
        <f>K44</f>
        <v>0</v>
      </c>
    </row>
    <row r="44" spans="1:11" ht="12.75">
      <c r="A44" s="295">
        <v>2</v>
      </c>
      <c r="B44" s="296">
        <v>1</v>
      </c>
      <c r="C44" s="296">
        <v>2</v>
      </c>
      <c r="D44" s="296">
        <v>1</v>
      </c>
      <c r="E44" s="296" t="s">
        <v>1595</v>
      </c>
      <c r="F44" s="299" t="s">
        <v>1622</v>
      </c>
      <c r="G44" s="298"/>
      <c r="H44" s="298"/>
      <c r="I44" s="298"/>
      <c r="J44" s="310">
        <f>SUBTOTAL(9,G44:I44)</f>
        <v>0</v>
      </c>
      <c r="K44" s="311">
        <f>IFERROR(J44/$J$18*100,"0.00")</f>
        <v>0</v>
      </c>
    </row>
    <row r="45" spans="1:11" ht="12.75">
      <c r="A45" s="291">
        <v>2</v>
      </c>
      <c r="B45" s="292">
        <v>1</v>
      </c>
      <c r="C45" s="292">
        <v>2</v>
      </c>
      <c r="D45" s="292">
        <v>2</v>
      </c>
      <c r="E45" s="292"/>
      <c r="F45" s="293" t="s">
        <v>1623</v>
      </c>
      <c r="G45" s="294">
        <f>SUM(G46:G53)</f>
        <v>3900000</v>
      </c>
      <c r="H45" s="294">
        <f>SUM(H46:H53)</f>
        <v>9100000</v>
      </c>
      <c r="I45" s="294">
        <f>SUM(I46:I53)</f>
        <v>0</v>
      </c>
      <c r="J45" s="294">
        <f>SUM(J46:J53)</f>
        <v>13000000</v>
      </c>
      <c r="K45" s="309">
        <f>SUM(K46:K53)</f>
        <v>1.7420195347729353</v>
      </c>
    </row>
    <row r="46" spans="1:11" ht="12.75">
      <c r="A46" s="295">
        <v>2</v>
      </c>
      <c r="B46" s="296">
        <v>1</v>
      </c>
      <c r="C46" s="296">
        <v>2</v>
      </c>
      <c r="D46" s="296">
        <v>2</v>
      </c>
      <c r="E46" s="296" t="s">
        <v>1604</v>
      </c>
      <c r="F46" s="301" t="s">
        <v>1624</v>
      </c>
      <c r="G46" s="298"/>
      <c r="H46" s="298"/>
      <c r="I46" s="298"/>
      <c r="J46" s="310">
        <f t="shared" ref="J46:J53" si="2">SUBTOTAL(9,G46:I46)</f>
        <v>0</v>
      </c>
      <c r="K46" s="311">
        <f t="shared" ref="K46:K53" si="3">IFERROR(J46/$J$18*100,"0.00")</f>
        <v>0</v>
      </c>
    </row>
    <row r="47" spans="1:11" ht="12.75">
      <c r="A47" s="295">
        <v>2</v>
      </c>
      <c r="B47" s="296">
        <v>1</v>
      </c>
      <c r="C47" s="296">
        <v>2</v>
      </c>
      <c r="D47" s="296">
        <v>2</v>
      </c>
      <c r="E47" s="296" t="s">
        <v>1619</v>
      </c>
      <c r="F47" s="299" t="s">
        <v>1625</v>
      </c>
      <c r="G47" s="298"/>
      <c r="H47" s="298"/>
      <c r="I47" s="298"/>
      <c r="J47" s="310">
        <f t="shared" si="2"/>
        <v>0</v>
      </c>
      <c r="K47" s="311">
        <f t="shared" si="3"/>
        <v>0</v>
      </c>
    </row>
    <row r="48" spans="1:11" ht="12.75">
      <c r="A48" s="295">
        <v>2</v>
      </c>
      <c r="B48" s="296">
        <v>1</v>
      </c>
      <c r="C48" s="296">
        <v>2</v>
      </c>
      <c r="D48" s="296">
        <v>2</v>
      </c>
      <c r="E48" s="296" t="s">
        <v>1599</v>
      </c>
      <c r="F48" s="299" t="s">
        <v>1626</v>
      </c>
      <c r="G48" s="298"/>
      <c r="H48" s="298"/>
      <c r="I48" s="298"/>
      <c r="J48" s="310">
        <f t="shared" si="2"/>
        <v>0</v>
      </c>
      <c r="K48" s="311">
        <f t="shared" si="3"/>
        <v>0</v>
      </c>
    </row>
    <row r="49" spans="1:11" ht="12.75">
      <c r="A49" s="295">
        <v>2</v>
      </c>
      <c r="B49" s="296">
        <v>1</v>
      </c>
      <c r="C49" s="296">
        <v>2</v>
      </c>
      <c r="D49" s="296">
        <v>2</v>
      </c>
      <c r="E49" s="296" t="s">
        <v>1601</v>
      </c>
      <c r="F49" s="299" t="s">
        <v>1627</v>
      </c>
      <c r="G49" s="298">
        <v>3900000</v>
      </c>
      <c r="H49" s="298">
        <v>9100000</v>
      </c>
      <c r="I49" s="298"/>
      <c r="J49" s="310">
        <f t="shared" si="2"/>
        <v>13000000</v>
      </c>
      <c r="K49" s="311">
        <f t="shared" si="3"/>
        <v>1.7420195347729353</v>
      </c>
    </row>
    <row r="50" spans="1:11" ht="12.75">
      <c r="A50" s="295">
        <v>2</v>
      </c>
      <c r="B50" s="296">
        <v>1</v>
      </c>
      <c r="C50" s="296">
        <v>2</v>
      </c>
      <c r="D50" s="296">
        <v>2</v>
      </c>
      <c r="E50" s="296" t="s">
        <v>1628</v>
      </c>
      <c r="F50" s="299" t="s">
        <v>1629</v>
      </c>
      <c r="G50" s="298"/>
      <c r="H50" s="298"/>
      <c r="I50" s="298"/>
      <c r="J50" s="310">
        <f t="shared" si="2"/>
        <v>0</v>
      </c>
      <c r="K50" s="311">
        <f t="shared" si="3"/>
        <v>0</v>
      </c>
    </row>
    <row r="51" spans="1:11" ht="12.75">
      <c r="A51" s="295">
        <v>2</v>
      </c>
      <c r="B51" s="296">
        <v>1</v>
      </c>
      <c r="C51" s="296">
        <v>2</v>
      </c>
      <c r="D51" s="296">
        <v>2</v>
      </c>
      <c r="E51" s="296" t="s">
        <v>1608</v>
      </c>
      <c r="F51" s="299" t="s">
        <v>1630</v>
      </c>
      <c r="G51" s="298"/>
      <c r="H51" s="298"/>
      <c r="I51" s="298"/>
      <c r="J51" s="310">
        <f t="shared" si="2"/>
        <v>0</v>
      </c>
      <c r="K51" s="311">
        <f t="shared" si="3"/>
        <v>0</v>
      </c>
    </row>
    <row r="52" spans="1:11" ht="12.75">
      <c r="A52" s="295">
        <v>2</v>
      </c>
      <c r="B52" s="296">
        <v>1</v>
      </c>
      <c r="C52" s="296">
        <v>2</v>
      </c>
      <c r="D52" s="296">
        <v>2</v>
      </c>
      <c r="E52" s="296" t="s">
        <v>1610</v>
      </c>
      <c r="F52" s="299" t="s">
        <v>1631</v>
      </c>
      <c r="G52" s="298"/>
      <c r="H52" s="298"/>
      <c r="I52" s="298"/>
      <c r="J52" s="310">
        <f t="shared" si="2"/>
        <v>0</v>
      </c>
      <c r="K52" s="311">
        <f t="shared" si="3"/>
        <v>0</v>
      </c>
    </row>
    <row r="53" spans="1:11" ht="12.75">
      <c r="A53" s="295">
        <v>2</v>
      </c>
      <c r="B53" s="296">
        <v>1</v>
      </c>
      <c r="C53" s="296">
        <v>2</v>
      </c>
      <c r="D53" s="296">
        <v>2</v>
      </c>
      <c r="E53" s="296" t="s">
        <v>1632</v>
      </c>
      <c r="F53" s="301" t="s">
        <v>1633</v>
      </c>
      <c r="G53" s="298"/>
      <c r="H53" s="298"/>
      <c r="I53" s="298"/>
      <c r="J53" s="310">
        <f t="shared" si="2"/>
        <v>0</v>
      </c>
      <c r="K53" s="311">
        <f t="shared" si="3"/>
        <v>0</v>
      </c>
    </row>
    <row r="54" spans="1:11" ht="12.75">
      <c r="A54" s="287">
        <v>2</v>
      </c>
      <c r="B54" s="288">
        <v>1</v>
      </c>
      <c r="C54" s="288">
        <v>3</v>
      </c>
      <c r="D54" s="288"/>
      <c r="E54" s="288"/>
      <c r="F54" s="289" t="s">
        <v>1634</v>
      </c>
      <c r="G54" s="290">
        <f>+G55</f>
        <v>0</v>
      </c>
      <c r="H54" s="290">
        <f>+H55</f>
        <v>0</v>
      </c>
      <c r="I54" s="290">
        <f>+I55</f>
        <v>0</v>
      </c>
      <c r="J54" s="290">
        <f>+J55</f>
        <v>0</v>
      </c>
      <c r="K54" s="290">
        <f>+K55</f>
        <v>0</v>
      </c>
    </row>
    <row r="55" spans="1:11" ht="12.75">
      <c r="A55" s="291">
        <v>2</v>
      </c>
      <c r="B55" s="292">
        <v>1</v>
      </c>
      <c r="C55" s="292">
        <v>3</v>
      </c>
      <c r="D55" s="292">
        <v>2</v>
      </c>
      <c r="E55" s="292"/>
      <c r="F55" s="302" t="s">
        <v>1635</v>
      </c>
      <c r="G55" s="294">
        <f>SUM(G56:G57)</f>
        <v>0</v>
      </c>
      <c r="H55" s="294">
        <f>SUM(H56:H57)</f>
        <v>0</v>
      </c>
      <c r="I55" s="294">
        <f>SUM(I56:I57)</f>
        <v>0</v>
      </c>
      <c r="J55" s="294">
        <f>SUM(J56:J57)</f>
        <v>0</v>
      </c>
      <c r="K55" s="309">
        <f>SUM(K56:K57)</f>
        <v>0</v>
      </c>
    </row>
    <row r="56" spans="1:11" ht="12.75">
      <c r="A56" s="303">
        <v>2</v>
      </c>
      <c r="B56" s="296">
        <v>1</v>
      </c>
      <c r="C56" s="296">
        <v>3</v>
      </c>
      <c r="D56" s="296">
        <v>2</v>
      </c>
      <c r="E56" s="296" t="s">
        <v>1595</v>
      </c>
      <c r="F56" s="304" t="s">
        <v>1636</v>
      </c>
      <c r="G56" s="298"/>
      <c r="H56" s="298"/>
      <c r="I56" s="298"/>
      <c r="J56" s="310">
        <f>SUBTOTAL(9,G56:I56)</f>
        <v>0</v>
      </c>
      <c r="K56" s="311">
        <f>IFERROR(J56/$J$18*100,"0.00")</f>
        <v>0</v>
      </c>
    </row>
    <row r="57" spans="1:11" ht="12.75">
      <c r="A57" s="303">
        <v>2</v>
      </c>
      <c r="B57" s="296">
        <v>1</v>
      </c>
      <c r="C57" s="296">
        <v>3</v>
      </c>
      <c r="D57" s="296">
        <v>2</v>
      </c>
      <c r="E57" s="296" t="s">
        <v>1597</v>
      </c>
      <c r="F57" s="304" t="s">
        <v>1637</v>
      </c>
      <c r="G57" s="298"/>
      <c r="H57" s="298"/>
      <c r="I57" s="298"/>
      <c r="J57" s="310">
        <f>SUBTOTAL(9,G57:I57)</f>
        <v>0</v>
      </c>
      <c r="K57" s="311">
        <f>IFERROR(J57/$J$18*100,"0.00")</f>
        <v>0</v>
      </c>
    </row>
    <row r="58" spans="1:11" ht="12.75">
      <c r="A58" s="287">
        <v>2</v>
      </c>
      <c r="B58" s="288">
        <v>1</v>
      </c>
      <c r="C58" s="288">
        <v>5</v>
      </c>
      <c r="D58" s="288"/>
      <c r="E58" s="288"/>
      <c r="F58" s="289" t="s">
        <v>1638</v>
      </c>
      <c r="G58" s="290">
        <f>G59+G61+G63+G65</f>
        <v>473040</v>
      </c>
      <c r="H58" s="290">
        <f>H59+H61+H63+H65</f>
        <v>1103760</v>
      </c>
      <c r="I58" s="290">
        <f>I59+I61+I63+I65</f>
        <v>0</v>
      </c>
      <c r="J58" s="290">
        <f>J59+J61+J63+J65</f>
        <v>1576800</v>
      </c>
      <c r="K58" s="312">
        <f>K59+K61+K63+K65</f>
        <v>0.21129356941768956</v>
      </c>
    </row>
    <row r="59" spans="1:11" ht="12.75">
      <c r="A59" s="291">
        <v>2</v>
      </c>
      <c r="B59" s="292">
        <v>1</v>
      </c>
      <c r="C59" s="292">
        <v>5</v>
      </c>
      <c r="D59" s="292">
        <v>1</v>
      </c>
      <c r="E59" s="292"/>
      <c r="F59" s="293" t="s">
        <v>1639</v>
      </c>
      <c r="G59" s="294">
        <f>G60</f>
        <v>300000</v>
      </c>
      <c r="H59" s="294">
        <f>H60</f>
        <v>700000</v>
      </c>
      <c r="I59" s="294">
        <f>I60</f>
        <v>0</v>
      </c>
      <c r="J59" s="294">
        <f>J60</f>
        <v>1000000</v>
      </c>
      <c r="K59" s="309">
        <f>K60</f>
        <v>0.13400150267484118</v>
      </c>
    </row>
    <row r="60" spans="1:11" ht="12.75">
      <c r="A60" s="295">
        <v>2</v>
      </c>
      <c r="B60" s="296">
        <v>1</v>
      </c>
      <c r="C60" s="296">
        <v>5</v>
      </c>
      <c r="D60" s="296">
        <v>1</v>
      </c>
      <c r="E60" s="296" t="s">
        <v>1595</v>
      </c>
      <c r="F60" s="299" t="s">
        <v>1639</v>
      </c>
      <c r="G60" s="298">
        <v>300000</v>
      </c>
      <c r="H60" s="298">
        <v>700000</v>
      </c>
      <c r="I60" s="298"/>
      <c r="J60" s="310">
        <f>SUBTOTAL(9,G60:I60)</f>
        <v>1000000</v>
      </c>
      <c r="K60" s="311">
        <f>IFERROR(J60/$J$18*100,"0.00")</f>
        <v>0.13400150267484118</v>
      </c>
    </row>
    <row r="61" spans="1:11" ht="12.75">
      <c r="A61" s="291">
        <v>2</v>
      </c>
      <c r="B61" s="292">
        <v>1</v>
      </c>
      <c r="C61" s="292">
        <v>5</v>
      </c>
      <c r="D61" s="292">
        <v>2</v>
      </c>
      <c r="E61" s="292"/>
      <c r="F61" s="302" t="s">
        <v>1640</v>
      </c>
      <c r="G61" s="294">
        <f>G62</f>
        <v>83040</v>
      </c>
      <c r="H61" s="294">
        <f>H62</f>
        <v>193760</v>
      </c>
      <c r="I61" s="294">
        <f>I62</f>
        <v>0</v>
      </c>
      <c r="J61" s="294">
        <f>J62</f>
        <v>276800</v>
      </c>
      <c r="K61" s="309">
        <f>K62</f>
        <v>3.709161594039604E-2</v>
      </c>
    </row>
    <row r="62" spans="1:11" ht="12.75">
      <c r="A62" s="295">
        <v>2</v>
      </c>
      <c r="B62" s="296">
        <v>1</v>
      </c>
      <c r="C62" s="296">
        <v>5</v>
      </c>
      <c r="D62" s="296">
        <v>2</v>
      </c>
      <c r="E62" s="296" t="s">
        <v>1595</v>
      </c>
      <c r="F62" s="299" t="s">
        <v>1640</v>
      </c>
      <c r="G62" s="298">
        <v>83040</v>
      </c>
      <c r="H62" s="298">
        <v>193760</v>
      </c>
      <c r="I62" s="298"/>
      <c r="J62" s="310">
        <f>SUBTOTAL(9,G62:I62)</f>
        <v>276800</v>
      </c>
      <c r="K62" s="311">
        <f>IFERROR(J62/$J$18*100,"0.00")</f>
        <v>3.709161594039604E-2</v>
      </c>
    </row>
    <row r="63" spans="1:11" ht="12.75">
      <c r="A63" s="291">
        <v>2</v>
      </c>
      <c r="B63" s="292">
        <v>1</v>
      </c>
      <c r="C63" s="292">
        <v>5</v>
      </c>
      <c r="D63" s="292">
        <v>3</v>
      </c>
      <c r="E63" s="292"/>
      <c r="F63" s="302" t="s">
        <v>1641</v>
      </c>
      <c r="G63" s="294">
        <f>G64</f>
        <v>90000</v>
      </c>
      <c r="H63" s="294">
        <f>H64</f>
        <v>210000</v>
      </c>
      <c r="I63" s="294">
        <f>I64</f>
        <v>0</v>
      </c>
      <c r="J63" s="294">
        <f>J64</f>
        <v>300000</v>
      </c>
      <c r="K63" s="309">
        <f>K64</f>
        <v>4.0200450802452353E-2</v>
      </c>
    </row>
    <row r="64" spans="1:11" ht="12.75">
      <c r="A64" s="295">
        <v>2</v>
      </c>
      <c r="B64" s="296">
        <v>1</v>
      </c>
      <c r="C64" s="296">
        <v>5</v>
      </c>
      <c r="D64" s="296">
        <v>3</v>
      </c>
      <c r="E64" s="296" t="s">
        <v>1595</v>
      </c>
      <c r="F64" s="299" t="s">
        <v>1641</v>
      </c>
      <c r="G64" s="298">
        <v>90000</v>
      </c>
      <c r="H64" s="298">
        <v>210000</v>
      </c>
      <c r="I64" s="298"/>
      <c r="J64" s="310">
        <f>SUBTOTAL(9,G64:I64)</f>
        <v>300000</v>
      </c>
      <c r="K64" s="311">
        <f>IFERROR(J64/$J$18*100,"0.00")</f>
        <v>4.0200450802452353E-2</v>
      </c>
    </row>
    <row r="65" spans="1:11" ht="12.75">
      <c r="A65" s="291">
        <v>2</v>
      </c>
      <c r="B65" s="292">
        <v>1</v>
      </c>
      <c r="C65" s="292">
        <v>5</v>
      </c>
      <c r="D65" s="292">
        <v>4</v>
      </c>
      <c r="E65" s="292"/>
      <c r="F65" s="302" t="s">
        <v>1642</v>
      </c>
      <c r="G65" s="294">
        <f>G66</f>
        <v>0</v>
      </c>
      <c r="H65" s="294">
        <f>H66</f>
        <v>0</v>
      </c>
      <c r="I65" s="294">
        <f>I66</f>
        <v>0</v>
      </c>
      <c r="J65" s="294">
        <f>J66</f>
        <v>0</v>
      </c>
      <c r="K65" s="309">
        <f>K66</f>
        <v>0</v>
      </c>
    </row>
    <row r="66" spans="1:11" ht="12.75">
      <c r="A66" s="295">
        <v>2</v>
      </c>
      <c r="B66" s="296">
        <v>1</v>
      </c>
      <c r="C66" s="296">
        <v>5</v>
      </c>
      <c r="D66" s="296">
        <v>4</v>
      </c>
      <c r="E66" s="296" t="s">
        <v>1595</v>
      </c>
      <c r="F66" s="299" t="s">
        <v>1642</v>
      </c>
      <c r="G66" s="298"/>
      <c r="H66" s="298"/>
      <c r="I66" s="298"/>
      <c r="J66" s="310">
        <f>SUBTOTAL(9,G66:I66)</f>
        <v>0</v>
      </c>
      <c r="K66" s="311">
        <f>IFERROR(J66/$J$18*100,"0.00")</f>
        <v>0</v>
      </c>
    </row>
    <row r="67" spans="1:11" ht="12.75">
      <c r="A67" s="282">
        <v>2</v>
      </c>
      <c r="B67" s="283">
        <v>2</v>
      </c>
      <c r="C67" s="284"/>
      <c r="D67" s="284"/>
      <c r="E67" s="284"/>
      <c r="F67" s="285" t="s">
        <v>1643</v>
      </c>
      <c r="G67" s="286">
        <f>+G68+G82+G87+G92+G99+G116+G125+G143</f>
        <v>7384705.4099999992</v>
      </c>
      <c r="H67" s="286">
        <f>+H68+H82+H87+H92+H99+H116+H125+H143</f>
        <v>17230979.390000001</v>
      </c>
      <c r="I67" s="286">
        <f>+I68+I82+I87+I92+I99+I116+I125+I143</f>
        <v>0</v>
      </c>
      <c r="J67" s="286">
        <f>+J68+J82+J87+J92+J99+J116+J125+J143</f>
        <v>24615684.799999997</v>
      </c>
      <c r="K67" s="321">
        <f>+K68+K82+K87+K92+K99+K116+K125+K143</f>
        <v>3.2985387525702472</v>
      </c>
    </row>
    <row r="68" spans="1:11" ht="12.75">
      <c r="A68" s="287">
        <v>2</v>
      </c>
      <c r="B68" s="288">
        <v>2</v>
      </c>
      <c r="C68" s="288">
        <v>1</v>
      </c>
      <c r="D68" s="288"/>
      <c r="E68" s="288"/>
      <c r="F68" s="289" t="s">
        <v>1644</v>
      </c>
      <c r="G68" s="290">
        <f>+G69+G71+G73+G75+G78+G80</f>
        <v>1970724.29</v>
      </c>
      <c r="H68" s="290">
        <f>+H69+H71+H73+H75+H78+H80</f>
        <v>4598356.72</v>
      </c>
      <c r="I68" s="290">
        <f>+I69+I71+I73+I75+I78+I80</f>
        <v>0</v>
      </c>
      <c r="J68" s="290">
        <f>+J69+J71+J73+J75+J78+J80</f>
        <v>6569081.0099999998</v>
      </c>
      <c r="K68" s="290">
        <f>+K69+K71+K73+K75+K78+K80</f>
        <v>0.88026672653276339</v>
      </c>
    </row>
    <row r="69" spans="1:11" ht="12.75">
      <c r="A69" s="291">
        <v>2</v>
      </c>
      <c r="B69" s="292">
        <v>2</v>
      </c>
      <c r="C69" s="292">
        <v>1</v>
      </c>
      <c r="D69" s="292">
        <v>2</v>
      </c>
      <c r="E69" s="292"/>
      <c r="F69" s="293" t="s">
        <v>1645</v>
      </c>
      <c r="G69" s="294">
        <f>G70</f>
        <v>0</v>
      </c>
      <c r="H69" s="294">
        <f>H70</f>
        <v>0</v>
      </c>
      <c r="I69" s="294">
        <f>I70</f>
        <v>0</v>
      </c>
      <c r="J69" s="294">
        <f>J70</f>
        <v>0</v>
      </c>
      <c r="K69" s="309">
        <f>K70</f>
        <v>0</v>
      </c>
    </row>
    <row r="70" spans="1:11" ht="12.75">
      <c r="A70" s="303">
        <v>2</v>
      </c>
      <c r="B70" s="296">
        <v>2</v>
      </c>
      <c r="C70" s="296">
        <v>1</v>
      </c>
      <c r="D70" s="296">
        <v>2</v>
      </c>
      <c r="E70" s="296" t="s">
        <v>1595</v>
      </c>
      <c r="F70" s="304" t="s">
        <v>1645</v>
      </c>
      <c r="G70" s="298"/>
      <c r="H70" s="298"/>
      <c r="I70" s="298"/>
      <c r="J70" s="310">
        <f>SUBTOTAL(9,G70:I70)</f>
        <v>0</v>
      </c>
      <c r="K70" s="311">
        <f>IFERROR(J70/$J$18*100,"0.00")</f>
        <v>0</v>
      </c>
    </row>
    <row r="71" spans="1:11" ht="12.75">
      <c r="A71" s="291">
        <v>2</v>
      </c>
      <c r="B71" s="292">
        <v>2</v>
      </c>
      <c r="C71" s="292">
        <v>1</v>
      </c>
      <c r="D71" s="292">
        <v>3</v>
      </c>
      <c r="E71" s="292"/>
      <c r="F71" s="293" t="s">
        <v>1646</v>
      </c>
      <c r="G71" s="294">
        <f>G72</f>
        <v>1089829.76</v>
      </c>
      <c r="H71" s="294">
        <f>H72</f>
        <v>2542936.12</v>
      </c>
      <c r="I71" s="294">
        <f>I72</f>
        <v>0</v>
      </c>
      <c r="J71" s="294">
        <f>J72</f>
        <v>3632765.88</v>
      </c>
      <c r="K71" s="309">
        <f>K72</f>
        <v>0.48679608678589176</v>
      </c>
    </row>
    <row r="72" spans="1:11" ht="12.75">
      <c r="A72" s="295">
        <v>2</v>
      </c>
      <c r="B72" s="296">
        <v>2</v>
      </c>
      <c r="C72" s="296">
        <v>1</v>
      </c>
      <c r="D72" s="296">
        <v>3</v>
      </c>
      <c r="E72" s="296" t="s">
        <v>1595</v>
      </c>
      <c r="F72" s="299" t="s">
        <v>1646</v>
      </c>
      <c r="G72" s="298">
        <v>1089829.76</v>
      </c>
      <c r="H72" s="298">
        <v>2542936.12</v>
      </c>
      <c r="I72" s="298"/>
      <c r="J72" s="310">
        <f>SUBTOTAL(9,G72:I72)</f>
        <v>3632765.88</v>
      </c>
      <c r="K72" s="311">
        <f>IFERROR(J72/$J$18*100,"0.00")</f>
        <v>0.48679608678589176</v>
      </c>
    </row>
    <row r="73" spans="1:11" ht="12.75">
      <c r="A73" s="291">
        <v>2</v>
      </c>
      <c r="B73" s="292">
        <v>2</v>
      </c>
      <c r="C73" s="292">
        <v>1</v>
      </c>
      <c r="D73" s="292">
        <v>5</v>
      </c>
      <c r="E73" s="292"/>
      <c r="F73" s="293" t="s">
        <v>1647</v>
      </c>
      <c r="G73" s="294">
        <f>G74</f>
        <v>520094.73</v>
      </c>
      <c r="H73" s="294">
        <f>H74</f>
        <v>1213554.3899999999</v>
      </c>
      <c r="I73" s="294">
        <f>I74</f>
        <v>0</v>
      </c>
      <c r="J73" s="294">
        <f>J74</f>
        <v>1733649.1199999999</v>
      </c>
      <c r="K73" s="309">
        <f>K74</f>
        <v>0.23231158719091605</v>
      </c>
    </row>
    <row r="74" spans="1:11" ht="12.75">
      <c r="A74" s="303">
        <v>2</v>
      </c>
      <c r="B74" s="296">
        <v>2</v>
      </c>
      <c r="C74" s="296">
        <v>1</v>
      </c>
      <c r="D74" s="296">
        <v>5</v>
      </c>
      <c r="E74" s="296" t="s">
        <v>1595</v>
      </c>
      <c r="F74" s="304" t="s">
        <v>1647</v>
      </c>
      <c r="G74" s="298">
        <v>520094.73</v>
      </c>
      <c r="H74" s="298">
        <v>1213554.3899999999</v>
      </c>
      <c r="I74" s="298"/>
      <c r="J74" s="310">
        <f>SUBTOTAL(9,G74:I74)</f>
        <v>1733649.1199999999</v>
      </c>
      <c r="K74" s="311">
        <f>IFERROR(J74/$J$18*100,"0.00")</f>
        <v>0.23231158719091605</v>
      </c>
    </row>
    <row r="75" spans="1:11" ht="12.75">
      <c r="A75" s="291">
        <v>2</v>
      </c>
      <c r="B75" s="292">
        <v>2</v>
      </c>
      <c r="C75" s="292">
        <v>1</v>
      </c>
      <c r="D75" s="292">
        <v>6</v>
      </c>
      <c r="E75" s="292"/>
      <c r="F75" s="293" t="s">
        <v>1648</v>
      </c>
      <c r="G75" s="294">
        <f>G76+G77</f>
        <v>271099.8</v>
      </c>
      <c r="H75" s="294">
        <f>H76+H77</f>
        <v>632566.21</v>
      </c>
      <c r="I75" s="294">
        <f>I76+I77</f>
        <v>0</v>
      </c>
      <c r="J75" s="294">
        <f>J76+J77</f>
        <v>903666.01</v>
      </c>
      <c r="K75" s="309">
        <f>K76+K77</f>
        <v>0.12109260325617804</v>
      </c>
    </row>
    <row r="76" spans="1:11" ht="12.75">
      <c r="A76" s="303">
        <v>2</v>
      </c>
      <c r="B76" s="296">
        <v>2</v>
      </c>
      <c r="C76" s="296">
        <v>1</v>
      </c>
      <c r="D76" s="296">
        <v>6</v>
      </c>
      <c r="E76" s="296" t="s">
        <v>1595</v>
      </c>
      <c r="F76" s="304" t="s">
        <v>1649</v>
      </c>
      <c r="G76" s="316">
        <v>271099.8</v>
      </c>
      <c r="H76" s="316">
        <v>632566.21</v>
      </c>
      <c r="I76" s="316"/>
      <c r="J76" s="310">
        <f>SUBTOTAL(9,G76:I76)</f>
        <v>903666.01</v>
      </c>
      <c r="K76" s="311">
        <f>IFERROR(J76/$J$18*100,"0.00")</f>
        <v>0.12109260325617804</v>
      </c>
    </row>
    <row r="77" spans="1:11" ht="12.75">
      <c r="A77" s="303">
        <v>2</v>
      </c>
      <c r="B77" s="296">
        <v>2</v>
      </c>
      <c r="C77" s="296">
        <v>1</v>
      </c>
      <c r="D77" s="296">
        <v>6</v>
      </c>
      <c r="E77" s="296" t="s">
        <v>1597</v>
      </c>
      <c r="F77" s="304" t="s">
        <v>1650</v>
      </c>
      <c r="G77" s="316"/>
      <c r="H77" s="316"/>
      <c r="I77" s="316"/>
      <c r="J77" s="310">
        <f>SUBTOTAL(9,G77:I77)</f>
        <v>0</v>
      </c>
      <c r="K77" s="311">
        <f>IFERROR(J77/$J$18*100,"0.00")</f>
        <v>0</v>
      </c>
    </row>
    <row r="78" spans="1:11" ht="12.75">
      <c r="A78" s="291">
        <v>2</v>
      </c>
      <c r="B78" s="292">
        <v>2</v>
      </c>
      <c r="C78" s="292">
        <v>1</v>
      </c>
      <c r="D78" s="292">
        <v>7</v>
      </c>
      <c r="E78" s="292"/>
      <c r="F78" s="293" t="s">
        <v>1651</v>
      </c>
      <c r="G78" s="294">
        <f>G79</f>
        <v>60000</v>
      </c>
      <c r="H78" s="294">
        <f>H79</f>
        <v>140000</v>
      </c>
      <c r="I78" s="294">
        <f>I79</f>
        <v>0</v>
      </c>
      <c r="J78" s="294">
        <f>J79</f>
        <v>200000</v>
      </c>
      <c r="K78" s="309">
        <f>K79</f>
        <v>2.6800300534968235E-2</v>
      </c>
    </row>
    <row r="79" spans="1:11" ht="12.75">
      <c r="A79" s="303">
        <v>2</v>
      </c>
      <c r="B79" s="296">
        <v>2</v>
      </c>
      <c r="C79" s="296">
        <v>1</v>
      </c>
      <c r="D79" s="296">
        <v>7</v>
      </c>
      <c r="E79" s="296" t="s">
        <v>1595</v>
      </c>
      <c r="F79" s="304" t="s">
        <v>1651</v>
      </c>
      <c r="G79" s="298">
        <v>60000</v>
      </c>
      <c r="H79" s="298">
        <v>140000</v>
      </c>
      <c r="I79" s="298"/>
      <c r="J79" s="310">
        <f>SUBTOTAL(9,G79:I79)</f>
        <v>200000</v>
      </c>
      <c r="K79" s="311">
        <f>IFERROR(J79/$J$18*100,"0.00")</f>
        <v>2.6800300534968235E-2</v>
      </c>
    </row>
    <row r="80" spans="1:11" ht="12.75">
      <c r="A80" s="291">
        <v>2</v>
      </c>
      <c r="B80" s="292">
        <v>2</v>
      </c>
      <c r="C80" s="292">
        <v>1</v>
      </c>
      <c r="D80" s="292">
        <v>8</v>
      </c>
      <c r="E80" s="292"/>
      <c r="F80" s="293" t="s">
        <v>1652</v>
      </c>
      <c r="G80" s="294">
        <f>G81</f>
        <v>29700</v>
      </c>
      <c r="H80" s="294">
        <f>H81</f>
        <v>69300</v>
      </c>
      <c r="I80" s="294">
        <f>I81</f>
        <v>0</v>
      </c>
      <c r="J80" s="294">
        <f>J81</f>
        <v>99000</v>
      </c>
      <c r="K80" s="309">
        <f>K81</f>
        <v>1.3266148764809277E-2</v>
      </c>
    </row>
    <row r="81" spans="1:11" ht="12.75">
      <c r="A81" s="295">
        <v>2</v>
      </c>
      <c r="B81" s="296">
        <v>2</v>
      </c>
      <c r="C81" s="296">
        <v>1</v>
      </c>
      <c r="D81" s="296">
        <v>8</v>
      </c>
      <c r="E81" s="296" t="s">
        <v>1595</v>
      </c>
      <c r="F81" s="299" t="s">
        <v>1652</v>
      </c>
      <c r="G81" s="298">
        <v>29700</v>
      </c>
      <c r="H81" s="298">
        <v>69300</v>
      </c>
      <c r="I81" s="298"/>
      <c r="J81" s="310">
        <f>SUBTOTAL(9,G81:I81)</f>
        <v>99000</v>
      </c>
      <c r="K81" s="311">
        <f>IFERROR(J81/$J$18*100,"0.00")</f>
        <v>1.3266148764809277E-2</v>
      </c>
    </row>
    <row r="82" spans="1:11" ht="12.75">
      <c r="A82" s="287">
        <v>2</v>
      </c>
      <c r="B82" s="288">
        <v>2</v>
      </c>
      <c r="C82" s="288">
        <v>2</v>
      </c>
      <c r="D82" s="288"/>
      <c r="E82" s="288"/>
      <c r="F82" s="289" t="s">
        <v>1653</v>
      </c>
      <c r="G82" s="290">
        <f>+G83+G85</f>
        <v>277426.5</v>
      </c>
      <c r="H82" s="290">
        <f>+H83+H85</f>
        <v>647328.5</v>
      </c>
      <c r="I82" s="290">
        <f>+I83+I85</f>
        <v>0</v>
      </c>
      <c r="J82" s="290">
        <f>+J83+J85</f>
        <v>924755</v>
      </c>
      <c r="K82" s="312">
        <f>+K83+K85</f>
        <v>0.12391855960607275</v>
      </c>
    </row>
    <row r="83" spans="1:11" ht="12.75">
      <c r="A83" s="291">
        <v>2</v>
      </c>
      <c r="B83" s="292">
        <v>2</v>
      </c>
      <c r="C83" s="292">
        <v>2</v>
      </c>
      <c r="D83" s="292">
        <v>1</v>
      </c>
      <c r="E83" s="292"/>
      <c r="F83" s="293" t="s">
        <v>1654</v>
      </c>
      <c r="G83" s="294">
        <f>G84</f>
        <v>45000</v>
      </c>
      <c r="H83" s="294">
        <f>H84</f>
        <v>105000</v>
      </c>
      <c r="I83" s="294">
        <f>I84</f>
        <v>0</v>
      </c>
      <c r="J83" s="294">
        <f>J84</f>
        <v>150000</v>
      </c>
      <c r="K83" s="309">
        <f>K84</f>
        <v>2.0100225401226177E-2</v>
      </c>
    </row>
    <row r="84" spans="1:11" ht="12.75">
      <c r="A84" s="295">
        <v>2</v>
      </c>
      <c r="B84" s="296">
        <v>2</v>
      </c>
      <c r="C84" s="296">
        <v>2</v>
      </c>
      <c r="D84" s="296">
        <v>1</v>
      </c>
      <c r="E84" s="296" t="s">
        <v>1595</v>
      </c>
      <c r="F84" s="299" t="s">
        <v>1654</v>
      </c>
      <c r="G84" s="298">
        <v>45000</v>
      </c>
      <c r="H84" s="298">
        <v>105000</v>
      </c>
      <c r="I84" s="298"/>
      <c r="J84" s="310">
        <f>SUBTOTAL(9,G84:I84)</f>
        <v>150000</v>
      </c>
      <c r="K84" s="311">
        <f>IFERROR(J84/$J$18*100,"0.00")</f>
        <v>2.0100225401226177E-2</v>
      </c>
    </row>
    <row r="85" spans="1:11" ht="12.75">
      <c r="A85" s="291">
        <v>2</v>
      </c>
      <c r="B85" s="292">
        <v>2</v>
      </c>
      <c r="C85" s="292">
        <v>2</v>
      </c>
      <c r="D85" s="292">
        <v>2</v>
      </c>
      <c r="E85" s="292"/>
      <c r="F85" s="293" t="s">
        <v>1075</v>
      </c>
      <c r="G85" s="294">
        <f>G86</f>
        <v>232426.5</v>
      </c>
      <c r="H85" s="294">
        <f>H86</f>
        <v>542328.5</v>
      </c>
      <c r="I85" s="294">
        <f>I86</f>
        <v>0</v>
      </c>
      <c r="J85" s="294">
        <f>J86</f>
        <v>774755</v>
      </c>
      <c r="K85" s="309">
        <f>K86</f>
        <v>0.10381833420484657</v>
      </c>
    </row>
    <row r="86" spans="1:11" ht="12.75">
      <c r="A86" s="295">
        <v>2</v>
      </c>
      <c r="B86" s="296">
        <v>2</v>
      </c>
      <c r="C86" s="296">
        <v>2</v>
      </c>
      <c r="D86" s="296">
        <v>2</v>
      </c>
      <c r="E86" s="296" t="s">
        <v>1595</v>
      </c>
      <c r="F86" s="299" t="s">
        <v>1075</v>
      </c>
      <c r="G86" s="298">
        <v>232426.5</v>
      </c>
      <c r="H86" s="298">
        <v>542328.5</v>
      </c>
      <c r="I86" s="298"/>
      <c r="J86" s="310">
        <f>SUBTOTAL(9,G86:I86)</f>
        <v>774755</v>
      </c>
      <c r="K86" s="311">
        <f>IFERROR(J86/$J$18*100,"0.00")</f>
        <v>0.10381833420484657</v>
      </c>
    </row>
    <row r="87" spans="1:11" ht="12.75">
      <c r="A87" s="287">
        <v>2</v>
      </c>
      <c r="B87" s="288">
        <v>2</v>
      </c>
      <c r="C87" s="288">
        <v>3</v>
      </c>
      <c r="D87" s="288"/>
      <c r="E87" s="288"/>
      <c r="F87" s="289" t="s">
        <v>1655</v>
      </c>
      <c r="G87" s="290">
        <f>+G88+G90</f>
        <v>162150</v>
      </c>
      <c r="H87" s="290">
        <f>+H88+H90</f>
        <v>378350</v>
      </c>
      <c r="I87" s="290">
        <f>+I88+I90</f>
        <v>0</v>
      </c>
      <c r="J87" s="290">
        <f>+J88+J90</f>
        <v>540500</v>
      </c>
      <c r="K87" s="312">
        <f>+K88+K90</f>
        <v>7.2427812195751659E-2</v>
      </c>
    </row>
    <row r="88" spans="1:11" ht="12.75">
      <c r="A88" s="291">
        <v>2</v>
      </c>
      <c r="B88" s="292">
        <v>2</v>
      </c>
      <c r="C88" s="292">
        <v>3</v>
      </c>
      <c r="D88" s="292">
        <v>1</v>
      </c>
      <c r="E88" s="292"/>
      <c r="F88" s="293" t="s">
        <v>1144</v>
      </c>
      <c r="G88" s="294">
        <f>G89</f>
        <v>162150</v>
      </c>
      <c r="H88" s="294">
        <f>H89</f>
        <v>378350</v>
      </c>
      <c r="I88" s="294">
        <f>I89</f>
        <v>0</v>
      </c>
      <c r="J88" s="294">
        <f>J89</f>
        <v>540500</v>
      </c>
      <c r="K88" s="309">
        <f>K89</f>
        <v>7.2427812195751659E-2</v>
      </c>
    </row>
    <row r="89" spans="1:11" ht="12.75">
      <c r="A89" s="295">
        <v>2</v>
      </c>
      <c r="B89" s="296">
        <v>2</v>
      </c>
      <c r="C89" s="296">
        <v>3</v>
      </c>
      <c r="D89" s="296">
        <v>1</v>
      </c>
      <c r="E89" s="296" t="s">
        <v>1595</v>
      </c>
      <c r="F89" s="299" t="s">
        <v>1144</v>
      </c>
      <c r="G89" s="298">
        <v>162150</v>
      </c>
      <c r="H89" s="298">
        <v>378350</v>
      </c>
      <c r="I89" s="298"/>
      <c r="J89" s="310">
        <f>SUBTOTAL(9,G89:I89)</f>
        <v>540500</v>
      </c>
      <c r="K89" s="311">
        <f>IFERROR(J89/$J$18*100,"0.00")</f>
        <v>7.2427812195751659E-2</v>
      </c>
    </row>
    <row r="90" spans="1:11" ht="12.75">
      <c r="A90" s="291">
        <v>2</v>
      </c>
      <c r="B90" s="292">
        <v>2</v>
      </c>
      <c r="C90" s="292">
        <v>3</v>
      </c>
      <c r="D90" s="292">
        <v>2</v>
      </c>
      <c r="E90" s="292"/>
      <c r="F90" s="293" t="s">
        <v>1656</v>
      </c>
      <c r="G90" s="294">
        <f>G91</f>
        <v>0</v>
      </c>
      <c r="H90" s="294">
        <f>H91</f>
        <v>0</v>
      </c>
      <c r="I90" s="294">
        <f>I91</f>
        <v>0</v>
      </c>
      <c r="J90" s="294">
        <f>J91</f>
        <v>0</v>
      </c>
      <c r="K90" s="309">
        <f>K91</f>
        <v>0</v>
      </c>
    </row>
    <row r="91" spans="1:11" ht="12.75">
      <c r="A91" s="303">
        <v>2</v>
      </c>
      <c r="B91" s="296">
        <v>2</v>
      </c>
      <c r="C91" s="296">
        <v>3</v>
      </c>
      <c r="D91" s="296">
        <v>2</v>
      </c>
      <c r="E91" s="296" t="s">
        <v>1595</v>
      </c>
      <c r="F91" s="304" t="s">
        <v>1656</v>
      </c>
      <c r="G91" s="298"/>
      <c r="H91" s="298"/>
      <c r="I91" s="298"/>
      <c r="J91" s="310">
        <f>SUBTOTAL(9,G91:I91)</f>
        <v>0</v>
      </c>
      <c r="K91" s="311">
        <f>IFERROR(J91/$J$18*100,"0.00")</f>
        <v>0</v>
      </c>
    </row>
    <row r="92" spans="1:11" ht="12.75">
      <c r="A92" s="287">
        <v>2</v>
      </c>
      <c r="B92" s="288">
        <v>2</v>
      </c>
      <c r="C92" s="288">
        <v>4</v>
      </c>
      <c r="D92" s="288"/>
      <c r="E92" s="288"/>
      <c r="F92" s="289" t="s">
        <v>1657</v>
      </c>
      <c r="G92" s="290">
        <f>+G93+G95+G97</f>
        <v>195000</v>
      </c>
      <c r="H92" s="290">
        <f>+H93+H95+H97</f>
        <v>455000</v>
      </c>
      <c r="I92" s="290">
        <f>+I93+I95+I97</f>
        <v>0</v>
      </c>
      <c r="J92" s="290">
        <f>+J93+J95+J97</f>
        <v>650000</v>
      </c>
      <c r="K92" s="290">
        <f>+K93+K95+K97</f>
        <v>8.7100976738646765E-2</v>
      </c>
    </row>
    <row r="93" spans="1:11" ht="12.75">
      <c r="A93" s="291">
        <v>2</v>
      </c>
      <c r="B93" s="292">
        <v>2</v>
      </c>
      <c r="C93" s="292">
        <v>4</v>
      </c>
      <c r="D93" s="292">
        <v>1</v>
      </c>
      <c r="E93" s="292"/>
      <c r="F93" s="302" t="s">
        <v>1658</v>
      </c>
      <c r="G93" s="294">
        <f>G94</f>
        <v>150000</v>
      </c>
      <c r="H93" s="294">
        <f>H94</f>
        <v>350000</v>
      </c>
      <c r="I93" s="294">
        <f>I94</f>
        <v>0</v>
      </c>
      <c r="J93" s="294">
        <f>J94</f>
        <v>500000</v>
      </c>
      <c r="K93" s="309">
        <f>K94</f>
        <v>6.7000751337420589E-2</v>
      </c>
    </row>
    <row r="94" spans="1:11" ht="12.75">
      <c r="A94" s="295">
        <v>2</v>
      </c>
      <c r="B94" s="296">
        <v>2</v>
      </c>
      <c r="C94" s="296">
        <v>4</v>
      </c>
      <c r="D94" s="296">
        <v>1</v>
      </c>
      <c r="E94" s="296" t="s">
        <v>1595</v>
      </c>
      <c r="F94" s="297" t="s">
        <v>1658</v>
      </c>
      <c r="G94" s="298">
        <v>150000</v>
      </c>
      <c r="H94" s="298">
        <v>350000</v>
      </c>
      <c r="I94" s="298"/>
      <c r="J94" s="310">
        <f>SUBTOTAL(9,G94:I94)</f>
        <v>500000</v>
      </c>
      <c r="K94" s="311">
        <f>IFERROR(J94/$J$18*100,"0.00")</f>
        <v>6.7000751337420589E-2</v>
      </c>
    </row>
    <row r="95" spans="1:11" ht="12.75">
      <c r="A95" s="291">
        <v>2</v>
      </c>
      <c r="B95" s="292">
        <v>2</v>
      </c>
      <c r="C95" s="292">
        <v>4</v>
      </c>
      <c r="D95" s="292">
        <v>2</v>
      </c>
      <c r="E95" s="292"/>
      <c r="F95" s="302" t="s">
        <v>1659</v>
      </c>
      <c r="G95" s="294">
        <f>G96</f>
        <v>0</v>
      </c>
      <c r="H95" s="294">
        <f>H96</f>
        <v>0</v>
      </c>
      <c r="I95" s="294">
        <f>I96</f>
        <v>0</v>
      </c>
      <c r="J95" s="294">
        <f>J96</f>
        <v>0</v>
      </c>
      <c r="K95" s="309">
        <f>K96</f>
        <v>0</v>
      </c>
    </row>
    <row r="96" spans="1:11" ht="12.75">
      <c r="A96" s="303">
        <v>2</v>
      </c>
      <c r="B96" s="296">
        <v>2</v>
      </c>
      <c r="C96" s="296">
        <v>4</v>
      </c>
      <c r="D96" s="296">
        <v>2</v>
      </c>
      <c r="E96" s="296" t="s">
        <v>1595</v>
      </c>
      <c r="F96" s="304" t="s">
        <v>1659</v>
      </c>
      <c r="G96" s="298"/>
      <c r="H96" s="298"/>
      <c r="I96" s="298"/>
      <c r="J96" s="310">
        <f>SUBTOTAL(9,G96:I96)</f>
        <v>0</v>
      </c>
      <c r="K96" s="311">
        <f>IFERROR(J96/$J$18*100,"0.00")</f>
        <v>0</v>
      </c>
    </row>
    <row r="97" spans="1:11" ht="12.75">
      <c r="A97" s="291">
        <v>2</v>
      </c>
      <c r="B97" s="292">
        <v>2</v>
      </c>
      <c r="C97" s="292">
        <v>4</v>
      </c>
      <c r="D97" s="292">
        <v>4</v>
      </c>
      <c r="E97" s="292"/>
      <c r="F97" s="302" t="s">
        <v>1660</v>
      </c>
      <c r="G97" s="294">
        <f>G98</f>
        <v>45000</v>
      </c>
      <c r="H97" s="294">
        <f>H98</f>
        <v>105000</v>
      </c>
      <c r="I97" s="294">
        <f>I98</f>
        <v>0</v>
      </c>
      <c r="J97" s="294">
        <f>J98</f>
        <v>150000</v>
      </c>
      <c r="K97" s="309">
        <f>K98</f>
        <v>2.0100225401226177E-2</v>
      </c>
    </row>
    <row r="98" spans="1:11" ht="12.75">
      <c r="A98" s="303">
        <v>2</v>
      </c>
      <c r="B98" s="296">
        <v>2</v>
      </c>
      <c r="C98" s="296">
        <v>4</v>
      </c>
      <c r="D98" s="296">
        <v>4</v>
      </c>
      <c r="E98" s="296" t="s">
        <v>1595</v>
      </c>
      <c r="F98" s="304" t="s">
        <v>1660</v>
      </c>
      <c r="G98" s="298">
        <v>45000</v>
      </c>
      <c r="H98" s="298">
        <v>105000</v>
      </c>
      <c r="I98" s="298"/>
      <c r="J98" s="310">
        <f>SUBTOTAL(9,G98:I98)</f>
        <v>150000</v>
      </c>
      <c r="K98" s="311">
        <f>IFERROR(J98/$J$18*100,"0.00")</f>
        <v>2.0100225401226177E-2</v>
      </c>
    </row>
    <row r="99" spans="1:11" ht="12.75">
      <c r="A99" s="287">
        <v>2</v>
      </c>
      <c r="B99" s="288">
        <v>2</v>
      </c>
      <c r="C99" s="288">
        <v>5</v>
      </c>
      <c r="D99" s="288"/>
      <c r="E99" s="288"/>
      <c r="F99" s="289" t="s">
        <v>1661</v>
      </c>
      <c r="G99" s="290">
        <f>+G100+G102+G104+G110+G112+G114</f>
        <v>1014307.9</v>
      </c>
      <c r="H99" s="290">
        <f>+H100+H102+H104+H110+H112+H114</f>
        <v>2366718.4500000002</v>
      </c>
      <c r="I99" s="290">
        <f>+I100+I102+I104+I110+I112+I114</f>
        <v>0</v>
      </c>
      <c r="J99" s="290">
        <f>+J100+J102+J104+J110+J112+J114</f>
        <v>3381026.35</v>
      </c>
      <c r="K99" s="290">
        <f>+K100+K102+K104+K110+K112+K114</f>
        <v>0.45306261148323351</v>
      </c>
    </row>
    <row r="100" spans="1:11" ht="12.75">
      <c r="A100" s="291">
        <v>2</v>
      </c>
      <c r="B100" s="292">
        <v>2</v>
      </c>
      <c r="C100" s="292">
        <v>5</v>
      </c>
      <c r="D100" s="292">
        <v>1</v>
      </c>
      <c r="E100" s="292"/>
      <c r="F100" s="302" t="s">
        <v>1662</v>
      </c>
      <c r="G100" s="294">
        <f>G101</f>
        <v>1014307.9</v>
      </c>
      <c r="H100" s="294">
        <f>H101</f>
        <v>2366718.4500000002</v>
      </c>
      <c r="I100" s="294">
        <f>I101</f>
        <v>0</v>
      </c>
      <c r="J100" s="294">
        <f>J101</f>
        <v>3381026.35</v>
      </c>
      <c r="K100" s="309">
        <f>K101</f>
        <v>0.45306261148323351</v>
      </c>
    </row>
    <row r="101" spans="1:11" ht="12.75">
      <c r="A101" s="303">
        <v>2</v>
      </c>
      <c r="B101" s="296">
        <v>2</v>
      </c>
      <c r="C101" s="296">
        <v>5</v>
      </c>
      <c r="D101" s="296">
        <v>1</v>
      </c>
      <c r="E101" s="296" t="s">
        <v>1595</v>
      </c>
      <c r="F101" s="304" t="s">
        <v>1662</v>
      </c>
      <c r="G101" s="298">
        <v>1014307.9</v>
      </c>
      <c r="H101" s="298">
        <v>2366718.4500000002</v>
      </c>
      <c r="I101" s="298"/>
      <c r="J101" s="310">
        <f>SUBTOTAL(9,G101:I101)</f>
        <v>3381026.35</v>
      </c>
      <c r="K101" s="311">
        <f>IFERROR(J101/$J$18*100,"0.00")</f>
        <v>0.45306261148323351</v>
      </c>
    </row>
    <row r="102" spans="1:11" ht="12.75">
      <c r="A102" s="317">
        <v>2</v>
      </c>
      <c r="B102" s="292">
        <v>2</v>
      </c>
      <c r="C102" s="292">
        <v>5</v>
      </c>
      <c r="D102" s="292">
        <v>2</v>
      </c>
      <c r="E102" s="292"/>
      <c r="F102" s="318" t="s">
        <v>1663</v>
      </c>
      <c r="G102" s="294">
        <f>G103</f>
        <v>0</v>
      </c>
      <c r="H102" s="294">
        <f>H103</f>
        <v>0</v>
      </c>
      <c r="I102" s="294">
        <f>I103</f>
        <v>0</v>
      </c>
      <c r="J102" s="294">
        <f>J103</f>
        <v>0</v>
      </c>
      <c r="K102" s="309">
        <f>K103</f>
        <v>0</v>
      </c>
    </row>
    <row r="103" spans="1:11" ht="12.75">
      <c r="A103" s="303">
        <v>2</v>
      </c>
      <c r="B103" s="296">
        <v>2</v>
      </c>
      <c r="C103" s="296">
        <v>5</v>
      </c>
      <c r="D103" s="296">
        <v>2</v>
      </c>
      <c r="E103" s="296" t="s">
        <v>1595</v>
      </c>
      <c r="F103" s="304" t="s">
        <v>1663</v>
      </c>
      <c r="G103" s="298"/>
      <c r="H103" s="298"/>
      <c r="I103" s="298"/>
      <c r="J103" s="310">
        <f>SUBTOTAL(9,G103:I103)</f>
        <v>0</v>
      </c>
      <c r="K103" s="311">
        <f>IFERROR(J103/$J$18*100,"0.00")</f>
        <v>0</v>
      </c>
    </row>
    <row r="104" spans="1:11" ht="12.75">
      <c r="A104" s="291">
        <v>2</v>
      </c>
      <c r="B104" s="292">
        <v>2</v>
      </c>
      <c r="C104" s="292">
        <v>5</v>
      </c>
      <c r="D104" s="292">
        <v>3</v>
      </c>
      <c r="E104" s="292"/>
      <c r="F104" s="302" t="s">
        <v>1664</v>
      </c>
      <c r="G104" s="294">
        <f>SUM(G105:G109)</f>
        <v>0</v>
      </c>
      <c r="H104" s="294">
        <f>SUM(H105:H109)</f>
        <v>0</v>
      </c>
      <c r="I104" s="294">
        <f>SUM(I105:I109)</f>
        <v>0</v>
      </c>
      <c r="J104" s="294">
        <f>SUM(J105:J109)</f>
        <v>0</v>
      </c>
      <c r="K104" s="309">
        <f>SUM(K105:K109)</f>
        <v>0</v>
      </c>
    </row>
    <row r="105" spans="1:11" ht="12.75">
      <c r="A105" s="303">
        <v>2</v>
      </c>
      <c r="B105" s="296">
        <v>2</v>
      </c>
      <c r="C105" s="296">
        <v>5</v>
      </c>
      <c r="D105" s="296">
        <v>3</v>
      </c>
      <c r="E105" s="296" t="s">
        <v>1595</v>
      </c>
      <c r="F105" s="304" t="s">
        <v>1665</v>
      </c>
      <c r="G105" s="298"/>
      <c r="H105" s="298"/>
      <c r="I105" s="298"/>
      <c r="J105" s="310">
        <f>SUBTOTAL(9,G105:I105)</f>
        <v>0</v>
      </c>
      <c r="K105" s="311">
        <f>IFERROR(J105/$J$18*100,"0.00")</f>
        <v>0</v>
      </c>
    </row>
    <row r="106" spans="1:11" ht="12.75">
      <c r="A106" s="303">
        <v>2</v>
      </c>
      <c r="B106" s="296">
        <v>2</v>
      </c>
      <c r="C106" s="296">
        <v>5</v>
      </c>
      <c r="D106" s="296">
        <v>3</v>
      </c>
      <c r="E106" s="296" t="s">
        <v>1597</v>
      </c>
      <c r="F106" s="304" t="s">
        <v>1666</v>
      </c>
      <c r="G106" s="298"/>
      <c r="H106" s="298"/>
      <c r="I106" s="298"/>
      <c r="J106" s="310">
        <f>SUBTOTAL(9,G106:I106)</f>
        <v>0</v>
      </c>
      <c r="K106" s="311">
        <f>IFERROR(J106/$J$18*100,"0.00")</f>
        <v>0</v>
      </c>
    </row>
    <row r="107" spans="1:11" ht="12.75">
      <c r="A107" s="303">
        <v>2</v>
      </c>
      <c r="B107" s="296">
        <v>2</v>
      </c>
      <c r="C107" s="296">
        <v>5</v>
      </c>
      <c r="D107" s="296">
        <v>3</v>
      </c>
      <c r="E107" s="296" t="s">
        <v>1604</v>
      </c>
      <c r="F107" s="304" t="s">
        <v>1667</v>
      </c>
      <c r="G107" s="298"/>
      <c r="H107" s="298"/>
      <c r="I107" s="298"/>
      <c r="J107" s="310">
        <f>SUBTOTAL(9,G107:I107)</f>
        <v>0</v>
      </c>
      <c r="K107" s="311">
        <f>IFERROR(J107/$J$18*100,"0.00")</f>
        <v>0</v>
      </c>
    </row>
    <row r="108" spans="1:11" ht="12.75">
      <c r="A108" s="303">
        <v>2</v>
      </c>
      <c r="B108" s="296">
        <v>2</v>
      </c>
      <c r="C108" s="296">
        <v>5</v>
      </c>
      <c r="D108" s="296">
        <v>3</v>
      </c>
      <c r="E108" s="296" t="s">
        <v>1619</v>
      </c>
      <c r="F108" s="304" t="s">
        <v>1668</v>
      </c>
      <c r="G108" s="298"/>
      <c r="H108" s="298"/>
      <c r="I108" s="298"/>
      <c r="J108" s="310">
        <f>SUBTOTAL(9,G108:I108)</f>
        <v>0</v>
      </c>
      <c r="K108" s="311">
        <f>IFERROR(J108/$J$18*100,"0.00")</f>
        <v>0</v>
      </c>
    </row>
    <row r="109" spans="1:11" ht="12.75">
      <c r="A109" s="303">
        <v>2</v>
      </c>
      <c r="B109" s="296">
        <v>2</v>
      </c>
      <c r="C109" s="296">
        <v>5</v>
      </c>
      <c r="D109" s="296">
        <v>3</v>
      </c>
      <c r="E109" s="296" t="s">
        <v>1599</v>
      </c>
      <c r="F109" s="304" t="s">
        <v>1669</v>
      </c>
      <c r="G109" s="298"/>
      <c r="H109" s="298"/>
      <c r="I109" s="298"/>
      <c r="J109" s="310">
        <f>SUBTOTAL(9,G109:I109)</f>
        <v>0</v>
      </c>
      <c r="K109" s="311">
        <f>IFERROR(J109/$J$18*100,"0.00")</f>
        <v>0</v>
      </c>
    </row>
    <row r="110" spans="1:11" ht="12.75">
      <c r="A110" s="291">
        <v>2</v>
      </c>
      <c r="B110" s="292">
        <v>2</v>
      </c>
      <c r="C110" s="292">
        <v>5</v>
      </c>
      <c r="D110" s="292">
        <v>4</v>
      </c>
      <c r="E110" s="292"/>
      <c r="F110" s="302" t="s">
        <v>1670</v>
      </c>
      <c r="G110" s="294">
        <f>G111</f>
        <v>0</v>
      </c>
      <c r="H110" s="294">
        <f>H111</f>
        <v>0</v>
      </c>
      <c r="I110" s="294">
        <f>I111</f>
        <v>0</v>
      </c>
      <c r="J110" s="294">
        <f>J111</f>
        <v>0</v>
      </c>
      <c r="K110" s="309">
        <f>K111</f>
        <v>0</v>
      </c>
    </row>
    <row r="111" spans="1:11" ht="12.75">
      <c r="A111" s="303">
        <v>2</v>
      </c>
      <c r="B111" s="296">
        <v>2</v>
      </c>
      <c r="C111" s="296">
        <v>5</v>
      </c>
      <c r="D111" s="296">
        <v>4</v>
      </c>
      <c r="E111" s="296" t="s">
        <v>1595</v>
      </c>
      <c r="F111" s="304" t="s">
        <v>1670</v>
      </c>
      <c r="G111" s="298"/>
      <c r="H111" s="298"/>
      <c r="I111" s="298"/>
      <c r="J111" s="310">
        <f>SUBTOTAL(9,G111:I111)</f>
        <v>0</v>
      </c>
      <c r="K111" s="311">
        <f>IFERROR(J111/$J$18*100,"0.00")</f>
        <v>0</v>
      </c>
    </row>
    <row r="112" spans="1:11" ht="12.75">
      <c r="A112" s="317">
        <v>2</v>
      </c>
      <c r="B112" s="292">
        <v>2</v>
      </c>
      <c r="C112" s="292">
        <v>5</v>
      </c>
      <c r="D112" s="292">
        <v>8</v>
      </c>
      <c r="E112" s="292"/>
      <c r="F112" s="318" t="s">
        <v>1671</v>
      </c>
      <c r="G112" s="294">
        <f>G113</f>
        <v>0</v>
      </c>
      <c r="H112" s="294">
        <f>H113</f>
        <v>0</v>
      </c>
      <c r="I112" s="294">
        <f>I113</f>
        <v>0</v>
      </c>
      <c r="J112" s="294">
        <f>J113</f>
        <v>0</v>
      </c>
      <c r="K112" s="309">
        <f>K113</f>
        <v>0</v>
      </c>
    </row>
    <row r="113" spans="1:11" ht="12.75">
      <c r="A113" s="303">
        <v>2</v>
      </c>
      <c r="B113" s="296">
        <v>2</v>
      </c>
      <c r="C113" s="296">
        <v>5</v>
      </c>
      <c r="D113" s="296">
        <v>8</v>
      </c>
      <c r="E113" s="296" t="s">
        <v>1595</v>
      </c>
      <c r="F113" s="304" t="s">
        <v>1671</v>
      </c>
      <c r="G113" s="298"/>
      <c r="H113" s="298"/>
      <c r="I113" s="298"/>
      <c r="J113" s="310">
        <f>SUBTOTAL(9,G113:I113)</f>
        <v>0</v>
      </c>
      <c r="K113" s="311">
        <f>IFERROR(J113/$J$18*100,"0.00")</f>
        <v>0</v>
      </c>
    </row>
    <row r="114" spans="1:11" ht="12.75">
      <c r="A114" s="317">
        <v>2</v>
      </c>
      <c r="B114" s="292">
        <v>2</v>
      </c>
      <c r="C114" s="292">
        <v>5</v>
      </c>
      <c r="D114" s="292">
        <v>9</v>
      </c>
      <c r="E114" s="292"/>
      <c r="F114" s="318" t="s">
        <v>1672</v>
      </c>
      <c r="G114" s="319">
        <f>+G115</f>
        <v>0</v>
      </c>
      <c r="H114" s="319">
        <f>+H115</f>
        <v>0</v>
      </c>
      <c r="I114" s="319">
        <f>+I115</f>
        <v>0</v>
      </c>
      <c r="J114" s="319">
        <f>+J115</f>
        <v>0</v>
      </c>
      <c r="K114" s="309">
        <f>+K115</f>
        <v>0</v>
      </c>
    </row>
    <row r="115" spans="1:11" ht="12.75">
      <c r="A115" s="303">
        <v>2</v>
      </c>
      <c r="B115" s="296">
        <v>2</v>
      </c>
      <c r="C115" s="296">
        <v>5</v>
      </c>
      <c r="D115" s="296">
        <v>8</v>
      </c>
      <c r="E115" s="296" t="s">
        <v>1595</v>
      </c>
      <c r="F115" s="304" t="s">
        <v>1673</v>
      </c>
      <c r="G115" s="298"/>
      <c r="H115" s="298"/>
      <c r="I115" s="298"/>
      <c r="J115" s="310">
        <f>SUBTOTAL(9,G115:I115)</f>
        <v>0</v>
      </c>
      <c r="K115" s="311">
        <f>IFERROR(J115/$J$18*100,"0.00")</f>
        <v>0</v>
      </c>
    </row>
    <row r="116" spans="1:11" ht="12.75">
      <c r="A116" s="287">
        <v>2</v>
      </c>
      <c r="B116" s="288">
        <v>2</v>
      </c>
      <c r="C116" s="288">
        <v>6</v>
      </c>
      <c r="D116" s="288"/>
      <c r="E116" s="288"/>
      <c r="F116" s="289" t="s">
        <v>1674</v>
      </c>
      <c r="G116" s="290">
        <f>+G117+G119+G121+G123</f>
        <v>0</v>
      </c>
      <c r="H116" s="290">
        <f>+H117+H119+H121+H123</f>
        <v>0</v>
      </c>
      <c r="I116" s="290">
        <f>+I117+I119+I121+I123</f>
        <v>0</v>
      </c>
      <c r="J116" s="290">
        <f>+J117+J119+J121+J123</f>
        <v>0</v>
      </c>
      <c r="K116" s="290">
        <f>+K117+K119+K121+K123</f>
        <v>0</v>
      </c>
    </row>
    <row r="117" spans="1:11" ht="12.75">
      <c r="A117" s="291">
        <v>2</v>
      </c>
      <c r="B117" s="292">
        <v>2</v>
      </c>
      <c r="C117" s="292">
        <v>6</v>
      </c>
      <c r="D117" s="292">
        <v>1</v>
      </c>
      <c r="E117" s="292"/>
      <c r="F117" s="302" t="s">
        <v>1675</v>
      </c>
      <c r="G117" s="294">
        <f>G118</f>
        <v>0</v>
      </c>
      <c r="H117" s="294">
        <f>H118</f>
        <v>0</v>
      </c>
      <c r="I117" s="294">
        <f>I118</f>
        <v>0</v>
      </c>
      <c r="J117" s="294">
        <f>J118</f>
        <v>0</v>
      </c>
      <c r="K117" s="309">
        <f>K118</f>
        <v>0</v>
      </c>
    </row>
    <row r="118" spans="1:11" ht="12.75">
      <c r="A118" s="303">
        <v>2</v>
      </c>
      <c r="B118" s="296">
        <v>2</v>
      </c>
      <c r="C118" s="296">
        <v>6</v>
      </c>
      <c r="D118" s="296">
        <v>1</v>
      </c>
      <c r="E118" s="296" t="s">
        <v>1595</v>
      </c>
      <c r="F118" s="304" t="s">
        <v>1675</v>
      </c>
      <c r="G118" s="298"/>
      <c r="H118" s="298"/>
      <c r="I118" s="298"/>
      <c r="J118" s="310">
        <f>SUBTOTAL(9,G118:I118)</f>
        <v>0</v>
      </c>
      <c r="K118" s="311">
        <f>IFERROR(J118/$J$18*100,"0.00")</f>
        <v>0</v>
      </c>
    </row>
    <row r="119" spans="1:11" ht="12.75">
      <c r="A119" s="291">
        <v>2</v>
      </c>
      <c r="B119" s="292">
        <v>2</v>
      </c>
      <c r="C119" s="292">
        <v>6</v>
      </c>
      <c r="D119" s="292">
        <v>2</v>
      </c>
      <c r="E119" s="292"/>
      <c r="F119" s="302" t="s">
        <v>1676</v>
      </c>
      <c r="G119" s="294">
        <f>G120</f>
        <v>0</v>
      </c>
      <c r="H119" s="294">
        <f>H120</f>
        <v>0</v>
      </c>
      <c r="I119" s="294">
        <f>I120</f>
        <v>0</v>
      </c>
      <c r="J119" s="294">
        <f>J120</f>
        <v>0</v>
      </c>
      <c r="K119" s="309">
        <f>K120</f>
        <v>0</v>
      </c>
    </row>
    <row r="120" spans="1:11" ht="12.75">
      <c r="A120" s="303">
        <v>2</v>
      </c>
      <c r="B120" s="296">
        <v>2</v>
      </c>
      <c r="C120" s="296">
        <v>6</v>
      </c>
      <c r="D120" s="296">
        <v>2</v>
      </c>
      <c r="E120" s="296" t="s">
        <v>1595</v>
      </c>
      <c r="F120" s="304" t="s">
        <v>1676</v>
      </c>
      <c r="G120" s="298"/>
      <c r="H120" s="298"/>
      <c r="I120" s="298"/>
      <c r="J120" s="310">
        <f>SUBTOTAL(9,G120:I120)</f>
        <v>0</v>
      </c>
      <c r="K120" s="311">
        <f>IFERROR(J120/$J$18*100,"0.00")</f>
        <v>0</v>
      </c>
    </row>
    <row r="121" spans="1:11" ht="12.75">
      <c r="A121" s="291">
        <v>2</v>
      </c>
      <c r="B121" s="292">
        <v>2</v>
      </c>
      <c r="C121" s="292">
        <v>6</v>
      </c>
      <c r="D121" s="292">
        <v>3</v>
      </c>
      <c r="E121" s="292"/>
      <c r="F121" s="302" t="s">
        <v>1677</v>
      </c>
      <c r="G121" s="294">
        <f>G122</f>
        <v>0</v>
      </c>
      <c r="H121" s="294">
        <f>H122</f>
        <v>0</v>
      </c>
      <c r="I121" s="294">
        <f>I122</f>
        <v>0</v>
      </c>
      <c r="J121" s="294">
        <f>J122</f>
        <v>0</v>
      </c>
      <c r="K121" s="309">
        <f>K122</f>
        <v>0</v>
      </c>
    </row>
    <row r="122" spans="1:11" ht="12.75">
      <c r="A122" s="303">
        <v>2</v>
      </c>
      <c r="B122" s="296">
        <v>2</v>
      </c>
      <c r="C122" s="296">
        <v>6</v>
      </c>
      <c r="D122" s="296">
        <v>3</v>
      </c>
      <c r="E122" s="296" t="s">
        <v>1595</v>
      </c>
      <c r="F122" s="304" t="s">
        <v>1677</v>
      </c>
      <c r="G122" s="298"/>
      <c r="H122" s="298"/>
      <c r="I122" s="298"/>
      <c r="J122" s="310">
        <f>SUBTOTAL(9,G122:I122)</f>
        <v>0</v>
      </c>
      <c r="K122" s="311">
        <f>IFERROR(J122/$J$18*100,"0.00")</f>
        <v>0</v>
      </c>
    </row>
    <row r="123" spans="1:11" ht="12.75">
      <c r="A123" s="317">
        <v>2</v>
      </c>
      <c r="B123" s="292">
        <v>2</v>
      </c>
      <c r="C123" s="292">
        <v>6</v>
      </c>
      <c r="D123" s="292">
        <v>9</v>
      </c>
      <c r="E123" s="292"/>
      <c r="F123" s="318" t="s">
        <v>1678</v>
      </c>
      <c r="G123" s="319">
        <f>+G124</f>
        <v>0</v>
      </c>
      <c r="H123" s="319">
        <f>+H124</f>
        <v>0</v>
      </c>
      <c r="I123" s="319">
        <f>+I124</f>
        <v>0</v>
      </c>
      <c r="J123" s="319">
        <f>+J124</f>
        <v>0</v>
      </c>
      <c r="K123" s="322">
        <f>+K124</f>
        <v>0</v>
      </c>
    </row>
    <row r="124" spans="1:11" ht="12.75">
      <c r="A124" s="303">
        <v>2</v>
      </c>
      <c r="B124" s="296">
        <v>2</v>
      </c>
      <c r="C124" s="296">
        <v>6</v>
      </c>
      <c r="D124" s="296">
        <v>9</v>
      </c>
      <c r="E124" s="296" t="s">
        <v>1595</v>
      </c>
      <c r="F124" s="304" t="s">
        <v>1678</v>
      </c>
      <c r="G124" s="298"/>
      <c r="H124" s="298"/>
      <c r="I124" s="298"/>
      <c r="J124" s="310">
        <f>SUBTOTAL(9,G124:I124)</f>
        <v>0</v>
      </c>
      <c r="K124" s="311">
        <f>IFERROR(J124/$J$18*100,"0.00")</f>
        <v>0</v>
      </c>
    </row>
    <row r="125" spans="1:11" ht="12.75">
      <c r="A125" s="287">
        <v>2</v>
      </c>
      <c r="B125" s="288">
        <v>2</v>
      </c>
      <c r="C125" s="288">
        <v>7</v>
      </c>
      <c r="D125" s="288"/>
      <c r="E125" s="288"/>
      <c r="F125" s="289" t="s">
        <v>1679</v>
      </c>
      <c r="G125" s="290">
        <f>+G126+G131+G141</f>
        <v>825000</v>
      </c>
      <c r="H125" s="290">
        <f>+H126+H131+H141</f>
        <v>1925000</v>
      </c>
      <c r="I125" s="290">
        <f>+I126+I131+I141</f>
        <v>0</v>
      </c>
      <c r="J125" s="290">
        <f>+J126+J131+J141</f>
        <v>2750000</v>
      </c>
      <c r="K125" s="312">
        <f>+K126+K131+K141</f>
        <v>0.3685041323558132</v>
      </c>
    </row>
    <row r="126" spans="1:11" ht="12.75">
      <c r="A126" s="317">
        <v>2</v>
      </c>
      <c r="B126" s="292">
        <v>2</v>
      </c>
      <c r="C126" s="292">
        <v>7</v>
      </c>
      <c r="D126" s="292">
        <v>1</v>
      </c>
      <c r="E126" s="292"/>
      <c r="F126" s="318" t="s">
        <v>1680</v>
      </c>
      <c r="G126" s="294">
        <f>SUM(G127:G130)</f>
        <v>0</v>
      </c>
      <c r="H126" s="294">
        <f>SUM(H127:H130)</f>
        <v>0</v>
      </c>
      <c r="I126" s="294">
        <f>SUM(I127:I130)</f>
        <v>0</v>
      </c>
      <c r="J126" s="294">
        <f>SUM(J127:J130)</f>
        <v>0</v>
      </c>
      <c r="K126" s="309">
        <f>SUM(K127:K130)</f>
        <v>0</v>
      </c>
    </row>
    <row r="127" spans="1:11" ht="12.75">
      <c r="A127" s="295">
        <v>2</v>
      </c>
      <c r="B127" s="296">
        <v>2</v>
      </c>
      <c r="C127" s="296">
        <v>7</v>
      </c>
      <c r="D127" s="296">
        <v>1</v>
      </c>
      <c r="E127" s="296" t="s">
        <v>1595</v>
      </c>
      <c r="F127" s="320" t="s">
        <v>1681</v>
      </c>
      <c r="G127" s="298"/>
      <c r="H127" s="298"/>
      <c r="I127" s="298"/>
      <c r="J127" s="310">
        <f>SUBTOTAL(9,G127:I127)</f>
        <v>0</v>
      </c>
      <c r="K127" s="311">
        <f>IFERROR(J127/$J$18*100,"0.00")</f>
        <v>0</v>
      </c>
    </row>
    <row r="128" spans="1:11" ht="12.75">
      <c r="A128" s="295">
        <v>2</v>
      </c>
      <c r="B128" s="296">
        <v>2</v>
      </c>
      <c r="C128" s="296">
        <v>7</v>
      </c>
      <c r="D128" s="296">
        <v>1</v>
      </c>
      <c r="E128" s="296" t="s">
        <v>1601</v>
      </c>
      <c r="F128" s="320" t="s">
        <v>1682</v>
      </c>
      <c r="G128" s="298"/>
      <c r="H128" s="298"/>
      <c r="I128" s="298"/>
      <c r="J128" s="310">
        <f>SUBTOTAL(9,G128:I128)</f>
        <v>0</v>
      </c>
      <c r="K128" s="311">
        <f>IFERROR(J128/$J$18*100,"0.00")</f>
        <v>0</v>
      </c>
    </row>
    <row r="129" spans="1:11" ht="12.75">
      <c r="A129" s="295">
        <v>2</v>
      </c>
      <c r="B129" s="296">
        <v>2</v>
      </c>
      <c r="C129" s="296">
        <v>7</v>
      </c>
      <c r="D129" s="296">
        <v>1</v>
      </c>
      <c r="E129" s="296" t="s">
        <v>1628</v>
      </c>
      <c r="F129" s="320" t="s">
        <v>1683</v>
      </c>
      <c r="G129" s="298"/>
      <c r="H129" s="298"/>
      <c r="I129" s="298"/>
      <c r="J129" s="310">
        <f>SUBTOTAL(9,G129:I129)</f>
        <v>0</v>
      </c>
      <c r="K129" s="311">
        <f>IFERROR(J129/$J$18*100,"0.00")</f>
        <v>0</v>
      </c>
    </row>
    <row r="130" spans="1:11" ht="12.75">
      <c r="A130" s="295">
        <v>2</v>
      </c>
      <c r="B130" s="296">
        <v>2</v>
      </c>
      <c r="C130" s="296">
        <v>7</v>
      </c>
      <c r="D130" s="296">
        <v>1</v>
      </c>
      <c r="E130" s="296" t="s">
        <v>1684</v>
      </c>
      <c r="F130" s="320" t="s">
        <v>1685</v>
      </c>
      <c r="G130" s="298"/>
      <c r="H130" s="298"/>
      <c r="I130" s="298"/>
      <c r="J130" s="310">
        <f>SUBTOTAL(9,G130:I130)</f>
        <v>0</v>
      </c>
      <c r="K130" s="311">
        <f>IFERROR(J130/$J$18*100,"0.00")</f>
        <v>0</v>
      </c>
    </row>
    <row r="131" spans="1:11" ht="12.75">
      <c r="A131" s="291">
        <v>2</v>
      </c>
      <c r="B131" s="292">
        <v>2</v>
      </c>
      <c r="C131" s="292">
        <v>7</v>
      </c>
      <c r="D131" s="292">
        <v>2</v>
      </c>
      <c r="E131" s="292"/>
      <c r="F131" s="302" t="s">
        <v>1686</v>
      </c>
      <c r="G131" s="294">
        <f>SUM(G132:G140)</f>
        <v>825000</v>
      </c>
      <c r="H131" s="294">
        <f>SUM(H132:H140)</f>
        <v>1925000</v>
      </c>
      <c r="I131" s="294">
        <f>SUM(I132:I140)</f>
        <v>0</v>
      </c>
      <c r="J131" s="294">
        <f>SUM(J132:J140)</f>
        <v>2750000</v>
      </c>
      <c r="K131" s="309">
        <f>SUM(K132:K140)</f>
        <v>0.3685041323558132</v>
      </c>
    </row>
    <row r="132" spans="1:11" ht="12.75">
      <c r="A132" s="295">
        <v>2</v>
      </c>
      <c r="B132" s="296">
        <v>2</v>
      </c>
      <c r="C132" s="296">
        <v>7</v>
      </c>
      <c r="D132" s="296">
        <v>2</v>
      </c>
      <c r="E132" s="296" t="s">
        <v>1595</v>
      </c>
      <c r="F132" s="320" t="s">
        <v>1687</v>
      </c>
      <c r="G132" s="298"/>
      <c r="H132" s="298"/>
      <c r="I132" s="298"/>
      <c r="J132" s="310">
        <f t="shared" ref="J132:J140" si="4">SUBTOTAL(9,G132:I132)</f>
        <v>0</v>
      </c>
      <c r="K132" s="311">
        <f t="shared" ref="K132:K140" si="5">IFERROR(J132/$J$18*100,"0.00")</f>
        <v>0</v>
      </c>
    </row>
    <row r="133" spans="1:11" ht="12.75">
      <c r="A133" s="295">
        <v>2</v>
      </c>
      <c r="B133" s="296">
        <v>2</v>
      </c>
      <c r="C133" s="296">
        <v>7</v>
      </c>
      <c r="D133" s="296">
        <v>2</v>
      </c>
      <c r="E133" s="296" t="s">
        <v>1597</v>
      </c>
      <c r="F133" s="320" t="s">
        <v>1688</v>
      </c>
      <c r="G133" s="298">
        <v>75000</v>
      </c>
      <c r="H133" s="298">
        <v>175000</v>
      </c>
      <c r="I133" s="298"/>
      <c r="J133" s="310">
        <f t="shared" si="4"/>
        <v>250000</v>
      </c>
      <c r="K133" s="311">
        <f t="shared" si="5"/>
        <v>3.3500375668710294E-2</v>
      </c>
    </row>
    <row r="134" spans="1:11" ht="12.75">
      <c r="A134" s="295">
        <v>2</v>
      </c>
      <c r="B134" s="296">
        <v>2</v>
      </c>
      <c r="C134" s="296">
        <v>7</v>
      </c>
      <c r="D134" s="296">
        <v>2</v>
      </c>
      <c r="E134" s="296" t="s">
        <v>1604</v>
      </c>
      <c r="F134" s="320" t="s">
        <v>1689</v>
      </c>
      <c r="G134" s="298"/>
      <c r="H134" s="298"/>
      <c r="I134" s="298"/>
      <c r="J134" s="310">
        <f t="shared" si="4"/>
        <v>0</v>
      </c>
      <c r="K134" s="311">
        <f t="shared" si="5"/>
        <v>0</v>
      </c>
    </row>
    <row r="135" spans="1:11" ht="12.75">
      <c r="A135" s="295">
        <v>2</v>
      </c>
      <c r="B135" s="296">
        <v>2</v>
      </c>
      <c r="C135" s="296">
        <v>7</v>
      </c>
      <c r="D135" s="296">
        <v>2</v>
      </c>
      <c r="E135" s="296" t="s">
        <v>1619</v>
      </c>
      <c r="F135" s="320" t="s">
        <v>1690</v>
      </c>
      <c r="G135" s="298"/>
      <c r="H135" s="298"/>
      <c r="I135" s="298"/>
      <c r="J135" s="310">
        <f t="shared" si="4"/>
        <v>0</v>
      </c>
      <c r="K135" s="311">
        <f t="shared" si="5"/>
        <v>0</v>
      </c>
    </row>
    <row r="136" spans="1:11" ht="12.75">
      <c r="A136" s="295">
        <v>2</v>
      </c>
      <c r="B136" s="296">
        <v>2</v>
      </c>
      <c r="C136" s="296">
        <v>7</v>
      </c>
      <c r="D136" s="296">
        <v>2</v>
      </c>
      <c r="E136" s="296" t="s">
        <v>1599</v>
      </c>
      <c r="F136" s="320" t="s">
        <v>1691</v>
      </c>
      <c r="G136" s="298"/>
      <c r="H136" s="298"/>
      <c r="I136" s="298"/>
      <c r="J136" s="310">
        <f t="shared" si="4"/>
        <v>0</v>
      </c>
      <c r="K136" s="311">
        <f t="shared" si="5"/>
        <v>0</v>
      </c>
    </row>
    <row r="137" spans="1:11" ht="12.75">
      <c r="A137" s="295">
        <v>2</v>
      </c>
      <c r="B137" s="296">
        <v>2</v>
      </c>
      <c r="C137" s="296">
        <v>7</v>
      </c>
      <c r="D137" s="296">
        <v>2</v>
      </c>
      <c r="E137" s="296" t="s">
        <v>1601</v>
      </c>
      <c r="F137" s="323" t="s">
        <v>1236</v>
      </c>
      <c r="G137" s="298">
        <v>750000</v>
      </c>
      <c r="H137" s="298">
        <v>1750000</v>
      </c>
      <c r="I137" s="298"/>
      <c r="J137" s="310">
        <f t="shared" si="4"/>
        <v>2500000</v>
      </c>
      <c r="K137" s="311">
        <f t="shared" si="5"/>
        <v>0.33500375668710292</v>
      </c>
    </row>
    <row r="138" spans="1:11" ht="12.75">
      <c r="A138" s="295">
        <v>2</v>
      </c>
      <c r="B138" s="296">
        <v>2</v>
      </c>
      <c r="C138" s="296">
        <v>7</v>
      </c>
      <c r="D138" s="296">
        <v>2</v>
      </c>
      <c r="E138" s="296" t="s">
        <v>1628</v>
      </c>
      <c r="F138" s="323" t="s">
        <v>1692</v>
      </c>
      <c r="G138" s="298"/>
      <c r="H138" s="298"/>
      <c r="I138" s="298"/>
      <c r="J138" s="310">
        <f t="shared" si="4"/>
        <v>0</v>
      </c>
      <c r="K138" s="311">
        <f t="shared" si="5"/>
        <v>0</v>
      </c>
    </row>
    <row r="139" spans="1:11" ht="12.75">
      <c r="A139" s="295">
        <v>2</v>
      </c>
      <c r="B139" s="296">
        <v>2</v>
      </c>
      <c r="C139" s="296">
        <v>7</v>
      </c>
      <c r="D139" s="296">
        <v>2</v>
      </c>
      <c r="E139" s="296" t="s">
        <v>1608</v>
      </c>
      <c r="F139" s="323" t="s">
        <v>1833</v>
      </c>
      <c r="G139" s="298"/>
      <c r="H139" s="298"/>
      <c r="I139" s="298"/>
      <c r="J139" s="310">
        <f t="shared" si="4"/>
        <v>0</v>
      </c>
      <c r="K139" s="311">
        <f t="shared" si="5"/>
        <v>0</v>
      </c>
    </row>
    <row r="140" spans="1:11" ht="12.75">
      <c r="A140" s="295">
        <v>2</v>
      </c>
      <c r="B140" s="296">
        <v>2</v>
      </c>
      <c r="C140" s="296">
        <v>7</v>
      </c>
      <c r="D140" s="296">
        <v>2</v>
      </c>
      <c r="E140" s="296" t="s">
        <v>1684</v>
      </c>
      <c r="F140" s="323" t="s">
        <v>1834</v>
      </c>
      <c r="G140" s="298"/>
      <c r="H140" s="298"/>
      <c r="I140" s="298"/>
      <c r="J140" s="310">
        <f t="shared" si="4"/>
        <v>0</v>
      </c>
      <c r="K140" s="311">
        <f t="shared" si="5"/>
        <v>0</v>
      </c>
    </row>
    <row r="141" spans="1:11" ht="12.75">
      <c r="A141" s="291">
        <v>2</v>
      </c>
      <c r="B141" s="292">
        <v>2</v>
      </c>
      <c r="C141" s="292">
        <v>7</v>
      </c>
      <c r="D141" s="292">
        <v>3</v>
      </c>
      <c r="E141" s="292"/>
      <c r="F141" s="302" t="s">
        <v>1695</v>
      </c>
      <c r="G141" s="294">
        <f>G142</f>
        <v>0</v>
      </c>
      <c r="H141" s="294">
        <f>H142</f>
        <v>0</v>
      </c>
      <c r="I141" s="294">
        <f>I142</f>
        <v>0</v>
      </c>
      <c r="J141" s="294">
        <f>J142</f>
        <v>0</v>
      </c>
      <c r="K141" s="309">
        <f>K142</f>
        <v>0</v>
      </c>
    </row>
    <row r="142" spans="1:11" ht="12.75">
      <c r="A142" s="295">
        <v>2</v>
      </c>
      <c r="B142" s="296">
        <v>2</v>
      </c>
      <c r="C142" s="296">
        <v>7</v>
      </c>
      <c r="D142" s="296">
        <v>3</v>
      </c>
      <c r="E142" s="296" t="s">
        <v>1595</v>
      </c>
      <c r="F142" s="297" t="s">
        <v>1695</v>
      </c>
      <c r="G142" s="298"/>
      <c r="H142" s="298"/>
      <c r="I142" s="298"/>
      <c r="J142" s="310">
        <f>SUBTOTAL(9,G142:I142)</f>
        <v>0</v>
      </c>
      <c r="K142" s="311">
        <f>IFERROR(J142/$J$18*100,"0.00")</f>
        <v>0</v>
      </c>
    </row>
    <row r="143" spans="1:11" ht="12.75">
      <c r="A143" s="287">
        <v>2</v>
      </c>
      <c r="B143" s="288">
        <v>2</v>
      </c>
      <c r="C143" s="288">
        <v>8</v>
      </c>
      <c r="D143" s="288"/>
      <c r="E143" s="288"/>
      <c r="F143" s="289" t="s">
        <v>1696</v>
      </c>
      <c r="G143" s="290">
        <f>+G144+G146+G148+G150+G154+G157+G164</f>
        <v>2940096.7199999997</v>
      </c>
      <c r="H143" s="290">
        <f>+H144+H146+H148+H150+H154+H157+H164</f>
        <v>6860225.7199999997</v>
      </c>
      <c r="I143" s="290">
        <f>+I144+I146+I148+I150+I154+I157+I164</f>
        <v>0</v>
      </c>
      <c r="J143" s="290">
        <f>+J144+J146+J148+J150+J154+J157+J164</f>
        <v>9800322.4399999995</v>
      </c>
      <c r="K143" s="290">
        <f>+K144+K146+K148+K150+K154+K157+K164</f>
        <v>1.3132579336579662</v>
      </c>
    </row>
    <row r="144" spans="1:11" ht="12.75">
      <c r="A144" s="291">
        <v>2</v>
      </c>
      <c r="B144" s="292">
        <v>2</v>
      </c>
      <c r="C144" s="292">
        <v>8</v>
      </c>
      <c r="D144" s="292">
        <v>1</v>
      </c>
      <c r="E144" s="292"/>
      <c r="F144" s="302" t="s">
        <v>1697</v>
      </c>
      <c r="G144" s="294">
        <f>G145</f>
        <v>0</v>
      </c>
      <c r="H144" s="294">
        <f>H145</f>
        <v>0</v>
      </c>
      <c r="I144" s="294">
        <f>I145</f>
        <v>0</v>
      </c>
      <c r="J144" s="294">
        <f>J145</f>
        <v>0</v>
      </c>
      <c r="K144" s="309">
        <f>K145</f>
        <v>0</v>
      </c>
    </row>
    <row r="145" spans="1:11" ht="12.75">
      <c r="A145" s="295">
        <v>2</v>
      </c>
      <c r="B145" s="296">
        <v>2</v>
      </c>
      <c r="C145" s="296">
        <v>8</v>
      </c>
      <c r="D145" s="296">
        <v>1</v>
      </c>
      <c r="E145" s="296" t="s">
        <v>1595</v>
      </c>
      <c r="F145" s="297" t="s">
        <v>1697</v>
      </c>
      <c r="G145" s="298"/>
      <c r="H145" s="298"/>
      <c r="I145" s="298"/>
      <c r="J145" s="310">
        <f>SUBTOTAL(9,G145:I145)</f>
        <v>0</v>
      </c>
      <c r="K145" s="311">
        <f>IFERROR(J145/$J$18*100,"0.00")</f>
        <v>0</v>
      </c>
    </row>
    <row r="146" spans="1:11" ht="12.75">
      <c r="A146" s="291">
        <v>2</v>
      </c>
      <c r="B146" s="292">
        <v>2</v>
      </c>
      <c r="C146" s="292">
        <v>8</v>
      </c>
      <c r="D146" s="292">
        <v>2</v>
      </c>
      <c r="E146" s="292"/>
      <c r="F146" s="302" t="s">
        <v>1698</v>
      </c>
      <c r="G146" s="294">
        <f>G147</f>
        <v>0</v>
      </c>
      <c r="H146" s="294">
        <f>H147</f>
        <v>0</v>
      </c>
      <c r="I146" s="294">
        <f>I147</f>
        <v>0</v>
      </c>
      <c r="J146" s="294">
        <f>J147</f>
        <v>0</v>
      </c>
      <c r="K146" s="309">
        <f>K147</f>
        <v>0</v>
      </c>
    </row>
    <row r="147" spans="1:11" ht="12.75">
      <c r="A147" s="295">
        <v>2</v>
      </c>
      <c r="B147" s="296">
        <v>2</v>
      </c>
      <c r="C147" s="296">
        <v>8</v>
      </c>
      <c r="D147" s="296">
        <v>2</v>
      </c>
      <c r="E147" s="296" t="s">
        <v>1595</v>
      </c>
      <c r="F147" s="297" t="s">
        <v>1699</v>
      </c>
      <c r="G147" s="298"/>
      <c r="H147" s="298"/>
      <c r="I147" s="298"/>
      <c r="J147" s="310">
        <f>SUBTOTAL(9,G147:I147)</f>
        <v>0</v>
      </c>
      <c r="K147" s="311">
        <f>IFERROR(J147/$J$18*100,"0.00")</f>
        <v>0</v>
      </c>
    </row>
    <row r="148" spans="1:11" ht="12.75">
      <c r="A148" s="291">
        <v>2</v>
      </c>
      <c r="B148" s="292">
        <v>2</v>
      </c>
      <c r="C148" s="292">
        <v>8</v>
      </c>
      <c r="D148" s="292">
        <v>4</v>
      </c>
      <c r="E148" s="292"/>
      <c r="F148" s="302" t="s">
        <v>1700</v>
      </c>
      <c r="G148" s="294">
        <f>G149</f>
        <v>0</v>
      </c>
      <c r="H148" s="294">
        <f>H149</f>
        <v>0</v>
      </c>
      <c r="I148" s="294">
        <f>I149</f>
        <v>0</v>
      </c>
      <c r="J148" s="294">
        <f>J149</f>
        <v>0</v>
      </c>
      <c r="K148" s="309">
        <f>K149</f>
        <v>0</v>
      </c>
    </row>
    <row r="149" spans="1:11" ht="12.75">
      <c r="A149" s="295">
        <v>2</v>
      </c>
      <c r="B149" s="296">
        <v>2</v>
      </c>
      <c r="C149" s="296">
        <v>8</v>
      </c>
      <c r="D149" s="296">
        <v>4</v>
      </c>
      <c r="E149" s="296" t="s">
        <v>1595</v>
      </c>
      <c r="F149" s="297" t="s">
        <v>1700</v>
      </c>
      <c r="G149" s="298"/>
      <c r="H149" s="298"/>
      <c r="I149" s="298"/>
      <c r="J149" s="310">
        <f>SUBTOTAL(9,G149:I149)</f>
        <v>0</v>
      </c>
      <c r="K149" s="311">
        <f>IFERROR(J149/$J$18*100,"0.00")</f>
        <v>0</v>
      </c>
    </row>
    <row r="150" spans="1:11" ht="12.75">
      <c r="A150" s="291">
        <v>2</v>
      </c>
      <c r="B150" s="292">
        <v>2</v>
      </c>
      <c r="C150" s="292">
        <v>8</v>
      </c>
      <c r="D150" s="292">
        <v>5</v>
      </c>
      <c r="E150" s="292"/>
      <c r="F150" s="302" t="s">
        <v>1701</v>
      </c>
      <c r="G150" s="294">
        <f>SUM(G151:G153)</f>
        <v>192000</v>
      </c>
      <c r="H150" s="294">
        <f>SUM(H151:H153)</f>
        <v>448000</v>
      </c>
      <c r="I150" s="294">
        <f>SUM(I151:I153)</f>
        <v>0</v>
      </c>
      <c r="J150" s="294">
        <f>SUM(J151:J153)</f>
        <v>640000</v>
      </c>
      <c r="K150" s="309">
        <f>SUM(K151:K153)</f>
        <v>8.5760961711898356E-2</v>
      </c>
    </row>
    <row r="151" spans="1:11" ht="12.75">
      <c r="A151" s="295">
        <v>2</v>
      </c>
      <c r="B151" s="296">
        <v>2</v>
      </c>
      <c r="C151" s="296">
        <v>8</v>
      </c>
      <c r="D151" s="296">
        <v>5</v>
      </c>
      <c r="E151" s="296" t="s">
        <v>1595</v>
      </c>
      <c r="F151" s="297" t="s">
        <v>1702</v>
      </c>
      <c r="G151" s="298">
        <v>192000</v>
      </c>
      <c r="H151" s="298">
        <v>448000</v>
      </c>
      <c r="I151" s="298"/>
      <c r="J151" s="310">
        <f>SUBTOTAL(9,G151:I151)</f>
        <v>640000</v>
      </c>
      <c r="K151" s="311">
        <f>IFERROR(J151/$J$18*100,"0.00")</f>
        <v>8.5760961711898356E-2</v>
      </c>
    </row>
    <row r="152" spans="1:11" ht="12.75">
      <c r="A152" s="295">
        <v>2</v>
      </c>
      <c r="B152" s="296">
        <v>2</v>
      </c>
      <c r="C152" s="296">
        <v>8</v>
      </c>
      <c r="D152" s="296">
        <v>5</v>
      </c>
      <c r="E152" s="296" t="s">
        <v>1597</v>
      </c>
      <c r="F152" s="297" t="s">
        <v>1703</v>
      </c>
      <c r="G152" s="298"/>
      <c r="H152" s="298"/>
      <c r="I152" s="298"/>
      <c r="J152" s="310">
        <f>SUBTOTAL(9,G152:I152)</f>
        <v>0</v>
      </c>
      <c r="K152" s="311">
        <f>IFERROR(J152/$J$18*100,"0.00")</f>
        <v>0</v>
      </c>
    </row>
    <row r="153" spans="1:11" ht="12.75">
      <c r="A153" s="295">
        <v>2</v>
      </c>
      <c r="B153" s="296">
        <v>2</v>
      </c>
      <c r="C153" s="296">
        <v>8</v>
      </c>
      <c r="D153" s="296">
        <v>5</v>
      </c>
      <c r="E153" s="296" t="s">
        <v>1604</v>
      </c>
      <c r="F153" s="297" t="s">
        <v>1704</v>
      </c>
      <c r="G153" s="298"/>
      <c r="H153" s="298"/>
      <c r="I153" s="298"/>
      <c r="J153" s="310">
        <f>SUBTOTAL(9,G153:I153)</f>
        <v>0</v>
      </c>
      <c r="K153" s="311">
        <f>IFERROR(J153/$J$18*100,"0.00")</f>
        <v>0</v>
      </c>
    </row>
    <row r="154" spans="1:11" ht="12.75">
      <c r="A154" s="291">
        <v>2</v>
      </c>
      <c r="B154" s="292">
        <v>2</v>
      </c>
      <c r="C154" s="292">
        <v>8</v>
      </c>
      <c r="D154" s="292">
        <v>6</v>
      </c>
      <c r="E154" s="292"/>
      <c r="F154" s="302" t="s">
        <v>1705</v>
      </c>
      <c r="G154" s="294">
        <f>SUM(G155:G156)</f>
        <v>792096.72</v>
      </c>
      <c r="H154" s="294">
        <f>SUM(H155:H156)</f>
        <v>1848225.72</v>
      </c>
      <c r="I154" s="294">
        <f>SUM(I155:I156)</f>
        <v>0</v>
      </c>
      <c r="J154" s="294">
        <f>SUM(J155:J156)</f>
        <v>2640322.44</v>
      </c>
      <c r="K154" s="309">
        <f>SUM(K155:K156)</f>
        <v>0.35380717450610316</v>
      </c>
    </row>
    <row r="155" spans="1:11" ht="12.75">
      <c r="A155" s="295">
        <v>2</v>
      </c>
      <c r="B155" s="296">
        <v>2</v>
      </c>
      <c r="C155" s="296">
        <v>8</v>
      </c>
      <c r="D155" s="296">
        <v>6</v>
      </c>
      <c r="E155" s="296" t="s">
        <v>1595</v>
      </c>
      <c r="F155" s="297" t="s">
        <v>1119</v>
      </c>
      <c r="G155" s="298">
        <v>792096.72</v>
      </c>
      <c r="H155" s="298">
        <v>1848225.72</v>
      </c>
      <c r="I155" s="298"/>
      <c r="J155" s="310">
        <f>SUBTOTAL(9,G155:I155)</f>
        <v>2640322.44</v>
      </c>
      <c r="K155" s="311">
        <f>IFERROR(J155/$J$18*100,"0.00")</f>
        <v>0.35380717450610316</v>
      </c>
    </row>
    <row r="156" spans="1:11" ht="12.75">
      <c r="A156" s="295">
        <v>2</v>
      </c>
      <c r="B156" s="296">
        <v>2</v>
      </c>
      <c r="C156" s="296">
        <v>8</v>
      </c>
      <c r="D156" s="296">
        <v>6</v>
      </c>
      <c r="E156" s="296" t="s">
        <v>1597</v>
      </c>
      <c r="F156" s="297" t="s">
        <v>1706</v>
      </c>
      <c r="G156" s="298"/>
      <c r="H156" s="298"/>
      <c r="I156" s="298"/>
      <c r="J156" s="310">
        <f>SUBTOTAL(9,G156:I156)</f>
        <v>0</v>
      </c>
      <c r="K156" s="311">
        <f>IFERROR(J156/$J$18*100,"0.00")</f>
        <v>0</v>
      </c>
    </row>
    <row r="157" spans="1:11" ht="12.75">
      <c r="A157" s="291">
        <v>2</v>
      </c>
      <c r="B157" s="292">
        <v>2</v>
      </c>
      <c r="C157" s="292">
        <v>8</v>
      </c>
      <c r="D157" s="292">
        <v>7</v>
      </c>
      <c r="E157" s="292"/>
      <c r="F157" s="302" t="s">
        <v>1707</v>
      </c>
      <c r="G157" s="294">
        <f>SUM(G158:G163)</f>
        <v>721500</v>
      </c>
      <c r="H157" s="294">
        <f>SUM(H158:H163)</f>
        <v>1683500</v>
      </c>
      <c r="I157" s="294">
        <f>SUM(I158:I163)</f>
        <v>0</v>
      </c>
      <c r="J157" s="294">
        <f>SUM(J158:J163)</f>
        <v>2405000</v>
      </c>
      <c r="K157" s="309">
        <f>SUM(K158:K163)</f>
        <v>0.32227361393299303</v>
      </c>
    </row>
    <row r="158" spans="1:11" ht="12.75">
      <c r="A158" s="295">
        <v>2</v>
      </c>
      <c r="B158" s="296">
        <v>2</v>
      </c>
      <c r="C158" s="296">
        <v>8</v>
      </c>
      <c r="D158" s="296">
        <v>7</v>
      </c>
      <c r="E158" s="296" t="s">
        <v>1595</v>
      </c>
      <c r="F158" s="323" t="s">
        <v>1219</v>
      </c>
      <c r="G158" s="298"/>
      <c r="H158" s="298"/>
      <c r="I158" s="298"/>
      <c r="J158" s="310">
        <f t="shared" ref="J158:J163" si="6">SUBTOTAL(9,G158:I158)</f>
        <v>0</v>
      </c>
      <c r="K158" s="311">
        <f t="shared" ref="K158:K163" si="7">IFERROR(J158/$J$18*100,"0.00")</f>
        <v>0</v>
      </c>
    </row>
    <row r="159" spans="1:11" ht="12.75">
      <c r="A159" s="295">
        <v>2</v>
      </c>
      <c r="B159" s="296">
        <v>2</v>
      </c>
      <c r="C159" s="296">
        <v>8</v>
      </c>
      <c r="D159" s="296">
        <v>7</v>
      </c>
      <c r="E159" s="296" t="s">
        <v>1597</v>
      </c>
      <c r="F159" s="323" t="s">
        <v>1708</v>
      </c>
      <c r="G159" s="298"/>
      <c r="H159" s="298"/>
      <c r="I159" s="298"/>
      <c r="J159" s="310">
        <f t="shared" si="6"/>
        <v>0</v>
      </c>
      <c r="K159" s="311">
        <f t="shared" si="7"/>
        <v>0</v>
      </c>
    </row>
    <row r="160" spans="1:11" ht="12.75">
      <c r="A160" s="295">
        <v>2</v>
      </c>
      <c r="B160" s="296">
        <v>2</v>
      </c>
      <c r="C160" s="296">
        <v>8</v>
      </c>
      <c r="D160" s="296">
        <v>7</v>
      </c>
      <c r="E160" s="296" t="s">
        <v>1604</v>
      </c>
      <c r="F160" s="323" t="s">
        <v>1709</v>
      </c>
      <c r="G160" s="298"/>
      <c r="H160" s="298"/>
      <c r="I160" s="298"/>
      <c r="J160" s="310">
        <f t="shared" si="6"/>
        <v>0</v>
      </c>
      <c r="K160" s="311">
        <f t="shared" si="7"/>
        <v>0</v>
      </c>
    </row>
    <row r="161" spans="1:11" ht="12.75">
      <c r="A161" s="295">
        <v>2</v>
      </c>
      <c r="B161" s="296">
        <v>2</v>
      </c>
      <c r="C161" s="296">
        <v>8</v>
      </c>
      <c r="D161" s="296">
        <v>7</v>
      </c>
      <c r="E161" s="296" t="s">
        <v>1619</v>
      </c>
      <c r="F161" s="323" t="s">
        <v>1710</v>
      </c>
      <c r="G161" s="298"/>
      <c r="H161" s="298"/>
      <c r="I161" s="298"/>
      <c r="J161" s="310">
        <f t="shared" si="6"/>
        <v>0</v>
      </c>
      <c r="K161" s="311">
        <f t="shared" si="7"/>
        <v>0</v>
      </c>
    </row>
    <row r="162" spans="1:11" ht="12.75">
      <c r="A162" s="295">
        <v>2</v>
      </c>
      <c r="B162" s="296">
        <v>2</v>
      </c>
      <c r="C162" s="296">
        <v>8</v>
      </c>
      <c r="D162" s="296">
        <v>7</v>
      </c>
      <c r="E162" s="296" t="s">
        <v>1599</v>
      </c>
      <c r="F162" s="323" t="s">
        <v>1711</v>
      </c>
      <c r="G162" s="298"/>
      <c r="H162" s="298"/>
      <c r="I162" s="298"/>
      <c r="J162" s="310">
        <f t="shared" si="6"/>
        <v>0</v>
      </c>
      <c r="K162" s="311">
        <f t="shared" si="7"/>
        <v>0</v>
      </c>
    </row>
    <row r="163" spans="1:11" ht="12.75">
      <c r="A163" s="295">
        <v>2</v>
      </c>
      <c r="B163" s="296">
        <v>2</v>
      </c>
      <c r="C163" s="296">
        <v>8</v>
      </c>
      <c r="D163" s="296">
        <v>7</v>
      </c>
      <c r="E163" s="296" t="s">
        <v>1601</v>
      </c>
      <c r="F163" s="323" t="s">
        <v>1712</v>
      </c>
      <c r="G163" s="298">
        <v>721500</v>
      </c>
      <c r="H163" s="298">
        <v>1683500</v>
      </c>
      <c r="I163" s="298"/>
      <c r="J163" s="310">
        <f t="shared" si="6"/>
        <v>2405000</v>
      </c>
      <c r="K163" s="311">
        <f t="shared" si="7"/>
        <v>0.32227361393299303</v>
      </c>
    </row>
    <row r="164" spans="1:11" ht="12.75">
      <c r="A164" s="291">
        <v>2</v>
      </c>
      <c r="B164" s="292">
        <v>2</v>
      </c>
      <c r="C164" s="292">
        <v>8</v>
      </c>
      <c r="D164" s="292">
        <v>8</v>
      </c>
      <c r="E164" s="292"/>
      <c r="F164" s="302" t="s">
        <v>1713</v>
      </c>
      <c r="G164" s="294">
        <f>SUM(G165:G167)</f>
        <v>1234500</v>
      </c>
      <c r="H164" s="294">
        <f>SUM(H165:H167)</f>
        <v>2880500</v>
      </c>
      <c r="I164" s="294">
        <f>SUM(I165:I167)</f>
        <v>0</v>
      </c>
      <c r="J164" s="294">
        <f>SUM(J165:J167)</f>
        <v>4115000</v>
      </c>
      <c r="K164" s="309">
        <f>SUM(K165:K167)</f>
        <v>0.55141618350697152</v>
      </c>
    </row>
    <row r="165" spans="1:11" ht="12.75">
      <c r="A165" s="295">
        <v>2</v>
      </c>
      <c r="B165" s="296">
        <v>2</v>
      </c>
      <c r="C165" s="296">
        <v>8</v>
      </c>
      <c r="D165" s="296">
        <v>8</v>
      </c>
      <c r="E165" s="296" t="s">
        <v>1595</v>
      </c>
      <c r="F165" s="323" t="s">
        <v>1714</v>
      </c>
      <c r="G165" s="298">
        <v>1234500</v>
      </c>
      <c r="H165" s="298">
        <v>2880500</v>
      </c>
      <c r="I165" s="298"/>
      <c r="J165" s="310">
        <f>SUBTOTAL(9,G165:I165)</f>
        <v>4115000</v>
      </c>
      <c r="K165" s="311">
        <f>IFERROR(J165/$J$18*100,"0.00")</f>
        <v>0.55141618350697152</v>
      </c>
    </row>
    <row r="166" spans="1:11" ht="12.75">
      <c r="A166" s="295">
        <v>2</v>
      </c>
      <c r="B166" s="296">
        <v>2</v>
      </c>
      <c r="C166" s="296">
        <v>8</v>
      </c>
      <c r="D166" s="296">
        <v>8</v>
      </c>
      <c r="E166" s="296" t="s">
        <v>1597</v>
      </c>
      <c r="F166" s="323" t="s">
        <v>1715</v>
      </c>
      <c r="G166" s="298"/>
      <c r="H166" s="298"/>
      <c r="I166" s="298"/>
      <c r="J166" s="310">
        <f>SUBTOTAL(9,G166:I166)</f>
        <v>0</v>
      </c>
      <c r="K166" s="311">
        <f>IFERROR(J166/$J$18*100,"0.00")</f>
        <v>0</v>
      </c>
    </row>
    <row r="167" spans="1:11" ht="12.75">
      <c r="A167" s="295">
        <v>2</v>
      </c>
      <c r="B167" s="296">
        <v>2</v>
      </c>
      <c r="C167" s="296">
        <v>8</v>
      </c>
      <c r="D167" s="296">
        <v>8</v>
      </c>
      <c r="E167" s="296" t="s">
        <v>1604</v>
      </c>
      <c r="F167" s="323" t="s">
        <v>1716</v>
      </c>
      <c r="G167" s="298"/>
      <c r="H167" s="298"/>
      <c r="I167" s="298"/>
      <c r="J167" s="310">
        <f>SUBTOTAL(9,G167:I167)</f>
        <v>0</v>
      </c>
      <c r="K167" s="311">
        <f>IFERROR(J167/$J$18*100,"0.00")</f>
        <v>0</v>
      </c>
    </row>
    <row r="168" spans="1:11" ht="12.75">
      <c r="A168" s="291">
        <v>2</v>
      </c>
      <c r="B168" s="292">
        <v>2</v>
      </c>
      <c r="C168" s="292">
        <v>9</v>
      </c>
      <c r="D168" s="292">
        <v>2</v>
      </c>
      <c r="E168" s="296"/>
      <c r="F168" s="302" t="s">
        <v>1717</v>
      </c>
      <c r="G168" s="319">
        <f>+G169+G170</f>
        <v>0</v>
      </c>
      <c r="H168" s="319">
        <f>+H169+H170</f>
        <v>0</v>
      </c>
      <c r="I168" s="319">
        <f>+I169+I170</f>
        <v>0</v>
      </c>
      <c r="J168" s="319">
        <f>+J169+J170</f>
        <v>0</v>
      </c>
      <c r="K168" s="309">
        <f>+K169+K170</f>
        <v>0</v>
      </c>
    </row>
    <row r="169" spans="1:11" ht="12.75">
      <c r="A169" s="295">
        <v>2</v>
      </c>
      <c r="B169" s="296">
        <v>2</v>
      </c>
      <c r="C169" s="296">
        <v>9</v>
      </c>
      <c r="D169" s="296">
        <v>2</v>
      </c>
      <c r="E169" s="296" t="s">
        <v>1595</v>
      </c>
      <c r="F169" s="297" t="s">
        <v>1717</v>
      </c>
      <c r="G169" s="298"/>
      <c r="H169" s="298"/>
      <c r="I169" s="298"/>
      <c r="J169" s="310">
        <f>SUBTOTAL(9,G169:I169)</f>
        <v>0</v>
      </c>
      <c r="K169" s="311">
        <f>IFERROR(J169/$J$18*100,"0.00")</f>
        <v>0</v>
      </c>
    </row>
    <row r="170" spans="1:11" ht="12.75">
      <c r="A170" s="295">
        <v>2</v>
      </c>
      <c r="B170" s="296">
        <v>2</v>
      </c>
      <c r="C170" s="296">
        <v>9</v>
      </c>
      <c r="D170" s="296">
        <v>2</v>
      </c>
      <c r="E170" s="296" t="s">
        <v>1604</v>
      </c>
      <c r="F170" s="323" t="s">
        <v>1718</v>
      </c>
      <c r="G170" s="298"/>
      <c r="H170" s="298"/>
      <c r="I170" s="298"/>
      <c r="J170" s="310">
        <f>SUBTOTAL(9,G170:I170)</f>
        <v>0</v>
      </c>
      <c r="K170" s="311">
        <f>IFERROR(J170/$J$18*100,"0.00")</f>
        <v>0</v>
      </c>
    </row>
    <row r="171" spans="1:11" ht="12.75">
      <c r="A171" s="282">
        <v>2</v>
      </c>
      <c r="B171" s="283">
        <v>3</v>
      </c>
      <c r="C171" s="284"/>
      <c r="D171" s="284"/>
      <c r="E171" s="284"/>
      <c r="F171" s="285" t="s">
        <v>1719</v>
      </c>
      <c r="G171" s="286">
        <f>+G172+G180+G189+G198+G201+G210+G225+G238</f>
        <v>14144923.5</v>
      </c>
      <c r="H171" s="286">
        <f>+H172+H180+H189+H198+H201+H210+H225+H238</f>
        <v>33004821.5</v>
      </c>
      <c r="I171" s="286">
        <f>+I172+I180+I189+I198+I201+I210+I225+I238</f>
        <v>0</v>
      </c>
      <c r="J171" s="286">
        <f>+J172+J180+J189+J198+J201+J210+J225+J238</f>
        <v>47149745</v>
      </c>
      <c r="K171" s="286">
        <f>+K172+K180+K189+K198+K201+K210+K225+K238</f>
        <v>6.3181366807355799</v>
      </c>
    </row>
    <row r="172" spans="1:11" ht="12.75">
      <c r="A172" s="287">
        <v>2</v>
      </c>
      <c r="B172" s="288">
        <v>3</v>
      </c>
      <c r="C172" s="288">
        <v>1</v>
      </c>
      <c r="D172" s="288"/>
      <c r="E172" s="288"/>
      <c r="F172" s="289" t="s">
        <v>1720</v>
      </c>
      <c r="G172" s="290">
        <f>+G173+G175+G178</f>
        <v>853500</v>
      </c>
      <c r="H172" s="290">
        <f>+H173+H175+H178</f>
        <v>1991500</v>
      </c>
      <c r="I172" s="290">
        <f>+I173+I175+I178</f>
        <v>0</v>
      </c>
      <c r="J172" s="290">
        <f>+J173+J175+J178</f>
        <v>2845000</v>
      </c>
      <c r="K172" s="290">
        <f>+K173+K175+K178</f>
        <v>0.38123427510992319</v>
      </c>
    </row>
    <row r="173" spans="1:11" ht="12.75">
      <c r="A173" s="291">
        <v>2</v>
      </c>
      <c r="B173" s="292">
        <v>3</v>
      </c>
      <c r="C173" s="292">
        <v>1</v>
      </c>
      <c r="D173" s="292">
        <v>1</v>
      </c>
      <c r="E173" s="292"/>
      <c r="F173" s="302" t="s">
        <v>1070</v>
      </c>
      <c r="G173" s="294">
        <f>SUM(G174:G174)</f>
        <v>853500</v>
      </c>
      <c r="H173" s="294">
        <f>SUM(H174:H174)</f>
        <v>1991500</v>
      </c>
      <c r="I173" s="294">
        <f>SUM(I174:I174)</f>
        <v>0</v>
      </c>
      <c r="J173" s="294">
        <f>SUM(J174:J174)</f>
        <v>2845000</v>
      </c>
      <c r="K173" s="309">
        <f>SUM(K174:K174)</f>
        <v>0.38123427510992319</v>
      </c>
    </row>
    <row r="174" spans="1:11" ht="12.75">
      <c r="A174" s="303">
        <v>2</v>
      </c>
      <c r="B174" s="296">
        <v>3</v>
      </c>
      <c r="C174" s="296">
        <v>1</v>
      </c>
      <c r="D174" s="296">
        <v>1</v>
      </c>
      <c r="E174" s="296" t="s">
        <v>1595</v>
      </c>
      <c r="F174" s="297" t="s">
        <v>1070</v>
      </c>
      <c r="G174" s="298">
        <v>853500</v>
      </c>
      <c r="H174" s="298">
        <v>1991500</v>
      </c>
      <c r="I174" s="298"/>
      <c r="J174" s="310">
        <f>SUBTOTAL(9,G174:I174)</f>
        <v>2845000</v>
      </c>
      <c r="K174" s="311">
        <f>IFERROR(J174/$J$18*100,"0.00")</f>
        <v>0.38123427510992319</v>
      </c>
    </row>
    <row r="175" spans="1:11" ht="12.75">
      <c r="A175" s="291">
        <v>2</v>
      </c>
      <c r="B175" s="292">
        <v>3</v>
      </c>
      <c r="C175" s="292">
        <v>1</v>
      </c>
      <c r="D175" s="292">
        <v>3</v>
      </c>
      <c r="E175" s="292"/>
      <c r="F175" s="302" t="s">
        <v>1721</v>
      </c>
      <c r="G175" s="294">
        <f>SUM(G176:G177)</f>
        <v>0</v>
      </c>
      <c r="H175" s="294">
        <f>SUM(H176:H177)</f>
        <v>0</v>
      </c>
      <c r="I175" s="294">
        <f>SUM(I176:I177)</f>
        <v>0</v>
      </c>
      <c r="J175" s="294">
        <f>SUM(J176:J177)</f>
        <v>0</v>
      </c>
      <c r="K175" s="309">
        <f>SUM(K176:K177)</f>
        <v>0</v>
      </c>
    </row>
    <row r="176" spans="1:11" ht="12.75">
      <c r="A176" s="303">
        <v>2</v>
      </c>
      <c r="B176" s="296">
        <v>3</v>
      </c>
      <c r="C176" s="296">
        <v>1</v>
      </c>
      <c r="D176" s="296">
        <v>3</v>
      </c>
      <c r="E176" s="296" t="s">
        <v>1597</v>
      </c>
      <c r="F176" s="297" t="s">
        <v>1722</v>
      </c>
      <c r="G176" s="298"/>
      <c r="H176" s="298"/>
      <c r="I176" s="298"/>
      <c r="J176" s="310">
        <f>SUBTOTAL(9,G176:I176)</f>
        <v>0</v>
      </c>
      <c r="K176" s="311">
        <f>IFERROR(J176/$J$18*100,"0.00")</f>
        <v>0</v>
      </c>
    </row>
    <row r="177" spans="1:11" ht="12.75">
      <c r="A177" s="303">
        <v>2</v>
      </c>
      <c r="B177" s="296">
        <v>3</v>
      </c>
      <c r="C177" s="296">
        <v>1</v>
      </c>
      <c r="D177" s="296">
        <v>3</v>
      </c>
      <c r="E177" s="296" t="s">
        <v>1604</v>
      </c>
      <c r="F177" s="297" t="s">
        <v>1723</v>
      </c>
      <c r="G177" s="316"/>
      <c r="H177" s="316"/>
      <c r="I177" s="316"/>
      <c r="J177" s="310">
        <f>SUBTOTAL(9,G177:I177)</f>
        <v>0</v>
      </c>
      <c r="K177" s="311">
        <f>IFERROR(J177/$J$18*100,"0.00")</f>
        <v>0</v>
      </c>
    </row>
    <row r="178" spans="1:11" ht="12.75">
      <c r="A178" s="291">
        <v>2</v>
      </c>
      <c r="B178" s="292">
        <v>3</v>
      </c>
      <c r="C178" s="292">
        <v>1</v>
      </c>
      <c r="D178" s="292">
        <v>4</v>
      </c>
      <c r="E178" s="292"/>
      <c r="F178" s="302" t="s">
        <v>1724</v>
      </c>
      <c r="G178" s="319">
        <f>+G179</f>
        <v>0</v>
      </c>
      <c r="H178" s="319">
        <f>+H179</f>
        <v>0</v>
      </c>
      <c r="I178" s="319">
        <f>+I179</f>
        <v>0</v>
      </c>
      <c r="J178" s="319">
        <f>+J179</f>
        <v>0</v>
      </c>
      <c r="K178" s="322">
        <f>+K179</f>
        <v>0</v>
      </c>
    </row>
    <row r="179" spans="1:11" ht="12.75">
      <c r="A179" s="303">
        <v>2</v>
      </c>
      <c r="B179" s="296">
        <v>3</v>
      </c>
      <c r="C179" s="296">
        <v>1</v>
      </c>
      <c r="D179" s="296">
        <v>4</v>
      </c>
      <c r="E179" s="296" t="s">
        <v>1595</v>
      </c>
      <c r="F179" s="297" t="s">
        <v>1724</v>
      </c>
      <c r="G179" s="316"/>
      <c r="H179" s="316"/>
      <c r="I179" s="316"/>
      <c r="J179" s="310">
        <f>SUBTOTAL(9,G179:I179)</f>
        <v>0</v>
      </c>
      <c r="K179" s="311">
        <f>IFERROR(J179/$J$18*100,"0.00")</f>
        <v>0</v>
      </c>
    </row>
    <row r="180" spans="1:11" ht="12.75">
      <c r="A180" s="287">
        <v>2</v>
      </c>
      <c r="B180" s="288">
        <v>3</v>
      </c>
      <c r="C180" s="288">
        <v>2</v>
      </c>
      <c r="D180" s="288"/>
      <c r="E180" s="288"/>
      <c r="F180" s="289" t="s">
        <v>1725</v>
      </c>
      <c r="G180" s="290">
        <f>+G181+G183+G185+G187</f>
        <v>334500</v>
      </c>
      <c r="H180" s="290">
        <f>+H181+H183+H185+H187</f>
        <v>780500</v>
      </c>
      <c r="I180" s="290">
        <f>+I181+I183+I185+I187</f>
        <v>0</v>
      </c>
      <c r="J180" s="290">
        <f>+J181+J183+J185+J187</f>
        <v>1115000</v>
      </c>
      <c r="K180" s="312">
        <f>+K181+K183+K185+K187</f>
        <v>0.14941167548244791</v>
      </c>
    </row>
    <row r="181" spans="1:11" ht="12.75">
      <c r="A181" s="291">
        <v>2</v>
      </c>
      <c r="B181" s="292">
        <v>3</v>
      </c>
      <c r="C181" s="292">
        <v>2</v>
      </c>
      <c r="D181" s="292">
        <v>1</v>
      </c>
      <c r="E181" s="292"/>
      <c r="F181" s="302" t="s">
        <v>1726</v>
      </c>
      <c r="G181" s="319">
        <f>+G182</f>
        <v>0</v>
      </c>
      <c r="H181" s="319">
        <f>+H182</f>
        <v>0</v>
      </c>
      <c r="I181" s="319">
        <f>+I182</f>
        <v>0</v>
      </c>
      <c r="J181" s="319">
        <f>+J182</f>
        <v>0</v>
      </c>
      <c r="K181" s="322">
        <f>+K182</f>
        <v>0</v>
      </c>
    </row>
    <row r="182" spans="1:11" ht="12.75">
      <c r="A182" s="303">
        <v>2</v>
      </c>
      <c r="B182" s="296">
        <v>3</v>
      </c>
      <c r="C182" s="296">
        <v>2</v>
      </c>
      <c r="D182" s="296">
        <v>1</v>
      </c>
      <c r="E182" s="296" t="s">
        <v>1595</v>
      </c>
      <c r="F182" s="297" t="s">
        <v>1726</v>
      </c>
      <c r="G182" s="316"/>
      <c r="H182" s="316"/>
      <c r="I182" s="316"/>
      <c r="J182" s="310">
        <f>SUBTOTAL(9,G182:I182)</f>
        <v>0</v>
      </c>
      <c r="K182" s="311">
        <f>IFERROR(J182/$J$18*100,"0.00")</f>
        <v>0</v>
      </c>
    </row>
    <row r="183" spans="1:11" ht="12.75">
      <c r="A183" s="291">
        <v>2</v>
      </c>
      <c r="B183" s="292">
        <v>3</v>
      </c>
      <c r="C183" s="292">
        <v>2</v>
      </c>
      <c r="D183" s="292">
        <v>2</v>
      </c>
      <c r="E183" s="292"/>
      <c r="F183" s="302" t="s">
        <v>1727</v>
      </c>
      <c r="G183" s="319">
        <f>+G184</f>
        <v>334500</v>
      </c>
      <c r="H183" s="319">
        <f>+H184</f>
        <v>780500</v>
      </c>
      <c r="I183" s="319">
        <f>+I184</f>
        <v>0</v>
      </c>
      <c r="J183" s="319">
        <f>+J184</f>
        <v>1115000</v>
      </c>
      <c r="K183" s="322">
        <f>+K184</f>
        <v>0.14941167548244791</v>
      </c>
    </row>
    <row r="184" spans="1:11" ht="12.75">
      <c r="A184" s="303">
        <v>2</v>
      </c>
      <c r="B184" s="296">
        <v>3</v>
      </c>
      <c r="C184" s="296">
        <v>2</v>
      </c>
      <c r="D184" s="296">
        <v>2</v>
      </c>
      <c r="E184" s="296" t="s">
        <v>1595</v>
      </c>
      <c r="F184" s="297" t="s">
        <v>1727</v>
      </c>
      <c r="G184" s="316">
        <v>334500</v>
      </c>
      <c r="H184" s="316">
        <v>780500</v>
      </c>
      <c r="I184" s="316"/>
      <c r="J184" s="310">
        <f>SUBTOTAL(9,G184:I184)</f>
        <v>1115000</v>
      </c>
      <c r="K184" s="311">
        <f>IFERROR(J184/$J$18*100,"0.00")</f>
        <v>0.14941167548244791</v>
      </c>
    </row>
    <row r="185" spans="1:11" ht="12.75">
      <c r="A185" s="291">
        <v>2</v>
      </c>
      <c r="B185" s="292">
        <v>3</v>
      </c>
      <c r="C185" s="292">
        <v>2</v>
      </c>
      <c r="D185" s="292">
        <v>3</v>
      </c>
      <c r="E185" s="292"/>
      <c r="F185" s="302" t="s">
        <v>1728</v>
      </c>
      <c r="G185" s="319">
        <f>+G186</f>
        <v>0</v>
      </c>
      <c r="H185" s="319">
        <f>+H186</f>
        <v>0</v>
      </c>
      <c r="I185" s="319">
        <f>+I186</f>
        <v>0</v>
      </c>
      <c r="J185" s="319">
        <f>+J186</f>
        <v>0</v>
      </c>
      <c r="K185" s="322">
        <f>+K186</f>
        <v>0</v>
      </c>
    </row>
    <row r="186" spans="1:11" ht="12.75">
      <c r="A186" s="303">
        <v>2</v>
      </c>
      <c r="B186" s="296">
        <v>3</v>
      </c>
      <c r="C186" s="296">
        <v>2</v>
      </c>
      <c r="D186" s="296">
        <v>3</v>
      </c>
      <c r="E186" s="296" t="s">
        <v>1595</v>
      </c>
      <c r="F186" s="297" t="s">
        <v>1728</v>
      </c>
      <c r="G186" s="316"/>
      <c r="H186" s="316"/>
      <c r="I186" s="316"/>
      <c r="J186" s="310">
        <f>SUBTOTAL(9,G186:I186)</f>
        <v>0</v>
      </c>
      <c r="K186" s="311">
        <f>IFERROR(J186/$J$18*100,"0.00")</f>
        <v>0</v>
      </c>
    </row>
    <row r="187" spans="1:11" ht="12.75">
      <c r="A187" s="291">
        <v>2</v>
      </c>
      <c r="B187" s="292">
        <v>3</v>
      </c>
      <c r="C187" s="292">
        <v>2</v>
      </c>
      <c r="D187" s="292">
        <v>4</v>
      </c>
      <c r="E187" s="292"/>
      <c r="F187" s="302" t="s">
        <v>1729</v>
      </c>
      <c r="G187" s="319">
        <f>+G188</f>
        <v>0</v>
      </c>
      <c r="H187" s="319">
        <f>+H188</f>
        <v>0</v>
      </c>
      <c r="I187" s="319">
        <f>+I188</f>
        <v>0</v>
      </c>
      <c r="J187" s="319">
        <f>+J188</f>
        <v>0</v>
      </c>
      <c r="K187" s="322">
        <f>+K188</f>
        <v>0</v>
      </c>
    </row>
    <row r="188" spans="1:11" ht="12.75">
      <c r="A188" s="303">
        <v>2</v>
      </c>
      <c r="B188" s="296">
        <v>3</v>
      </c>
      <c r="C188" s="296">
        <v>2</v>
      </c>
      <c r="D188" s="296">
        <v>4</v>
      </c>
      <c r="E188" s="296" t="s">
        <v>1595</v>
      </c>
      <c r="F188" s="297" t="s">
        <v>1729</v>
      </c>
      <c r="G188" s="316"/>
      <c r="H188" s="316"/>
      <c r="I188" s="316"/>
      <c r="J188" s="310">
        <f>SUBTOTAL(9,G188:I188)</f>
        <v>0</v>
      </c>
      <c r="K188" s="311">
        <f>IFERROR(J188/$J$18*100,"0.00")</f>
        <v>0</v>
      </c>
    </row>
    <row r="189" spans="1:11" ht="12.75">
      <c r="A189" s="287">
        <v>2</v>
      </c>
      <c r="B189" s="288">
        <v>3</v>
      </c>
      <c r="C189" s="288">
        <v>3</v>
      </c>
      <c r="D189" s="288"/>
      <c r="E189" s="288"/>
      <c r="F189" s="289" t="s">
        <v>1080</v>
      </c>
      <c r="G189" s="290">
        <f>+G190+G192+G194+G196</f>
        <v>3211504.5</v>
      </c>
      <c r="H189" s="290">
        <f>+H190+H192+H194+H196</f>
        <v>7493510.5</v>
      </c>
      <c r="I189" s="290">
        <f>+I190+I192+I194+I196</f>
        <v>0</v>
      </c>
      <c r="J189" s="290">
        <f>+J190+J192+J194+J196</f>
        <v>10705015</v>
      </c>
      <c r="K189" s="290">
        <f>+K190+K192+K194+K196</f>
        <v>1.4344880961567152</v>
      </c>
    </row>
    <row r="190" spans="1:11" ht="12.75">
      <c r="A190" s="291">
        <v>2</v>
      </c>
      <c r="B190" s="292">
        <v>3</v>
      </c>
      <c r="C190" s="292">
        <v>3</v>
      </c>
      <c r="D190" s="292">
        <v>1</v>
      </c>
      <c r="E190" s="292"/>
      <c r="F190" s="302" t="s">
        <v>1730</v>
      </c>
      <c r="G190" s="294">
        <f>G191</f>
        <v>1959828</v>
      </c>
      <c r="H190" s="294">
        <f>H191</f>
        <v>4572932</v>
      </c>
      <c r="I190" s="294">
        <f>I191</f>
        <v>0</v>
      </c>
      <c r="J190" s="294">
        <f>J191</f>
        <v>6532760</v>
      </c>
      <c r="K190" s="309">
        <f>K191</f>
        <v>0.87539965661409558</v>
      </c>
    </row>
    <row r="191" spans="1:11" ht="12.75">
      <c r="A191" s="303">
        <v>2</v>
      </c>
      <c r="B191" s="296">
        <v>3</v>
      </c>
      <c r="C191" s="296">
        <v>3</v>
      </c>
      <c r="D191" s="296">
        <v>1</v>
      </c>
      <c r="E191" s="296" t="s">
        <v>1595</v>
      </c>
      <c r="F191" s="297" t="s">
        <v>1730</v>
      </c>
      <c r="G191" s="298">
        <v>1959828</v>
      </c>
      <c r="H191" s="298">
        <v>4572932</v>
      </c>
      <c r="I191" s="298"/>
      <c r="J191" s="310">
        <f>SUBTOTAL(9,G191:I191)</f>
        <v>6532760</v>
      </c>
      <c r="K191" s="311">
        <f>IFERROR(J191/$J$18*100,"0.00")</f>
        <v>0.87539965661409558</v>
      </c>
    </row>
    <row r="192" spans="1:11" ht="12.75">
      <c r="A192" s="291">
        <v>2</v>
      </c>
      <c r="B192" s="292">
        <v>3</v>
      </c>
      <c r="C192" s="292">
        <v>3</v>
      </c>
      <c r="D192" s="292">
        <v>2</v>
      </c>
      <c r="E192" s="292"/>
      <c r="F192" s="302" t="s">
        <v>1731</v>
      </c>
      <c r="G192" s="319">
        <f>+G193</f>
        <v>1153500</v>
      </c>
      <c r="H192" s="319">
        <f>+H193</f>
        <v>2691500</v>
      </c>
      <c r="I192" s="319">
        <f>+I193</f>
        <v>0</v>
      </c>
      <c r="J192" s="319">
        <f>+J193</f>
        <v>3845000</v>
      </c>
      <c r="K192" s="322">
        <f>+K193</f>
        <v>0.51523577778476437</v>
      </c>
    </row>
    <row r="193" spans="1:11" ht="12.75">
      <c r="A193" s="303">
        <v>2</v>
      </c>
      <c r="B193" s="296">
        <v>3</v>
      </c>
      <c r="C193" s="296">
        <v>3</v>
      </c>
      <c r="D193" s="296">
        <v>2</v>
      </c>
      <c r="E193" s="296" t="s">
        <v>1595</v>
      </c>
      <c r="F193" s="297" t="s">
        <v>1731</v>
      </c>
      <c r="G193" s="298">
        <v>1153500</v>
      </c>
      <c r="H193" s="298">
        <v>2691500</v>
      </c>
      <c r="I193" s="298"/>
      <c r="J193" s="310">
        <f>SUBTOTAL(9,G193:I193)</f>
        <v>3845000</v>
      </c>
      <c r="K193" s="311">
        <f>IFERROR(J193/$J$18*100,"0.00")</f>
        <v>0.51523577778476437</v>
      </c>
    </row>
    <row r="194" spans="1:11" ht="12.75">
      <c r="A194" s="291">
        <v>2</v>
      </c>
      <c r="B194" s="292">
        <v>3</v>
      </c>
      <c r="C194" s="292">
        <v>3</v>
      </c>
      <c r="D194" s="292">
        <v>3</v>
      </c>
      <c r="E194" s="292"/>
      <c r="F194" s="302" t="s">
        <v>1732</v>
      </c>
      <c r="G194" s="319">
        <f>+G195</f>
        <v>98176.5</v>
      </c>
      <c r="H194" s="319">
        <f>+H195</f>
        <v>229078.5</v>
      </c>
      <c r="I194" s="319">
        <f>+I195</f>
        <v>0</v>
      </c>
      <c r="J194" s="319">
        <f>+J195</f>
        <v>327255</v>
      </c>
      <c r="K194" s="322">
        <f>+K195</f>
        <v>4.3852661757855155E-2</v>
      </c>
    </row>
    <row r="195" spans="1:11" ht="12.75">
      <c r="A195" s="303">
        <v>2</v>
      </c>
      <c r="B195" s="296">
        <v>3</v>
      </c>
      <c r="C195" s="296">
        <v>3</v>
      </c>
      <c r="D195" s="296">
        <v>3</v>
      </c>
      <c r="E195" s="296" t="s">
        <v>1595</v>
      </c>
      <c r="F195" s="297" t="s">
        <v>1732</v>
      </c>
      <c r="G195" s="298">
        <v>98176.5</v>
      </c>
      <c r="H195" s="298">
        <v>229078.5</v>
      </c>
      <c r="I195" s="298"/>
      <c r="J195" s="310">
        <f>SUBTOTAL(9,G195:I195)</f>
        <v>327255</v>
      </c>
      <c r="K195" s="311">
        <f>IFERROR(J195/$J$18*100,"0.00")</f>
        <v>4.3852661757855155E-2</v>
      </c>
    </row>
    <row r="196" spans="1:11" ht="12.75">
      <c r="A196" s="291">
        <v>2</v>
      </c>
      <c r="B196" s="292">
        <v>3</v>
      </c>
      <c r="C196" s="292">
        <v>3</v>
      </c>
      <c r="D196" s="292">
        <v>4</v>
      </c>
      <c r="E196" s="292"/>
      <c r="F196" s="302" t="s">
        <v>1733</v>
      </c>
      <c r="G196" s="319">
        <f>+G197</f>
        <v>0</v>
      </c>
      <c r="H196" s="319">
        <f>+H197</f>
        <v>0</v>
      </c>
      <c r="I196" s="319">
        <f>+I197</f>
        <v>0</v>
      </c>
      <c r="J196" s="319">
        <f>+J197</f>
        <v>0</v>
      </c>
      <c r="K196" s="322">
        <f>+K197</f>
        <v>0</v>
      </c>
    </row>
    <row r="197" spans="1:11" ht="12.75">
      <c r="A197" s="303">
        <v>2</v>
      </c>
      <c r="B197" s="296">
        <v>3</v>
      </c>
      <c r="C197" s="296">
        <v>3</v>
      </c>
      <c r="D197" s="296">
        <v>4</v>
      </c>
      <c r="E197" s="296" t="s">
        <v>1595</v>
      </c>
      <c r="F197" s="297" t="s">
        <v>1733</v>
      </c>
      <c r="G197" s="316"/>
      <c r="H197" s="316"/>
      <c r="I197" s="316"/>
      <c r="J197" s="310">
        <f>SUBTOTAL(9,G197:I197)</f>
        <v>0</v>
      </c>
      <c r="K197" s="311">
        <f>IFERROR(J197/$J$18*100,"0.00")</f>
        <v>0</v>
      </c>
    </row>
    <row r="198" spans="1:11" ht="12.75">
      <c r="A198" s="287">
        <v>2</v>
      </c>
      <c r="B198" s="288">
        <v>3</v>
      </c>
      <c r="C198" s="288">
        <v>4</v>
      </c>
      <c r="D198" s="288"/>
      <c r="E198" s="288"/>
      <c r="F198" s="289" t="s">
        <v>1734</v>
      </c>
      <c r="G198" s="290">
        <f t="shared" ref="G198:K199" si="8">+G199</f>
        <v>0</v>
      </c>
      <c r="H198" s="290">
        <f t="shared" si="8"/>
        <v>0</v>
      </c>
      <c r="I198" s="290">
        <f t="shared" si="8"/>
        <v>0</v>
      </c>
      <c r="J198" s="290">
        <f t="shared" si="8"/>
        <v>0</v>
      </c>
      <c r="K198" s="312">
        <f t="shared" si="8"/>
        <v>0</v>
      </c>
    </row>
    <row r="199" spans="1:11" ht="12.75">
      <c r="A199" s="291">
        <v>2</v>
      </c>
      <c r="B199" s="292">
        <v>3</v>
      </c>
      <c r="C199" s="292">
        <v>4</v>
      </c>
      <c r="D199" s="292">
        <v>1</v>
      </c>
      <c r="E199" s="292"/>
      <c r="F199" s="302" t="s">
        <v>1735</v>
      </c>
      <c r="G199" s="319">
        <f t="shared" si="8"/>
        <v>0</v>
      </c>
      <c r="H199" s="319">
        <f t="shared" si="8"/>
        <v>0</v>
      </c>
      <c r="I199" s="319">
        <f t="shared" si="8"/>
        <v>0</v>
      </c>
      <c r="J199" s="319">
        <f t="shared" si="8"/>
        <v>0</v>
      </c>
      <c r="K199" s="322">
        <f t="shared" si="8"/>
        <v>0</v>
      </c>
    </row>
    <row r="200" spans="1:11" ht="12.75">
      <c r="A200" s="303">
        <v>2</v>
      </c>
      <c r="B200" s="296">
        <v>3</v>
      </c>
      <c r="C200" s="296">
        <v>4</v>
      </c>
      <c r="D200" s="296">
        <v>1</v>
      </c>
      <c r="E200" s="296" t="s">
        <v>1595</v>
      </c>
      <c r="F200" s="297" t="s">
        <v>1735</v>
      </c>
      <c r="G200" s="298"/>
      <c r="H200" s="298"/>
      <c r="I200" s="298"/>
      <c r="J200" s="310">
        <f>SUBTOTAL(9,G200:I200)</f>
        <v>0</v>
      </c>
      <c r="K200" s="311">
        <f>IFERROR(J200/$J$18*100,"0.00")</f>
        <v>0</v>
      </c>
    </row>
    <row r="201" spans="1:11" ht="12.75">
      <c r="A201" s="287">
        <v>2</v>
      </c>
      <c r="B201" s="288">
        <v>3</v>
      </c>
      <c r="C201" s="288">
        <v>5</v>
      </c>
      <c r="D201" s="288"/>
      <c r="E201" s="288"/>
      <c r="F201" s="289" t="s">
        <v>1736</v>
      </c>
      <c r="G201" s="290">
        <f>+G202+G204+G206+G208</f>
        <v>339015</v>
      </c>
      <c r="H201" s="290">
        <f>+H202+H204+H206+H208</f>
        <v>791035</v>
      </c>
      <c r="I201" s="290">
        <f>+I202+I204+I206+I208</f>
        <v>0</v>
      </c>
      <c r="J201" s="290">
        <f>+J202+J204+J206+J208</f>
        <v>1130050</v>
      </c>
      <c r="K201" s="290">
        <f>+K202+K204+K206+K208</f>
        <v>0.15142839809770425</v>
      </c>
    </row>
    <row r="202" spans="1:11" ht="12.75">
      <c r="A202" s="291">
        <v>2</v>
      </c>
      <c r="B202" s="292">
        <v>3</v>
      </c>
      <c r="C202" s="292">
        <v>5</v>
      </c>
      <c r="D202" s="292">
        <v>2</v>
      </c>
      <c r="E202" s="292"/>
      <c r="F202" s="302" t="s">
        <v>1737</v>
      </c>
      <c r="G202" s="319">
        <f>+G203</f>
        <v>0</v>
      </c>
      <c r="H202" s="319">
        <f>+H203</f>
        <v>0</v>
      </c>
      <c r="I202" s="319">
        <f>+I203</f>
        <v>0</v>
      </c>
      <c r="J202" s="319">
        <f>+J203</f>
        <v>0</v>
      </c>
      <c r="K202" s="322">
        <f>+K203</f>
        <v>0</v>
      </c>
    </row>
    <row r="203" spans="1:11" ht="12.75">
      <c r="A203" s="303">
        <v>2</v>
      </c>
      <c r="B203" s="296">
        <v>3</v>
      </c>
      <c r="C203" s="296">
        <v>5</v>
      </c>
      <c r="D203" s="296">
        <v>2</v>
      </c>
      <c r="E203" s="296" t="s">
        <v>1595</v>
      </c>
      <c r="F203" s="297" t="s">
        <v>1737</v>
      </c>
      <c r="G203" s="316"/>
      <c r="H203" s="316"/>
      <c r="I203" s="316"/>
      <c r="J203" s="310">
        <f>SUBTOTAL(9,G203:I203)</f>
        <v>0</v>
      </c>
      <c r="K203" s="311">
        <f>IFERROR(J203/$J$18*100,"0.00")</f>
        <v>0</v>
      </c>
    </row>
    <row r="204" spans="1:11" ht="12.75">
      <c r="A204" s="291">
        <v>2</v>
      </c>
      <c r="B204" s="292">
        <v>3</v>
      </c>
      <c r="C204" s="292">
        <v>5</v>
      </c>
      <c r="D204" s="292">
        <v>3</v>
      </c>
      <c r="E204" s="292"/>
      <c r="F204" s="302" t="s">
        <v>1223</v>
      </c>
      <c r="G204" s="319">
        <f>+G205</f>
        <v>295890</v>
      </c>
      <c r="H204" s="319">
        <f>+H205</f>
        <v>690410</v>
      </c>
      <c r="I204" s="319">
        <f>+I205</f>
        <v>0</v>
      </c>
      <c r="J204" s="319">
        <f>+J205</f>
        <v>986300</v>
      </c>
      <c r="K204" s="322">
        <f>+K205</f>
        <v>0.13216568208819585</v>
      </c>
    </row>
    <row r="205" spans="1:11" ht="12.75">
      <c r="A205" s="303">
        <v>2</v>
      </c>
      <c r="B205" s="296">
        <v>3</v>
      </c>
      <c r="C205" s="296">
        <v>5</v>
      </c>
      <c r="D205" s="296">
        <v>3</v>
      </c>
      <c r="E205" s="296" t="s">
        <v>1595</v>
      </c>
      <c r="F205" s="297" t="s">
        <v>1223</v>
      </c>
      <c r="G205" s="298">
        <v>295890</v>
      </c>
      <c r="H205" s="298">
        <v>690410</v>
      </c>
      <c r="I205" s="298"/>
      <c r="J205" s="310">
        <f>SUBTOTAL(9,G205:I205)</f>
        <v>986300</v>
      </c>
      <c r="K205" s="311">
        <f>IFERROR(J205/$J$18*100,"0.00")</f>
        <v>0.13216568208819585</v>
      </c>
    </row>
    <row r="206" spans="1:11" ht="12.75">
      <c r="A206" s="291">
        <v>2</v>
      </c>
      <c r="B206" s="292">
        <v>3</v>
      </c>
      <c r="C206" s="292">
        <v>5</v>
      </c>
      <c r="D206" s="292">
        <v>4</v>
      </c>
      <c r="E206" s="292"/>
      <c r="F206" s="302" t="s">
        <v>1738</v>
      </c>
      <c r="G206" s="319">
        <f>+G207</f>
        <v>0</v>
      </c>
      <c r="H206" s="319">
        <f>+H207</f>
        <v>0</v>
      </c>
      <c r="I206" s="319">
        <f>+I207</f>
        <v>0</v>
      </c>
      <c r="J206" s="319">
        <f>+J207</f>
        <v>0</v>
      </c>
      <c r="K206" s="322">
        <f>+K207</f>
        <v>0</v>
      </c>
    </row>
    <row r="207" spans="1:11" ht="12.75">
      <c r="A207" s="303">
        <v>2</v>
      </c>
      <c r="B207" s="296">
        <v>3</v>
      </c>
      <c r="C207" s="296">
        <v>5</v>
      </c>
      <c r="D207" s="296">
        <v>4</v>
      </c>
      <c r="E207" s="296" t="s">
        <v>1595</v>
      </c>
      <c r="F207" s="297" t="s">
        <v>1738</v>
      </c>
      <c r="G207" s="316"/>
      <c r="H207" s="316"/>
      <c r="I207" s="316"/>
      <c r="J207" s="310">
        <f>SUBTOTAL(9,G207:I207)</f>
        <v>0</v>
      </c>
      <c r="K207" s="311">
        <f>IFERROR(J207/$J$18*100,"0.00")</f>
        <v>0</v>
      </c>
    </row>
    <row r="208" spans="1:11" ht="12.75">
      <c r="A208" s="291">
        <v>2</v>
      </c>
      <c r="B208" s="292">
        <v>3</v>
      </c>
      <c r="C208" s="292">
        <v>5</v>
      </c>
      <c r="D208" s="292">
        <v>5</v>
      </c>
      <c r="E208" s="292"/>
      <c r="F208" s="302" t="s">
        <v>1739</v>
      </c>
      <c r="G208" s="319">
        <f>+G209</f>
        <v>43125</v>
      </c>
      <c r="H208" s="319">
        <f>+H209</f>
        <v>100625</v>
      </c>
      <c r="I208" s="319">
        <f>+I209</f>
        <v>0</v>
      </c>
      <c r="J208" s="319">
        <f>+J209</f>
        <v>143750</v>
      </c>
      <c r="K208" s="322">
        <f>+K209</f>
        <v>1.9262716009508421E-2</v>
      </c>
    </row>
    <row r="209" spans="1:11" ht="12.75">
      <c r="A209" s="303">
        <v>2</v>
      </c>
      <c r="B209" s="296">
        <v>3</v>
      </c>
      <c r="C209" s="296">
        <v>5</v>
      </c>
      <c r="D209" s="296">
        <v>5</v>
      </c>
      <c r="E209" s="296" t="s">
        <v>1595</v>
      </c>
      <c r="F209" s="297" t="s">
        <v>1740</v>
      </c>
      <c r="G209" s="298">
        <v>43125</v>
      </c>
      <c r="H209" s="298">
        <v>100625</v>
      </c>
      <c r="I209" s="298"/>
      <c r="J209" s="310">
        <f>SUBTOTAL(9,G209:I209)</f>
        <v>143750</v>
      </c>
      <c r="K209" s="311">
        <f>IFERROR(J209/$J$18*100,"0.00")</f>
        <v>1.9262716009508421E-2</v>
      </c>
    </row>
    <row r="210" spans="1:11" ht="12.75">
      <c r="A210" s="287">
        <v>2</v>
      </c>
      <c r="B210" s="288">
        <v>3</v>
      </c>
      <c r="C210" s="288">
        <v>6</v>
      </c>
      <c r="D210" s="288"/>
      <c r="E210" s="288"/>
      <c r="F210" s="289" t="s">
        <v>1741</v>
      </c>
      <c r="G210" s="290">
        <f>+G211+G215+G219+G223</f>
        <v>227769</v>
      </c>
      <c r="H210" s="290">
        <f>+H211+H215+H219+H223</f>
        <v>531461</v>
      </c>
      <c r="I210" s="290">
        <f>+I211+I215+I219+I223</f>
        <v>0</v>
      </c>
      <c r="J210" s="290">
        <f>+J211+J215+J219+J223</f>
        <v>759230</v>
      </c>
      <c r="K210" s="290">
        <f>+K211+K215+K219+K223</f>
        <v>0.10173796087581968</v>
      </c>
    </row>
    <row r="211" spans="1:11" ht="12.75">
      <c r="A211" s="291">
        <v>2</v>
      </c>
      <c r="B211" s="292">
        <v>3</v>
      </c>
      <c r="C211" s="292">
        <v>6</v>
      </c>
      <c r="D211" s="292">
        <v>1</v>
      </c>
      <c r="E211" s="292"/>
      <c r="F211" s="302" t="s">
        <v>1742</v>
      </c>
      <c r="G211" s="319">
        <f>+G212+G213+G214</f>
        <v>47334</v>
      </c>
      <c r="H211" s="319">
        <f>+H212+H213+H214</f>
        <v>110446</v>
      </c>
      <c r="I211" s="319">
        <f>+I212+I213+I214</f>
        <v>0</v>
      </c>
      <c r="J211" s="319">
        <f>+J212+J213+J214</f>
        <v>157780</v>
      </c>
      <c r="K211" s="322">
        <f>+K212+K213+K214</f>
        <v>2.1142757092036439E-2</v>
      </c>
    </row>
    <row r="212" spans="1:11" ht="12.75">
      <c r="A212" s="303">
        <v>2</v>
      </c>
      <c r="B212" s="296">
        <v>3</v>
      </c>
      <c r="C212" s="296">
        <v>6</v>
      </c>
      <c r="D212" s="296">
        <v>1</v>
      </c>
      <c r="E212" s="296" t="s">
        <v>1595</v>
      </c>
      <c r="F212" s="297" t="s">
        <v>1743</v>
      </c>
      <c r="G212" s="298">
        <v>47334</v>
      </c>
      <c r="H212" s="298">
        <v>110446</v>
      </c>
      <c r="I212" s="298"/>
      <c r="J212" s="310">
        <f>SUBTOTAL(9,G212:I212)</f>
        <v>157780</v>
      </c>
      <c r="K212" s="311">
        <f>IFERROR(J212/$J$18*100,"0.00")</f>
        <v>2.1142757092036439E-2</v>
      </c>
    </row>
    <row r="213" spans="1:11" ht="12.75">
      <c r="A213" s="303">
        <v>2</v>
      </c>
      <c r="B213" s="296">
        <v>3</v>
      </c>
      <c r="C213" s="296">
        <v>6</v>
      </c>
      <c r="D213" s="296">
        <v>1</v>
      </c>
      <c r="E213" s="296" t="s">
        <v>1597</v>
      </c>
      <c r="F213" s="297" t="s">
        <v>1744</v>
      </c>
      <c r="G213" s="298"/>
      <c r="H213" s="298"/>
      <c r="I213" s="298"/>
      <c r="J213" s="310">
        <f>SUBTOTAL(9,G213:I213)</f>
        <v>0</v>
      </c>
      <c r="K213" s="311">
        <f>IFERROR(J213/$J$18*100,"0.00")</f>
        <v>0</v>
      </c>
    </row>
    <row r="214" spans="1:11" ht="12.75">
      <c r="A214" s="303">
        <v>2</v>
      </c>
      <c r="B214" s="296">
        <v>3</v>
      </c>
      <c r="C214" s="296">
        <v>6</v>
      </c>
      <c r="D214" s="296">
        <v>1</v>
      </c>
      <c r="E214" s="296" t="s">
        <v>1619</v>
      </c>
      <c r="F214" s="297" t="s">
        <v>1745</v>
      </c>
      <c r="G214" s="298"/>
      <c r="H214" s="298"/>
      <c r="I214" s="298"/>
      <c r="J214" s="310">
        <f>SUBTOTAL(9,G214:I214)</f>
        <v>0</v>
      </c>
      <c r="K214" s="311">
        <f>IFERROR(J214/$J$18*100,"0.00")</f>
        <v>0</v>
      </c>
    </row>
    <row r="215" spans="1:11" ht="12.75">
      <c r="A215" s="291">
        <v>2</v>
      </c>
      <c r="B215" s="292">
        <v>3</v>
      </c>
      <c r="C215" s="292">
        <v>6</v>
      </c>
      <c r="D215" s="292">
        <v>2</v>
      </c>
      <c r="E215" s="292"/>
      <c r="F215" s="302" t="s">
        <v>1746</v>
      </c>
      <c r="G215" s="319">
        <f>+G216+G217+G218</f>
        <v>43470</v>
      </c>
      <c r="H215" s="319">
        <f>+H216+H217+H218</f>
        <v>101430</v>
      </c>
      <c r="I215" s="319">
        <f>+I216+I217+I218</f>
        <v>0</v>
      </c>
      <c r="J215" s="319">
        <f>+J216+J217+J218</f>
        <v>144900</v>
      </c>
      <c r="K215" s="322">
        <f>+K216+K217+K218</f>
        <v>1.9416817737584486E-2</v>
      </c>
    </row>
    <row r="216" spans="1:11" ht="12.75">
      <c r="A216" s="303">
        <v>2</v>
      </c>
      <c r="B216" s="296">
        <v>3</v>
      </c>
      <c r="C216" s="296">
        <v>6</v>
      </c>
      <c r="D216" s="296">
        <v>2</v>
      </c>
      <c r="E216" s="296" t="s">
        <v>1595</v>
      </c>
      <c r="F216" s="297" t="s">
        <v>1747</v>
      </c>
      <c r="G216" s="298">
        <v>10350</v>
      </c>
      <c r="H216" s="298">
        <v>24150</v>
      </c>
      <c r="I216" s="298"/>
      <c r="J216" s="310">
        <f>SUBTOTAL(9,G216:I216)</f>
        <v>34500</v>
      </c>
      <c r="K216" s="311">
        <f>IFERROR(J216/$J$18*100,"0.00")</f>
        <v>4.6230518422820206E-3</v>
      </c>
    </row>
    <row r="217" spans="1:11" ht="12.75">
      <c r="A217" s="303">
        <v>2</v>
      </c>
      <c r="B217" s="296">
        <v>3</v>
      </c>
      <c r="C217" s="296">
        <v>6</v>
      </c>
      <c r="D217" s="296">
        <v>2</v>
      </c>
      <c r="E217" s="296" t="s">
        <v>1597</v>
      </c>
      <c r="F217" s="297" t="s">
        <v>1748</v>
      </c>
      <c r="G217" s="298">
        <v>33120</v>
      </c>
      <c r="H217" s="298">
        <v>77280</v>
      </c>
      <c r="I217" s="298"/>
      <c r="J217" s="310">
        <f>SUBTOTAL(9,G217:I217)</f>
        <v>110400</v>
      </c>
      <c r="K217" s="311">
        <f>IFERROR(J217/$J$18*100,"0.00")</f>
        <v>1.4793765895302466E-2</v>
      </c>
    </row>
    <row r="218" spans="1:11" ht="12.75">
      <c r="A218" s="303">
        <v>2</v>
      </c>
      <c r="B218" s="296">
        <v>3</v>
      </c>
      <c r="C218" s="296">
        <v>6</v>
      </c>
      <c r="D218" s="296">
        <v>2</v>
      </c>
      <c r="E218" s="296" t="s">
        <v>1604</v>
      </c>
      <c r="F218" s="297" t="s">
        <v>1749</v>
      </c>
      <c r="G218" s="316"/>
      <c r="H218" s="316"/>
      <c r="I218" s="316"/>
      <c r="J218" s="310">
        <f>SUBTOTAL(9,G218:I218)</f>
        <v>0</v>
      </c>
      <c r="K218" s="311">
        <f>IFERROR(J218/$J$18*100,"0.00")</f>
        <v>0</v>
      </c>
    </row>
    <row r="219" spans="1:11" ht="12.75">
      <c r="A219" s="291">
        <v>2</v>
      </c>
      <c r="B219" s="292">
        <v>3</v>
      </c>
      <c r="C219" s="292">
        <v>6</v>
      </c>
      <c r="D219" s="292">
        <v>3</v>
      </c>
      <c r="E219" s="292"/>
      <c r="F219" s="302" t="s">
        <v>1750</v>
      </c>
      <c r="G219" s="319">
        <f>+G220+G221+G222</f>
        <v>85215</v>
      </c>
      <c r="H219" s="319">
        <f>+H220+H221+H222</f>
        <v>198835</v>
      </c>
      <c r="I219" s="319">
        <f>+I220+I221+I222</f>
        <v>0</v>
      </c>
      <c r="J219" s="319">
        <f>+J220+J221+J222</f>
        <v>284050</v>
      </c>
      <c r="K219" s="322">
        <f>+K220+K221+K222</f>
        <v>3.8063126834788637E-2</v>
      </c>
    </row>
    <row r="220" spans="1:11" ht="12.75">
      <c r="A220" s="303">
        <v>2</v>
      </c>
      <c r="B220" s="296">
        <v>3</v>
      </c>
      <c r="C220" s="296">
        <v>6</v>
      </c>
      <c r="D220" s="296">
        <v>3</v>
      </c>
      <c r="E220" s="296" t="s">
        <v>1619</v>
      </c>
      <c r="F220" s="323" t="s">
        <v>1751</v>
      </c>
      <c r="G220" s="298">
        <v>20700</v>
      </c>
      <c r="H220" s="298">
        <v>48300</v>
      </c>
      <c r="I220" s="298"/>
      <c r="J220" s="310">
        <f>SUBTOTAL(9,G220:I220)</f>
        <v>69000</v>
      </c>
      <c r="K220" s="311">
        <f>IFERROR(J220/$J$18*100,"0.00")</f>
        <v>9.2461036845640412E-3</v>
      </c>
    </row>
    <row r="221" spans="1:11" ht="12.75">
      <c r="A221" s="303">
        <v>2</v>
      </c>
      <c r="B221" s="296">
        <v>3</v>
      </c>
      <c r="C221" s="296">
        <v>6</v>
      </c>
      <c r="D221" s="296">
        <v>3</v>
      </c>
      <c r="E221" s="296" t="s">
        <v>1599</v>
      </c>
      <c r="F221" s="297" t="s">
        <v>1752</v>
      </c>
      <c r="G221" s="298">
        <v>32775</v>
      </c>
      <c r="H221" s="298">
        <v>76475</v>
      </c>
      <c r="I221" s="298"/>
      <c r="J221" s="310">
        <f>SUBTOTAL(9,G221:I221)</f>
        <v>109250</v>
      </c>
      <c r="K221" s="311">
        <f>IFERROR(J221/$J$18*100,"0.00")</f>
        <v>1.46396641672264E-2</v>
      </c>
    </row>
    <row r="222" spans="1:11" ht="12.75">
      <c r="A222" s="303">
        <v>2</v>
      </c>
      <c r="B222" s="296">
        <v>3</v>
      </c>
      <c r="C222" s="296">
        <v>6</v>
      </c>
      <c r="D222" s="296">
        <v>3</v>
      </c>
      <c r="E222" s="296" t="s">
        <v>1601</v>
      </c>
      <c r="F222" s="297" t="s">
        <v>1753</v>
      </c>
      <c r="G222" s="316">
        <v>31740</v>
      </c>
      <c r="H222" s="316">
        <v>74060</v>
      </c>
      <c r="I222" s="316"/>
      <c r="J222" s="310">
        <f>SUBTOTAL(9,G222:I222)</f>
        <v>105800</v>
      </c>
      <c r="K222" s="311">
        <f>IFERROR(J222/$J$18*100,"0.00")</f>
        <v>1.4177358982998196E-2</v>
      </c>
    </row>
    <row r="223" spans="1:11" ht="12.75">
      <c r="A223" s="291">
        <v>2</v>
      </c>
      <c r="B223" s="292">
        <v>3</v>
      </c>
      <c r="C223" s="292">
        <v>6</v>
      </c>
      <c r="D223" s="292">
        <v>4</v>
      </c>
      <c r="E223" s="292"/>
      <c r="F223" s="302" t="s">
        <v>1754</v>
      </c>
      <c r="G223" s="319">
        <f>+G224</f>
        <v>51750</v>
      </c>
      <c r="H223" s="319">
        <f>+H224</f>
        <v>120750</v>
      </c>
      <c r="I223" s="319">
        <f>+I224</f>
        <v>0</v>
      </c>
      <c r="J223" s="319">
        <f>+J224</f>
        <v>172500</v>
      </c>
      <c r="K223" s="322">
        <f>+K224</f>
        <v>2.3115259211410104E-2</v>
      </c>
    </row>
    <row r="224" spans="1:11" ht="12.75">
      <c r="A224" s="303">
        <v>2</v>
      </c>
      <c r="B224" s="296">
        <v>3</v>
      </c>
      <c r="C224" s="296">
        <v>6</v>
      </c>
      <c r="D224" s="296">
        <v>4</v>
      </c>
      <c r="E224" s="296" t="s">
        <v>1619</v>
      </c>
      <c r="F224" s="297" t="s">
        <v>1755</v>
      </c>
      <c r="G224" s="298">
        <v>51750</v>
      </c>
      <c r="H224" s="298">
        <v>120750</v>
      </c>
      <c r="I224" s="298"/>
      <c r="J224" s="310">
        <f>SUBTOTAL(9,G224:I224)</f>
        <v>172500</v>
      </c>
      <c r="K224" s="311">
        <f>IFERROR(J224/$J$18*100,"0.00")</f>
        <v>2.3115259211410104E-2</v>
      </c>
    </row>
    <row r="225" spans="1:11" ht="12.75">
      <c r="A225" s="287">
        <v>2</v>
      </c>
      <c r="B225" s="288">
        <v>3</v>
      </c>
      <c r="C225" s="288">
        <v>7</v>
      </c>
      <c r="D225" s="288"/>
      <c r="E225" s="288"/>
      <c r="F225" s="289" t="s">
        <v>1756</v>
      </c>
      <c r="G225" s="290">
        <f>+G226+G233</f>
        <v>4588635</v>
      </c>
      <c r="H225" s="290">
        <f>+H226+H233</f>
        <v>10706815</v>
      </c>
      <c r="I225" s="290">
        <f>+I226+I233</f>
        <v>0</v>
      </c>
      <c r="J225" s="290">
        <f>+J226+J233</f>
        <v>15295450</v>
      </c>
      <c r="K225" s="312">
        <f>+K226+K233</f>
        <v>2.0496132840878998</v>
      </c>
    </row>
    <row r="226" spans="1:11" ht="12.75">
      <c r="A226" s="291">
        <v>2</v>
      </c>
      <c r="B226" s="292">
        <v>3</v>
      </c>
      <c r="C226" s="292">
        <v>7</v>
      </c>
      <c r="D226" s="292">
        <v>1</v>
      </c>
      <c r="E226" s="292"/>
      <c r="F226" s="302" t="s">
        <v>1757</v>
      </c>
      <c r="G226" s="319">
        <f>+G227+G228+G229+G230+G231+G232</f>
        <v>2920530</v>
      </c>
      <c r="H226" s="319">
        <f>+H227+H228+H229+H230+H231+H232</f>
        <v>6814570</v>
      </c>
      <c r="I226" s="319">
        <f>+I227+I228+I229+I230+I231+I232</f>
        <v>0</v>
      </c>
      <c r="J226" s="319">
        <f>+J227+J228+J229+J230+J231+J232</f>
        <v>9735100</v>
      </c>
      <c r="K226" s="322">
        <f>+K227+K228+K229+K230+K231+K232</f>
        <v>1.3045180286898463</v>
      </c>
    </row>
    <row r="227" spans="1:11" ht="12.75">
      <c r="A227" s="303">
        <v>2</v>
      </c>
      <c r="B227" s="296">
        <v>3</v>
      </c>
      <c r="C227" s="296">
        <v>7</v>
      </c>
      <c r="D227" s="296">
        <v>1</v>
      </c>
      <c r="E227" s="296" t="s">
        <v>1595</v>
      </c>
      <c r="F227" s="297" t="s">
        <v>1758</v>
      </c>
      <c r="G227" s="298">
        <v>150000</v>
      </c>
      <c r="H227" s="298">
        <v>350000</v>
      </c>
      <c r="I227" s="298"/>
      <c r="J227" s="310">
        <f t="shared" ref="J227:J232" si="9">SUBTOTAL(9,G227:I227)</f>
        <v>500000</v>
      </c>
      <c r="K227" s="311">
        <f>IFERROR(J227/$J$18*100,"0.00")</f>
        <v>6.7000751337420589E-2</v>
      </c>
    </row>
    <row r="228" spans="1:11" ht="12.75">
      <c r="A228" s="303">
        <v>2</v>
      </c>
      <c r="B228" s="296">
        <v>3</v>
      </c>
      <c r="C228" s="296">
        <v>7</v>
      </c>
      <c r="D228" s="296">
        <v>1</v>
      </c>
      <c r="E228" s="296" t="s">
        <v>1597</v>
      </c>
      <c r="F228" s="297" t="s">
        <v>1077</v>
      </c>
      <c r="G228" s="298">
        <v>1560000</v>
      </c>
      <c r="H228" s="298">
        <v>3640000</v>
      </c>
      <c r="I228" s="298"/>
      <c r="J228" s="310">
        <f t="shared" si="9"/>
        <v>5200000</v>
      </c>
      <c r="K228" s="311">
        <f t="shared" ref="K228:K237" si="10">IFERROR(J228/$J$18*100,"0.00")</f>
        <v>0.69680781390917412</v>
      </c>
    </row>
    <row r="229" spans="1:11" ht="12.75">
      <c r="A229" s="303">
        <v>2</v>
      </c>
      <c r="B229" s="296">
        <v>3</v>
      </c>
      <c r="C229" s="296">
        <v>7</v>
      </c>
      <c r="D229" s="296">
        <v>1</v>
      </c>
      <c r="E229" s="296" t="s">
        <v>1604</v>
      </c>
      <c r="F229" s="297" t="s">
        <v>1759</v>
      </c>
      <c r="G229" s="298"/>
      <c r="H229" s="298"/>
      <c r="I229" s="298"/>
      <c r="J229" s="310">
        <f t="shared" si="9"/>
        <v>0</v>
      </c>
      <c r="K229" s="311">
        <f t="shared" si="10"/>
        <v>0</v>
      </c>
    </row>
    <row r="230" spans="1:11" ht="12.75">
      <c r="A230" s="303">
        <v>2</v>
      </c>
      <c r="B230" s="296">
        <v>3</v>
      </c>
      <c r="C230" s="296">
        <v>7</v>
      </c>
      <c r="D230" s="296">
        <v>1</v>
      </c>
      <c r="E230" s="296" t="s">
        <v>1619</v>
      </c>
      <c r="F230" s="297" t="s">
        <v>1760</v>
      </c>
      <c r="G230" s="298">
        <v>1050000</v>
      </c>
      <c r="H230" s="298">
        <v>2450000</v>
      </c>
      <c r="I230" s="298"/>
      <c r="J230" s="310">
        <f t="shared" si="9"/>
        <v>3500000</v>
      </c>
      <c r="K230" s="311">
        <f t="shared" si="10"/>
        <v>0.46900525936194409</v>
      </c>
    </row>
    <row r="231" spans="1:11" ht="12.75">
      <c r="A231" s="303">
        <v>2</v>
      </c>
      <c r="B231" s="296">
        <v>3</v>
      </c>
      <c r="C231" s="296">
        <v>7</v>
      </c>
      <c r="D231" s="296">
        <v>1</v>
      </c>
      <c r="E231" s="296" t="s">
        <v>1599</v>
      </c>
      <c r="F231" s="297" t="s">
        <v>1761</v>
      </c>
      <c r="G231" s="298">
        <v>93450</v>
      </c>
      <c r="H231" s="298">
        <v>218050</v>
      </c>
      <c r="I231" s="298"/>
      <c r="J231" s="310">
        <f t="shared" si="9"/>
        <v>311500</v>
      </c>
      <c r="K231" s="311">
        <f t="shared" si="10"/>
        <v>4.1741468083213024E-2</v>
      </c>
    </row>
    <row r="232" spans="1:11" ht="12.75">
      <c r="A232" s="303">
        <v>2</v>
      </c>
      <c r="B232" s="296">
        <v>3</v>
      </c>
      <c r="C232" s="296">
        <v>7</v>
      </c>
      <c r="D232" s="296">
        <v>1</v>
      </c>
      <c r="E232" s="296" t="s">
        <v>1601</v>
      </c>
      <c r="F232" s="297" t="s">
        <v>1762</v>
      </c>
      <c r="G232" s="298">
        <v>67080</v>
      </c>
      <c r="H232" s="298">
        <v>156520</v>
      </c>
      <c r="I232" s="298"/>
      <c r="J232" s="310">
        <f t="shared" si="9"/>
        <v>223600</v>
      </c>
      <c r="K232" s="311">
        <f t="shared" si="10"/>
        <v>2.9962735998094486E-2</v>
      </c>
    </row>
    <row r="233" spans="1:11" ht="12.75">
      <c r="A233" s="291">
        <v>2</v>
      </c>
      <c r="B233" s="292">
        <v>3</v>
      </c>
      <c r="C233" s="292">
        <v>7</v>
      </c>
      <c r="D233" s="292">
        <v>2</v>
      </c>
      <c r="E233" s="292"/>
      <c r="F233" s="302" t="s">
        <v>1763</v>
      </c>
      <c r="G233" s="319">
        <f>+G234+G235+G236+G237</f>
        <v>1668105</v>
      </c>
      <c r="H233" s="319">
        <f>+H234+H235+H236+H237</f>
        <v>3892245</v>
      </c>
      <c r="I233" s="319">
        <f>+I234+I235+I236+I237</f>
        <v>0</v>
      </c>
      <c r="J233" s="319">
        <f>+J234+J235+J236+J237</f>
        <v>5560350</v>
      </c>
      <c r="K233" s="322">
        <f>+K234+K235+K236+K237</f>
        <v>0.74509525539805321</v>
      </c>
    </row>
    <row r="234" spans="1:11" ht="12.75">
      <c r="A234" s="295">
        <v>2</v>
      </c>
      <c r="B234" s="296">
        <v>3</v>
      </c>
      <c r="C234" s="296">
        <v>7</v>
      </c>
      <c r="D234" s="296">
        <v>2</v>
      </c>
      <c r="E234" s="296" t="s">
        <v>1597</v>
      </c>
      <c r="F234" s="297" t="s">
        <v>1764</v>
      </c>
      <c r="G234" s="298">
        <v>3105</v>
      </c>
      <c r="H234" s="298">
        <v>7245</v>
      </c>
      <c r="I234" s="298"/>
      <c r="J234" s="310">
        <f>SUBTOTAL(9,G234:I234)</f>
        <v>10350</v>
      </c>
      <c r="K234" s="311">
        <f t="shared" si="10"/>
        <v>1.386915552684606E-3</v>
      </c>
    </row>
    <row r="235" spans="1:11" ht="12.75">
      <c r="A235" s="295">
        <v>2</v>
      </c>
      <c r="B235" s="296">
        <v>3</v>
      </c>
      <c r="C235" s="296">
        <v>7</v>
      </c>
      <c r="D235" s="296">
        <v>2</v>
      </c>
      <c r="E235" s="296" t="s">
        <v>1604</v>
      </c>
      <c r="F235" s="297" t="s">
        <v>1765</v>
      </c>
      <c r="G235" s="298">
        <v>300000</v>
      </c>
      <c r="H235" s="298">
        <v>700000</v>
      </c>
      <c r="I235" s="298"/>
      <c r="J235" s="310">
        <f>SUBTOTAL(9,G235:I235)</f>
        <v>1000000</v>
      </c>
      <c r="K235" s="311">
        <f t="shared" si="10"/>
        <v>0.13400150267484118</v>
      </c>
    </row>
    <row r="236" spans="1:11" ht="12.75">
      <c r="A236" s="295">
        <v>2</v>
      </c>
      <c r="B236" s="296">
        <v>3</v>
      </c>
      <c r="C236" s="296">
        <v>7</v>
      </c>
      <c r="D236" s="296">
        <v>2</v>
      </c>
      <c r="E236" s="296" t="s">
        <v>1599</v>
      </c>
      <c r="F236" s="297" t="s">
        <v>1766</v>
      </c>
      <c r="G236" s="316"/>
      <c r="H236" s="316"/>
      <c r="I236" s="316"/>
      <c r="J236" s="310">
        <f>SUBTOTAL(9,G236:I236)</f>
        <v>0</v>
      </c>
      <c r="K236" s="311">
        <f t="shared" si="10"/>
        <v>0</v>
      </c>
    </row>
    <row r="237" spans="1:11" ht="12.75">
      <c r="A237" s="323">
        <v>2</v>
      </c>
      <c r="B237" s="324">
        <v>3</v>
      </c>
      <c r="C237" s="324">
        <v>7</v>
      </c>
      <c r="D237" s="324">
        <v>2</v>
      </c>
      <c r="E237" s="324" t="s">
        <v>1601</v>
      </c>
      <c r="F237" s="299" t="s">
        <v>1767</v>
      </c>
      <c r="G237" s="316">
        <v>1365000</v>
      </c>
      <c r="H237" s="316">
        <v>3185000</v>
      </c>
      <c r="I237" s="316"/>
      <c r="J237" s="310">
        <f>SUBTOTAL(9,G237:I237)</f>
        <v>4550000</v>
      </c>
      <c r="K237" s="311">
        <f t="shared" si="10"/>
        <v>0.60970683717052743</v>
      </c>
    </row>
    <row r="238" spans="1:11" ht="12.75">
      <c r="A238" s="287">
        <v>2</v>
      </c>
      <c r="B238" s="288">
        <v>3</v>
      </c>
      <c r="C238" s="288">
        <v>9</v>
      </c>
      <c r="D238" s="288"/>
      <c r="E238" s="288"/>
      <c r="F238" s="289" t="s">
        <v>1768</v>
      </c>
      <c r="G238" s="290">
        <f>+G239+G242+G245+G247+G249+G251+G253</f>
        <v>4590000</v>
      </c>
      <c r="H238" s="290">
        <f>+H239+H242+H245+H247+H249+H251+H253</f>
        <v>10710000</v>
      </c>
      <c r="I238" s="290">
        <f>+I239+I242+I245+I247+I249+I251+I253</f>
        <v>0</v>
      </c>
      <c r="J238" s="290">
        <f>+J239+J242+J245+J247+J249+J251+J253</f>
        <v>15300000</v>
      </c>
      <c r="K238" s="290">
        <f>+K239+K242+K245+K247+K249+K251+K253</f>
        <v>2.0502229909250698</v>
      </c>
    </row>
    <row r="239" spans="1:11" ht="12.75">
      <c r="A239" s="291">
        <v>2</v>
      </c>
      <c r="B239" s="292">
        <v>3</v>
      </c>
      <c r="C239" s="292">
        <v>9</v>
      </c>
      <c r="D239" s="292">
        <v>1</v>
      </c>
      <c r="E239" s="292"/>
      <c r="F239" s="302" t="s">
        <v>1769</v>
      </c>
      <c r="G239" s="319">
        <f>+G240+G241</f>
        <v>1710000</v>
      </c>
      <c r="H239" s="319">
        <f>+H240+H241</f>
        <v>3990000</v>
      </c>
      <c r="I239" s="319">
        <f>+I240+I241</f>
        <v>0</v>
      </c>
      <c r="J239" s="319">
        <f>+J240+J241</f>
        <v>5700000</v>
      </c>
      <c r="K239" s="322">
        <f>+K240</f>
        <v>0.76380856524659468</v>
      </c>
    </row>
    <row r="240" spans="1:11" ht="12.75">
      <c r="A240" s="303">
        <v>2</v>
      </c>
      <c r="B240" s="296">
        <v>3</v>
      </c>
      <c r="C240" s="296">
        <v>9</v>
      </c>
      <c r="D240" s="296">
        <v>1</v>
      </c>
      <c r="E240" s="296" t="s">
        <v>1595</v>
      </c>
      <c r="F240" s="297" t="s">
        <v>1153</v>
      </c>
      <c r="G240" s="310">
        <v>1710000</v>
      </c>
      <c r="H240" s="310">
        <v>3990000</v>
      </c>
      <c r="I240" s="310"/>
      <c r="J240" s="310">
        <f>SUBTOTAL(9,G240:I240)</f>
        <v>5700000</v>
      </c>
      <c r="K240" s="311">
        <f>IFERROR(J240/$J$18*100,"0.00")</f>
        <v>0.76380856524659468</v>
      </c>
    </row>
    <row r="241" spans="1:11" ht="12.75">
      <c r="A241" s="303">
        <v>2</v>
      </c>
      <c r="B241" s="296">
        <v>3</v>
      </c>
      <c r="C241" s="296">
        <v>9</v>
      </c>
      <c r="D241" s="296">
        <v>1</v>
      </c>
      <c r="E241" s="296" t="s">
        <v>1597</v>
      </c>
      <c r="F241" s="297" t="s">
        <v>1770</v>
      </c>
      <c r="G241" s="310"/>
      <c r="H241" s="310"/>
      <c r="I241" s="310"/>
      <c r="J241" s="310">
        <f t="shared" ref="J241:J254" si="11">SUBTOTAL(9,G241:I241)</f>
        <v>0</v>
      </c>
      <c r="K241" s="311">
        <f>IFERROR(J241/$J$18*100,"0.00")</f>
        <v>0</v>
      </c>
    </row>
    <row r="242" spans="1:11" ht="12.75">
      <c r="A242" s="291">
        <v>2</v>
      </c>
      <c r="B242" s="292">
        <v>3</v>
      </c>
      <c r="C242" s="292">
        <v>9</v>
      </c>
      <c r="D242" s="292">
        <v>2</v>
      </c>
      <c r="E242" s="292"/>
      <c r="F242" s="302" t="s">
        <v>1771</v>
      </c>
      <c r="G242" s="319">
        <f>+G243+G244</f>
        <v>840000</v>
      </c>
      <c r="H242" s="319">
        <f>+H243+H244</f>
        <v>1960000</v>
      </c>
      <c r="I242" s="319">
        <f>+I243+I244</f>
        <v>0</v>
      </c>
      <c r="J242" s="319">
        <f t="shared" si="11"/>
        <v>2800000</v>
      </c>
      <c r="K242" s="322">
        <f>+K243+K244</f>
        <v>0.3752042074895553</v>
      </c>
    </row>
    <row r="243" spans="1:11" ht="12.75">
      <c r="A243" s="303">
        <v>2</v>
      </c>
      <c r="B243" s="296">
        <v>3</v>
      </c>
      <c r="C243" s="296">
        <v>9</v>
      </c>
      <c r="D243" s="296">
        <v>2</v>
      </c>
      <c r="E243" s="296" t="s">
        <v>1595</v>
      </c>
      <c r="F243" s="297" t="s">
        <v>1772</v>
      </c>
      <c r="G243" s="298">
        <v>840000</v>
      </c>
      <c r="H243" s="298">
        <v>1960000</v>
      </c>
      <c r="I243" s="298"/>
      <c r="J243" s="310">
        <f t="shared" si="11"/>
        <v>2800000</v>
      </c>
      <c r="K243" s="311">
        <f>IFERROR(J243/$J$18*100,"0.00")</f>
        <v>0.3752042074895553</v>
      </c>
    </row>
    <row r="244" spans="1:11" ht="12.75">
      <c r="A244" s="303">
        <v>2</v>
      </c>
      <c r="B244" s="296">
        <v>3</v>
      </c>
      <c r="C244" s="296">
        <v>9</v>
      </c>
      <c r="D244" s="296">
        <v>2</v>
      </c>
      <c r="E244" s="296" t="s">
        <v>1597</v>
      </c>
      <c r="F244" s="297" t="s">
        <v>1773</v>
      </c>
      <c r="G244" s="298"/>
      <c r="H244" s="298"/>
      <c r="I244" s="298"/>
      <c r="J244" s="310">
        <f t="shared" si="11"/>
        <v>0</v>
      </c>
      <c r="K244" s="311">
        <f>IFERROR(J244/$J$18*100,"0.00")</f>
        <v>0</v>
      </c>
    </row>
    <row r="245" spans="1:11" ht="12.75">
      <c r="A245" s="291">
        <v>2</v>
      </c>
      <c r="B245" s="292">
        <v>3</v>
      </c>
      <c r="C245" s="292">
        <v>9</v>
      </c>
      <c r="D245" s="292">
        <v>3</v>
      </c>
      <c r="E245" s="292"/>
      <c r="F245" s="302" t="s">
        <v>1774</v>
      </c>
      <c r="G245" s="319">
        <f>+G246</f>
        <v>1200000</v>
      </c>
      <c r="H245" s="319">
        <f>+H246</f>
        <v>2800000</v>
      </c>
      <c r="I245" s="319">
        <f>+I246</f>
        <v>0</v>
      </c>
      <c r="J245" s="319">
        <f t="shared" si="11"/>
        <v>4000000</v>
      </c>
      <c r="K245" s="322">
        <f>+K246</f>
        <v>0.53600601069936471</v>
      </c>
    </row>
    <row r="246" spans="1:11" ht="12.75">
      <c r="A246" s="303">
        <v>2</v>
      </c>
      <c r="B246" s="296">
        <v>3</v>
      </c>
      <c r="C246" s="296">
        <v>9</v>
      </c>
      <c r="D246" s="296">
        <v>3</v>
      </c>
      <c r="E246" s="296" t="s">
        <v>1595</v>
      </c>
      <c r="F246" s="297" t="s">
        <v>1774</v>
      </c>
      <c r="G246" s="298">
        <v>1200000</v>
      </c>
      <c r="H246" s="298">
        <v>2800000</v>
      </c>
      <c r="I246" s="298"/>
      <c r="J246" s="310">
        <f t="shared" si="11"/>
        <v>4000000</v>
      </c>
      <c r="K246" s="311">
        <f>IFERROR(J246/$J$18*100,"0.00")</f>
        <v>0.53600601069936471</v>
      </c>
    </row>
    <row r="247" spans="1:11" ht="12.75">
      <c r="A247" s="291">
        <v>2</v>
      </c>
      <c r="B247" s="292">
        <v>3</v>
      </c>
      <c r="C247" s="292">
        <v>9</v>
      </c>
      <c r="D247" s="292">
        <v>5</v>
      </c>
      <c r="E247" s="292"/>
      <c r="F247" s="302" t="s">
        <v>1775</v>
      </c>
      <c r="G247" s="319">
        <f>+G248</f>
        <v>0</v>
      </c>
      <c r="H247" s="319">
        <f>+H248</f>
        <v>0</v>
      </c>
      <c r="I247" s="319">
        <f>+I248</f>
        <v>0</v>
      </c>
      <c r="J247" s="319">
        <f t="shared" si="11"/>
        <v>0</v>
      </c>
      <c r="K247" s="322">
        <f>+K248</f>
        <v>0</v>
      </c>
    </row>
    <row r="248" spans="1:11" ht="12.75">
      <c r="A248" s="303">
        <v>2</v>
      </c>
      <c r="B248" s="296">
        <v>3</v>
      </c>
      <c r="C248" s="296">
        <v>9</v>
      </c>
      <c r="D248" s="296">
        <v>5</v>
      </c>
      <c r="E248" s="296" t="s">
        <v>1595</v>
      </c>
      <c r="F248" s="297" t="s">
        <v>1775</v>
      </c>
      <c r="G248" s="316"/>
      <c r="H248" s="316"/>
      <c r="I248" s="316"/>
      <c r="J248" s="310">
        <f t="shared" si="11"/>
        <v>0</v>
      </c>
      <c r="K248" s="311">
        <f>IFERROR(J248/$J$18*100,"0.00")</f>
        <v>0</v>
      </c>
    </row>
    <row r="249" spans="1:11" ht="12.75">
      <c r="A249" s="291">
        <v>2</v>
      </c>
      <c r="B249" s="292">
        <v>3</v>
      </c>
      <c r="C249" s="292">
        <v>9</v>
      </c>
      <c r="D249" s="292">
        <v>6</v>
      </c>
      <c r="E249" s="292"/>
      <c r="F249" s="302" t="s">
        <v>1170</v>
      </c>
      <c r="G249" s="319">
        <f>+G250</f>
        <v>540000</v>
      </c>
      <c r="H249" s="319">
        <f>+H250</f>
        <v>1260000</v>
      </c>
      <c r="I249" s="319">
        <f>+I250</f>
        <v>0</v>
      </c>
      <c r="J249" s="319">
        <f t="shared" si="11"/>
        <v>1800000</v>
      </c>
      <c r="K249" s="322">
        <f>+K250</f>
        <v>0.24120270481471415</v>
      </c>
    </row>
    <row r="250" spans="1:11" ht="12.75">
      <c r="A250" s="303">
        <v>2</v>
      </c>
      <c r="B250" s="296">
        <v>3</v>
      </c>
      <c r="C250" s="296">
        <v>9</v>
      </c>
      <c r="D250" s="296">
        <v>6</v>
      </c>
      <c r="E250" s="296" t="s">
        <v>1595</v>
      </c>
      <c r="F250" s="297" t="s">
        <v>1170</v>
      </c>
      <c r="G250" s="298">
        <v>540000</v>
      </c>
      <c r="H250" s="298">
        <v>1260000</v>
      </c>
      <c r="I250" s="298"/>
      <c r="J250" s="310">
        <f t="shared" si="11"/>
        <v>1800000</v>
      </c>
      <c r="K250" s="311">
        <f>IFERROR(J250/$J$18*100,"0.00")</f>
        <v>0.24120270481471415</v>
      </c>
    </row>
    <row r="251" spans="1:11" ht="12.75">
      <c r="A251" s="291">
        <v>2</v>
      </c>
      <c r="B251" s="292">
        <v>3</v>
      </c>
      <c r="C251" s="292">
        <v>9</v>
      </c>
      <c r="D251" s="292">
        <v>8</v>
      </c>
      <c r="E251" s="292"/>
      <c r="F251" s="302" t="s">
        <v>1776</v>
      </c>
      <c r="G251" s="319">
        <f>+G252</f>
        <v>300000</v>
      </c>
      <c r="H251" s="319">
        <f>+H252</f>
        <v>700000</v>
      </c>
      <c r="I251" s="319">
        <f>+I252</f>
        <v>0</v>
      </c>
      <c r="J251" s="319">
        <f t="shared" si="11"/>
        <v>1000000</v>
      </c>
      <c r="K251" s="322">
        <f>+K252</f>
        <v>0.13400150267484118</v>
      </c>
    </row>
    <row r="252" spans="1:11" ht="12.75">
      <c r="A252" s="303">
        <v>2</v>
      </c>
      <c r="B252" s="296">
        <v>3</v>
      </c>
      <c r="C252" s="296">
        <v>9</v>
      </c>
      <c r="D252" s="296">
        <v>8</v>
      </c>
      <c r="E252" s="296" t="s">
        <v>1595</v>
      </c>
      <c r="F252" s="297" t="s">
        <v>1776</v>
      </c>
      <c r="G252" s="316">
        <v>300000</v>
      </c>
      <c r="H252" s="316">
        <v>700000</v>
      </c>
      <c r="I252" s="316"/>
      <c r="J252" s="310">
        <f t="shared" si="11"/>
        <v>1000000</v>
      </c>
      <c r="K252" s="311">
        <f>IFERROR(J252/$J$18*100,"0.00")</f>
        <v>0.13400150267484118</v>
      </c>
    </row>
    <row r="253" spans="1:11" ht="12.75">
      <c r="A253" s="291">
        <v>2</v>
      </c>
      <c r="B253" s="292">
        <v>3</v>
      </c>
      <c r="C253" s="292">
        <v>9</v>
      </c>
      <c r="D253" s="292">
        <v>9</v>
      </c>
      <c r="E253" s="292"/>
      <c r="F253" s="302" t="s">
        <v>1777</v>
      </c>
      <c r="G253" s="319">
        <f>+G254</f>
        <v>0</v>
      </c>
      <c r="H253" s="319">
        <f>+H254</f>
        <v>0</v>
      </c>
      <c r="I253" s="319">
        <f>+I254</f>
        <v>0</v>
      </c>
      <c r="J253" s="319">
        <f t="shared" si="11"/>
        <v>0</v>
      </c>
      <c r="K253" s="322">
        <f>+K254</f>
        <v>0</v>
      </c>
    </row>
    <row r="254" spans="1:11" ht="12.75">
      <c r="A254" s="303">
        <v>2</v>
      </c>
      <c r="B254" s="296">
        <v>3</v>
      </c>
      <c r="C254" s="296">
        <v>9</v>
      </c>
      <c r="D254" s="296">
        <v>9</v>
      </c>
      <c r="E254" s="296" t="s">
        <v>1595</v>
      </c>
      <c r="F254" s="297" t="s">
        <v>1777</v>
      </c>
      <c r="G254" s="298"/>
      <c r="H254" s="298"/>
      <c r="I254" s="298"/>
      <c r="J254" s="310">
        <f t="shared" si="11"/>
        <v>0</v>
      </c>
      <c r="K254" s="311">
        <f>IFERROR(J254/$J$18*100,"0.00")</f>
        <v>0</v>
      </c>
    </row>
    <row r="255" spans="1:11" ht="12.75">
      <c r="A255" s="282">
        <v>2</v>
      </c>
      <c r="B255" s="283">
        <v>4</v>
      </c>
      <c r="C255" s="284"/>
      <c r="D255" s="284"/>
      <c r="E255" s="284"/>
      <c r="F255" s="285" t="s">
        <v>1553</v>
      </c>
      <c r="G255" s="286">
        <f>+G256+G264+G267</f>
        <v>0</v>
      </c>
      <c r="H255" s="286">
        <f>+H256+H264+H267</f>
        <v>0</v>
      </c>
      <c r="I255" s="286">
        <f>+I256+I264+I267</f>
        <v>0</v>
      </c>
      <c r="J255" s="286">
        <f>+J256+J264+J267</f>
        <v>0</v>
      </c>
      <c r="K255" s="286">
        <f>+K256+K264+K267</f>
        <v>0</v>
      </c>
    </row>
    <row r="256" spans="1:11" ht="12.75">
      <c r="A256" s="287">
        <v>2</v>
      </c>
      <c r="B256" s="288">
        <v>4</v>
      </c>
      <c r="C256" s="288">
        <v>1</v>
      </c>
      <c r="D256" s="288"/>
      <c r="E256" s="288"/>
      <c r="F256" s="289" t="s">
        <v>1778</v>
      </c>
      <c r="G256" s="290">
        <f>+G257+G260+G262</f>
        <v>0</v>
      </c>
      <c r="H256" s="290">
        <f>+H257+H260+H262</f>
        <v>0</v>
      </c>
      <c r="I256" s="290">
        <f>+I257+I260+I262</f>
        <v>0</v>
      </c>
      <c r="J256" s="290">
        <f>+J257+J260+J262</f>
        <v>0</v>
      </c>
      <c r="K256" s="290">
        <f>+K257+K260+K262</f>
        <v>0</v>
      </c>
    </row>
    <row r="257" spans="1:11" ht="12.75">
      <c r="A257" s="291">
        <v>2</v>
      </c>
      <c r="B257" s="292">
        <v>4</v>
      </c>
      <c r="C257" s="292">
        <v>1</v>
      </c>
      <c r="D257" s="292">
        <v>2</v>
      </c>
      <c r="E257" s="292"/>
      <c r="F257" s="302" t="s">
        <v>1779</v>
      </c>
      <c r="G257" s="319">
        <f>+G258+G259</f>
        <v>0</v>
      </c>
      <c r="H257" s="319">
        <f>+H258+H259</f>
        <v>0</v>
      </c>
      <c r="I257" s="319">
        <f>+I258+I259</f>
        <v>0</v>
      </c>
      <c r="J257" s="319">
        <f>+J258+J259</f>
        <v>0</v>
      </c>
      <c r="K257" s="322">
        <f>+K258+K259</f>
        <v>0</v>
      </c>
    </row>
    <row r="258" spans="1:11" ht="12.75">
      <c r="A258" s="303">
        <v>2</v>
      </c>
      <c r="B258" s="296">
        <v>4</v>
      </c>
      <c r="C258" s="296">
        <v>1</v>
      </c>
      <c r="D258" s="296">
        <v>2</v>
      </c>
      <c r="E258" s="296" t="s">
        <v>1595</v>
      </c>
      <c r="F258" s="301" t="s">
        <v>1780</v>
      </c>
      <c r="G258" s="298"/>
      <c r="H258" s="298"/>
      <c r="I258" s="298"/>
      <c r="J258" s="310">
        <f>SUBTOTAL(9,G258:I258)</f>
        <v>0</v>
      </c>
      <c r="K258" s="322">
        <f>IFERROR(J258/$J$18*100,"0.00")</f>
        <v>0</v>
      </c>
    </row>
    <row r="259" spans="1:11" ht="12.75">
      <c r="A259" s="303">
        <v>2</v>
      </c>
      <c r="B259" s="296">
        <v>4</v>
      </c>
      <c r="C259" s="296">
        <v>1</v>
      </c>
      <c r="D259" s="296">
        <v>2</v>
      </c>
      <c r="E259" s="296" t="s">
        <v>1597</v>
      </c>
      <c r="F259" s="301" t="s">
        <v>1781</v>
      </c>
      <c r="G259" s="298"/>
      <c r="H259" s="298"/>
      <c r="I259" s="298"/>
      <c r="J259" s="310">
        <f>SUBTOTAL(9,G259:I259)</f>
        <v>0</v>
      </c>
      <c r="K259" s="311">
        <f>IFERROR(J259/$J$18*100,"0.00")</f>
        <v>0</v>
      </c>
    </row>
    <row r="260" spans="1:11" ht="12.75">
      <c r="A260" s="317">
        <v>2</v>
      </c>
      <c r="B260" s="292">
        <v>4</v>
      </c>
      <c r="C260" s="292">
        <v>1</v>
      </c>
      <c r="D260" s="292">
        <v>5</v>
      </c>
      <c r="E260" s="292"/>
      <c r="F260" s="325" t="s">
        <v>1782</v>
      </c>
      <c r="G260" s="294">
        <f>+G261</f>
        <v>0</v>
      </c>
      <c r="H260" s="294">
        <f>+H261</f>
        <v>0</v>
      </c>
      <c r="I260" s="294">
        <f>+I261</f>
        <v>0</v>
      </c>
      <c r="J260" s="294">
        <f>+J261</f>
        <v>0</v>
      </c>
      <c r="K260" s="309">
        <f>+K261</f>
        <v>0</v>
      </c>
    </row>
    <row r="261" spans="1:11" ht="12.75">
      <c r="A261" s="303">
        <v>2</v>
      </c>
      <c r="B261" s="296">
        <v>4</v>
      </c>
      <c r="C261" s="296">
        <v>1</v>
      </c>
      <c r="D261" s="296">
        <v>5</v>
      </c>
      <c r="E261" s="296" t="s">
        <v>1595</v>
      </c>
      <c r="F261" s="301" t="s">
        <v>1782</v>
      </c>
      <c r="G261" s="316"/>
      <c r="H261" s="316"/>
      <c r="I261" s="316"/>
      <c r="J261" s="310">
        <f>SUBTOTAL(9,G261:I261)</f>
        <v>0</v>
      </c>
      <c r="K261" s="311">
        <f>IFERROR(J261/$J$18*100,"0.00")</f>
        <v>0</v>
      </c>
    </row>
    <row r="262" spans="1:11" ht="12.75">
      <c r="A262" s="291">
        <v>2</v>
      </c>
      <c r="B262" s="292">
        <v>4</v>
      </c>
      <c r="C262" s="292">
        <v>1</v>
      </c>
      <c r="D262" s="292">
        <v>6</v>
      </c>
      <c r="E262" s="296"/>
      <c r="F262" s="325" t="s">
        <v>1783</v>
      </c>
      <c r="G262" s="319">
        <f>+G263</f>
        <v>0</v>
      </c>
      <c r="H262" s="319">
        <f>+H263</f>
        <v>0</v>
      </c>
      <c r="I262" s="319">
        <f>+I263</f>
        <v>0</v>
      </c>
      <c r="J262" s="319">
        <f>+J263</f>
        <v>0</v>
      </c>
      <c r="K262" s="322">
        <f>+K263</f>
        <v>0</v>
      </c>
    </row>
    <row r="263" spans="1:11" ht="12.75">
      <c r="A263" s="303">
        <v>2</v>
      </c>
      <c r="B263" s="296">
        <v>4</v>
      </c>
      <c r="C263" s="296">
        <v>1</v>
      </c>
      <c r="D263" s="296">
        <v>6</v>
      </c>
      <c r="E263" s="296" t="s">
        <v>1595</v>
      </c>
      <c r="F263" s="301" t="s">
        <v>1784</v>
      </c>
      <c r="G263" s="316"/>
      <c r="H263" s="316"/>
      <c r="I263" s="316"/>
      <c r="J263" s="310">
        <f>SUBTOTAL(9,G263:I263)</f>
        <v>0</v>
      </c>
      <c r="K263" s="311">
        <f>IFERROR(J263/$J$18*100,"0.00")</f>
        <v>0</v>
      </c>
    </row>
    <row r="264" spans="1:11" ht="12.75">
      <c r="A264" s="287">
        <v>2</v>
      </c>
      <c r="B264" s="288">
        <v>4</v>
      </c>
      <c r="C264" s="288">
        <v>4</v>
      </c>
      <c r="D264" s="288"/>
      <c r="E264" s="288"/>
      <c r="F264" s="289" t="s">
        <v>1785</v>
      </c>
      <c r="G264" s="290">
        <f t="shared" ref="G264:K265" si="12">+G265</f>
        <v>0</v>
      </c>
      <c r="H264" s="290">
        <f t="shared" si="12"/>
        <v>0</v>
      </c>
      <c r="I264" s="290">
        <f t="shared" si="12"/>
        <v>0</v>
      </c>
      <c r="J264" s="290">
        <f t="shared" si="12"/>
        <v>0</v>
      </c>
      <c r="K264" s="312">
        <f t="shared" si="12"/>
        <v>0</v>
      </c>
    </row>
    <row r="265" spans="1:11" ht="12.75">
      <c r="A265" s="302">
        <v>2</v>
      </c>
      <c r="B265" s="292">
        <v>4</v>
      </c>
      <c r="C265" s="292">
        <v>4</v>
      </c>
      <c r="D265" s="292">
        <v>1</v>
      </c>
      <c r="E265" s="292"/>
      <c r="F265" s="325" t="s">
        <v>1786</v>
      </c>
      <c r="G265" s="319">
        <f t="shared" si="12"/>
        <v>0</v>
      </c>
      <c r="H265" s="319">
        <f t="shared" si="12"/>
        <v>0</v>
      </c>
      <c r="I265" s="319">
        <f t="shared" si="12"/>
        <v>0</v>
      </c>
      <c r="J265" s="319">
        <f t="shared" si="12"/>
        <v>0</v>
      </c>
      <c r="K265" s="311">
        <f t="shared" si="12"/>
        <v>0</v>
      </c>
    </row>
    <row r="266" spans="1:11" ht="22.5">
      <c r="A266" s="297">
        <v>2</v>
      </c>
      <c r="B266" s="296">
        <v>4</v>
      </c>
      <c r="C266" s="296">
        <v>4</v>
      </c>
      <c r="D266" s="296">
        <v>1</v>
      </c>
      <c r="E266" s="296" t="s">
        <v>1604</v>
      </c>
      <c r="F266" s="301" t="s">
        <v>1787</v>
      </c>
      <c r="G266" s="298"/>
      <c r="H266" s="298"/>
      <c r="I266" s="298"/>
      <c r="J266" s="310">
        <f>SUBTOTAL(9,G266:I266)</f>
        <v>0</v>
      </c>
      <c r="K266" s="311">
        <f>IFERROR(J266/$J$18*100,"0.00")</f>
        <v>0</v>
      </c>
    </row>
    <row r="267" spans="1:11" ht="12.75">
      <c r="A267" s="287">
        <v>2</v>
      </c>
      <c r="B267" s="288">
        <v>4</v>
      </c>
      <c r="C267" s="288">
        <v>9</v>
      </c>
      <c r="D267" s="288"/>
      <c r="E267" s="288"/>
      <c r="F267" s="289" t="s">
        <v>1788</v>
      </c>
      <c r="G267" s="290">
        <f>+G268+G270</f>
        <v>0</v>
      </c>
      <c r="H267" s="290">
        <f>+H268+H270</f>
        <v>0</v>
      </c>
      <c r="I267" s="290">
        <f>+I268+I270</f>
        <v>0</v>
      </c>
      <c r="J267" s="290">
        <f>+J268+J270</f>
        <v>0</v>
      </c>
      <c r="K267" s="290">
        <f>+K268+K270</f>
        <v>0</v>
      </c>
    </row>
    <row r="268" spans="1:11" ht="12.75">
      <c r="A268" s="317">
        <v>2</v>
      </c>
      <c r="B268" s="292">
        <v>4</v>
      </c>
      <c r="C268" s="292">
        <v>9</v>
      </c>
      <c r="D268" s="292">
        <v>1</v>
      </c>
      <c r="E268" s="292"/>
      <c r="F268" s="325" t="s">
        <v>1788</v>
      </c>
      <c r="G268" s="319">
        <f>+G269</f>
        <v>0</v>
      </c>
      <c r="H268" s="319">
        <f>+H269</f>
        <v>0</v>
      </c>
      <c r="I268" s="319">
        <f>+I269</f>
        <v>0</v>
      </c>
      <c r="J268" s="319">
        <f>+J269</f>
        <v>0</v>
      </c>
      <c r="K268" s="322">
        <f>+K269</f>
        <v>0</v>
      </c>
    </row>
    <row r="269" spans="1:11" ht="12.75">
      <c r="A269" s="303">
        <v>2</v>
      </c>
      <c r="B269" s="296">
        <v>4</v>
      </c>
      <c r="C269" s="296">
        <v>9</v>
      </c>
      <c r="D269" s="296">
        <v>1</v>
      </c>
      <c r="E269" s="296" t="s">
        <v>1595</v>
      </c>
      <c r="F269" s="301" t="s">
        <v>1788</v>
      </c>
      <c r="G269" s="316"/>
      <c r="H269" s="316"/>
      <c r="I269" s="316"/>
      <c r="J269" s="310">
        <f>SUBTOTAL(9,G269:I269)</f>
        <v>0</v>
      </c>
      <c r="K269" s="311">
        <f>IFERROR(J269/$J$18*100,"0.00")</f>
        <v>0</v>
      </c>
    </row>
    <row r="270" spans="1:11" ht="12.75">
      <c r="A270" s="317">
        <v>2</v>
      </c>
      <c r="B270" s="292">
        <v>4</v>
      </c>
      <c r="C270" s="292">
        <v>9</v>
      </c>
      <c r="D270" s="292">
        <v>4</v>
      </c>
      <c r="E270" s="292"/>
      <c r="F270" s="325" t="s">
        <v>1789</v>
      </c>
      <c r="G270" s="319">
        <f>+G271</f>
        <v>0</v>
      </c>
      <c r="H270" s="319">
        <f>+H271</f>
        <v>0</v>
      </c>
      <c r="I270" s="319">
        <f>+I271</f>
        <v>0</v>
      </c>
      <c r="J270" s="319">
        <f>+J271</f>
        <v>0</v>
      </c>
      <c r="K270" s="322">
        <f>+K271</f>
        <v>0</v>
      </c>
    </row>
    <row r="271" spans="1:11" ht="12.75">
      <c r="A271" s="295">
        <v>2</v>
      </c>
      <c r="B271" s="296">
        <v>4</v>
      </c>
      <c r="C271" s="296">
        <v>9</v>
      </c>
      <c r="D271" s="296">
        <v>4</v>
      </c>
      <c r="E271" s="296" t="s">
        <v>1595</v>
      </c>
      <c r="F271" s="301" t="s">
        <v>1789</v>
      </c>
      <c r="G271" s="316"/>
      <c r="H271" s="316"/>
      <c r="I271" s="316"/>
      <c r="J271" s="310">
        <f>SUBTOTAL(9,G271:I271)</f>
        <v>0</v>
      </c>
      <c r="K271" s="311">
        <f>IFERROR(J271/$J$18*100,"0.00")</f>
        <v>0</v>
      </c>
    </row>
    <row r="272" spans="1:11" ht="12.75">
      <c r="A272" s="282">
        <v>2</v>
      </c>
      <c r="B272" s="283">
        <v>6</v>
      </c>
      <c r="C272" s="284"/>
      <c r="D272" s="284"/>
      <c r="E272" s="284"/>
      <c r="F272" s="285" t="s">
        <v>1790</v>
      </c>
      <c r="G272" s="286">
        <f>+G273+G284+G291+G296+G303+G312+G315</f>
        <v>8924579.8000000007</v>
      </c>
      <c r="H272" s="286">
        <f>+H273+H284+H291+H296+H303+H312+H315</f>
        <v>20824019.52</v>
      </c>
      <c r="I272" s="286">
        <f>+I273+I284+I291+I296+I303+I312+I315</f>
        <v>0</v>
      </c>
      <c r="J272" s="286">
        <f>+J273+J284+J291+J296+J303+J312+J315</f>
        <v>29748599.32</v>
      </c>
      <c r="K272" s="286">
        <f>+K273+K284+K291+K296+K303+K312+K315</f>
        <v>3.9863570113517581</v>
      </c>
    </row>
    <row r="273" spans="1:11" ht="12.75">
      <c r="A273" s="287">
        <v>2</v>
      </c>
      <c r="B273" s="288">
        <v>6</v>
      </c>
      <c r="C273" s="288">
        <v>1</v>
      </c>
      <c r="D273" s="288"/>
      <c r="E273" s="288"/>
      <c r="F273" s="289" t="s">
        <v>1791</v>
      </c>
      <c r="G273" s="290">
        <f>+G274+G276+G278+G280+G282</f>
        <v>6839579.7999999998</v>
      </c>
      <c r="H273" s="290">
        <f>+H274+H276+H278+H280+H282</f>
        <v>15959019.52</v>
      </c>
      <c r="I273" s="290">
        <f>+I274+I276+I278+I280+I282</f>
        <v>0</v>
      </c>
      <c r="J273" s="290">
        <f>+J274+J276+J278+J280+J282</f>
        <v>22798599.32</v>
      </c>
      <c r="K273" s="312">
        <f>+K274+K276+K278+K280+K282</f>
        <v>3.0550465677616119</v>
      </c>
    </row>
    <row r="274" spans="1:11" ht="12.75">
      <c r="A274" s="291">
        <v>2</v>
      </c>
      <c r="B274" s="292">
        <v>6</v>
      </c>
      <c r="C274" s="292">
        <v>1</v>
      </c>
      <c r="D274" s="292">
        <v>1</v>
      </c>
      <c r="E274" s="292"/>
      <c r="F274" s="302" t="s">
        <v>1792</v>
      </c>
      <c r="G274" s="319">
        <f>+G275</f>
        <v>990000</v>
      </c>
      <c r="H274" s="319">
        <f>+H275</f>
        <v>2310000</v>
      </c>
      <c r="I274" s="319">
        <f>+I275</f>
        <v>0</v>
      </c>
      <c r="J274" s="319">
        <f>+J275</f>
        <v>3300000</v>
      </c>
      <c r="K274" s="322">
        <f>+K275</f>
        <v>0.44220495882697591</v>
      </c>
    </row>
    <row r="275" spans="1:11" ht="12.75">
      <c r="A275" s="295">
        <v>2</v>
      </c>
      <c r="B275" s="296">
        <v>6</v>
      </c>
      <c r="C275" s="296">
        <v>1</v>
      </c>
      <c r="D275" s="296">
        <v>1</v>
      </c>
      <c r="E275" s="296" t="s">
        <v>1595</v>
      </c>
      <c r="F275" s="297" t="s">
        <v>1792</v>
      </c>
      <c r="G275" s="316">
        <v>990000</v>
      </c>
      <c r="H275" s="316">
        <v>2310000</v>
      </c>
      <c r="I275" s="316"/>
      <c r="J275" s="310">
        <f>SUBTOTAL(9,G275:I275)</f>
        <v>3300000</v>
      </c>
      <c r="K275" s="311">
        <f>IFERROR(J275/$J$18*100,"0.00")</f>
        <v>0.44220495882697591</v>
      </c>
    </row>
    <row r="276" spans="1:11" ht="12.75">
      <c r="A276" s="291">
        <v>2</v>
      </c>
      <c r="B276" s="292">
        <v>6</v>
      </c>
      <c r="C276" s="292">
        <v>1</v>
      </c>
      <c r="D276" s="292">
        <v>2</v>
      </c>
      <c r="E276" s="292"/>
      <c r="F276" s="302" t="s">
        <v>1165</v>
      </c>
      <c r="G276" s="319">
        <f>+G277</f>
        <v>407100</v>
      </c>
      <c r="H276" s="319">
        <f>+H277</f>
        <v>949900</v>
      </c>
      <c r="I276" s="319">
        <f>+I277</f>
        <v>0</v>
      </c>
      <c r="J276" s="319">
        <f>+J277</f>
        <v>1357000</v>
      </c>
      <c r="K276" s="322">
        <f>+K277</f>
        <v>0.18184003912975949</v>
      </c>
    </row>
    <row r="277" spans="1:11" ht="12.75">
      <c r="A277" s="295">
        <v>2</v>
      </c>
      <c r="B277" s="296">
        <v>6</v>
      </c>
      <c r="C277" s="296">
        <v>1</v>
      </c>
      <c r="D277" s="296">
        <v>2</v>
      </c>
      <c r="E277" s="296" t="s">
        <v>1595</v>
      </c>
      <c r="F277" s="301" t="s">
        <v>1165</v>
      </c>
      <c r="G277" s="316">
        <v>407100</v>
      </c>
      <c r="H277" s="316">
        <v>949900</v>
      </c>
      <c r="I277" s="316"/>
      <c r="J277" s="310">
        <f>SUBTOTAL(9,G277:I277)</f>
        <v>1357000</v>
      </c>
      <c r="K277" s="311">
        <f>IFERROR(J277/$J$18*100,"0.00")</f>
        <v>0.18184003912975949</v>
      </c>
    </row>
    <row r="278" spans="1:11" ht="12.75">
      <c r="A278" s="291">
        <v>2</v>
      </c>
      <c r="B278" s="292">
        <v>6</v>
      </c>
      <c r="C278" s="292">
        <v>1</v>
      </c>
      <c r="D278" s="292">
        <v>3</v>
      </c>
      <c r="E278" s="292"/>
      <c r="F278" s="325" t="s">
        <v>1793</v>
      </c>
      <c r="G278" s="319">
        <f>+G279</f>
        <v>3192479.8</v>
      </c>
      <c r="H278" s="319">
        <f>+H279</f>
        <v>7449119.5199999996</v>
      </c>
      <c r="I278" s="319">
        <f>+I279</f>
        <v>0</v>
      </c>
      <c r="J278" s="319">
        <f>+J279</f>
        <v>10641599.32</v>
      </c>
      <c r="K278" s="322">
        <f>+K279</f>
        <v>1.4259902997435681</v>
      </c>
    </row>
    <row r="279" spans="1:11" ht="12.75">
      <c r="A279" s="295">
        <v>2</v>
      </c>
      <c r="B279" s="296">
        <v>6</v>
      </c>
      <c r="C279" s="296">
        <v>1</v>
      </c>
      <c r="D279" s="296">
        <v>3</v>
      </c>
      <c r="E279" s="296" t="s">
        <v>1595</v>
      </c>
      <c r="F279" s="301" t="s">
        <v>1793</v>
      </c>
      <c r="G279" s="316">
        <v>3192479.8</v>
      </c>
      <c r="H279" s="316">
        <v>7449119.5199999996</v>
      </c>
      <c r="I279" s="316"/>
      <c r="J279" s="310">
        <f>SUBTOTAL(9,G279:I279)</f>
        <v>10641599.32</v>
      </c>
      <c r="K279" s="311">
        <f>IFERROR(J279/$J$18*100,"0.00")</f>
        <v>1.4259902997435681</v>
      </c>
    </row>
    <row r="280" spans="1:11" ht="12.75">
      <c r="A280" s="291">
        <v>2</v>
      </c>
      <c r="B280" s="292">
        <v>6</v>
      </c>
      <c r="C280" s="292">
        <v>1</v>
      </c>
      <c r="D280" s="292">
        <v>4</v>
      </c>
      <c r="E280" s="292"/>
      <c r="F280" s="302" t="s">
        <v>1794</v>
      </c>
      <c r="G280" s="319">
        <f>+G281</f>
        <v>2250000</v>
      </c>
      <c r="H280" s="319">
        <f>+H281</f>
        <v>5250000</v>
      </c>
      <c r="I280" s="319">
        <f>+I281</f>
        <v>0</v>
      </c>
      <c r="J280" s="319">
        <f>+J281</f>
        <v>7500000</v>
      </c>
      <c r="K280" s="322">
        <f>+K281</f>
        <v>1.0050112700613087</v>
      </c>
    </row>
    <row r="281" spans="1:11" ht="12.75">
      <c r="A281" s="295">
        <v>2</v>
      </c>
      <c r="B281" s="296">
        <v>6</v>
      </c>
      <c r="C281" s="296">
        <v>1</v>
      </c>
      <c r="D281" s="296">
        <v>4</v>
      </c>
      <c r="E281" s="296" t="s">
        <v>1595</v>
      </c>
      <c r="F281" s="301" t="s">
        <v>1794</v>
      </c>
      <c r="G281" s="316">
        <v>2250000</v>
      </c>
      <c r="H281" s="316">
        <v>5250000</v>
      </c>
      <c r="I281" s="316"/>
      <c r="J281" s="310">
        <f>SUBTOTAL(9,G281:I281)</f>
        <v>7500000</v>
      </c>
      <c r="K281" s="311">
        <f>IFERROR(J281/$J$18*100,"0.00")</f>
        <v>1.0050112700613087</v>
      </c>
    </row>
    <row r="282" spans="1:11" ht="12.75">
      <c r="A282" s="291">
        <v>2</v>
      </c>
      <c r="B282" s="292">
        <v>6</v>
      </c>
      <c r="C282" s="292">
        <v>1</v>
      </c>
      <c r="D282" s="292">
        <v>9</v>
      </c>
      <c r="E282" s="292"/>
      <c r="F282" s="302" t="s">
        <v>1795</v>
      </c>
      <c r="G282" s="319">
        <f>+G283</f>
        <v>0</v>
      </c>
      <c r="H282" s="319">
        <f>+H283</f>
        <v>0</v>
      </c>
      <c r="I282" s="319">
        <f>+I283</f>
        <v>0</v>
      </c>
      <c r="J282" s="319">
        <f>+J283</f>
        <v>0</v>
      </c>
      <c r="K282" s="322">
        <f>+K283</f>
        <v>0</v>
      </c>
    </row>
    <row r="283" spans="1:11" ht="12.75">
      <c r="A283" s="295">
        <v>2</v>
      </c>
      <c r="B283" s="296">
        <v>6</v>
      </c>
      <c r="C283" s="296">
        <v>1</v>
      </c>
      <c r="D283" s="296">
        <v>9</v>
      </c>
      <c r="E283" s="296" t="s">
        <v>1595</v>
      </c>
      <c r="F283" s="301" t="s">
        <v>1795</v>
      </c>
      <c r="G283" s="316"/>
      <c r="H283" s="316"/>
      <c r="I283" s="316"/>
      <c r="J283" s="310">
        <f>SUBTOTAL(9,G283:I283)</f>
        <v>0</v>
      </c>
      <c r="K283" s="311">
        <f>IFERROR(J283/$J$18*100,"0.00")</f>
        <v>0</v>
      </c>
    </row>
    <row r="284" spans="1:11" ht="12.75">
      <c r="A284" s="287">
        <v>2</v>
      </c>
      <c r="B284" s="288">
        <v>6</v>
      </c>
      <c r="C284" s="288">
        <v>2</v>
      </c>
      <c r="D284" s="288"/>
      <c r="E284" s="288"/>
      <c r="F284" s="289" t="s">
        <v>1796</v>
      </c>
      <c r="G284" s="290">
        <f>+G285+G287+G289</f>
        <v>0</v>
      </c>
      <c r="H284" s="290">
        <f>+H285+H287+H289</f>
        <v>0</v>
      </c>
      <c r="I284" s="290">
        <f>+I285+I287+I289</f>
        <v>0</v>
      </c>
      <c r="J284" s="290">
        <f>+J285+J287+J289</f>
        <v>0</v>
      </c>
      <c r="K284" s="290">
        <f>+K285+K287+K289</f>
        <v>0</v>
      </c>
    </row>
    <row r="285" spans="1:11" ht="12.75">
      <c r="A285" s="291">
        <v>2</v>
      </c>
      <c r="B285" s="292">
        <v>6</v>
      </c>
      <c r="C285" s="292">
        <v>2</v>
      </c>
      <c r="D285" s="292">
        <v>1</v>
      </c>
      <c r="E285" s="292"/>
      <c r="F285" s="302" t="s">
        <v>1797</v>
      </c>
      <c r="G285" s="319">
        <f>+G286</f>
        <v>0</v>
      </c>
      <c r="H285" s="319">
        <f>+H286</f>
        <v>0</v>
      </c>
      <c r="I285" s="319">
        <f>+I286</f>
        <v>0</v>
      </c>
      <c r="J285" s="319">
        <f>+J286</f>
        <v>0</v>
      </c>
      <c r="K285" s="322">
        <f>+K286</f>
        <v>0</v>
      </c>
    </row>
    <row r="286" spans="1:11" ht="12.75">
      <c r="A286" s="303">
        <v>2</v>
      </c>
      <c r="B286" s="296">
        <v>6</v>
      </c>
      <c r="C286" s="296">
        <v>2</v>
      </c>
      <c r="D286" s="296">
        <v>1</v>
      </c>
      <c r="E286" s="296" t="s">
        <v>1595</v>
      </c>
      <c r="F286" s="301" t="s">
        <v>1797</v>
      </c>
      <c r="G286" s="316"/>
      <c r="H286" s="316"/>
      <c r="I286" s="316"/>
      <c r="J286" s="310">
        <f>SUBTOTAL(9,G286:I286)</f>
        <v>0</v>
      </c>
      <c r="K286" s="311">
        <f>IFERROR(J286/$J$18*100,"0.00")</f>
        <v>0</v>
      </c>
    </row>
    <row r="287" spans="1:11" ht="12.75">
      <c r="A287" s="291">
        <v>2</v>
      </c>
      <c r="B287" s="292">
        <v>6</v>
      </c>
      <c r="C287" s="292">
        <v>2</v>
      </c>
      <c r="D287" s="292">
        <v>3</v>
      </c>
      <c r="E287" s="292"/>
      <c r="F287" s="302" t="s">
        <v>1798</v>
      </c>
      <c r="G287" s="319">
        <f>+G288</f>
        <v>0</v>
      </c>
      <c r="H287" s="319">
        <f>+H288</f>
        <v>0</v>
      </c>
      <c r="I287" s="319">
        <f>+I288</f>
        <v>0</v>
      </c>
      <c r="J287" s="319">
        <f>+J288</f>
        <v>0</v>
      </c>
      <c r="K287" s="322">
        <f>+K288</f>
        <v>0</v>
      </c>
    </row>
    <row r="288" spans="1:11" ht="12.75">
      <c r="A288" s="303">
        <v>2</v>
      </c>
      <c r="B288" s="296">
        <v>6</v>
      </c>
      <c r="C288" s="296">
        <v>2</v>
      </c>
      <c r="D288" s="296">
        <v>3</v>
      </c>
      <c r="E288" s="296" t="s">
        <v>1595</v>
      </c>
      <c r="F288" s="301" t="s">
        <v>1798</v>
      </c>
      <c r="G288" s="316"/>
      <c r="H288" s="316"/>
      <c r="I288" s="316"/>
      <c r="J288" s="310">
        <f>SUBTOTAL(9,G288:I288)</f>
        <v>0</v>
      </c>
      <c r="K288" s="311">
        <f>IFERROR(J288/$J$18*100,"0.00")</f>
        <v>0</v>
      </c>
    </row>
    <row r="289" spans="1:11" ht="12.75">
      <c r="A289" s="291">
        <v>2</v>
      </c>
      <c r="B289" s="292">
        <v>6</v>
      </c>
      <c r="C289" s="292">
        <v>2</v>
      </c>
      <c r="D289" s="292">
        <v>4</v>
      </c>
      <c r="E289" s="292"/>
      <c r="F289" s="302" t="s">
        <v>1799</v>
      </c>
      <c r="G289" s="319">
        <f>+G290</f>
        <v>0</v>
      </c>
      <c r="H289" s="319">
        <f>+H290</f>
        <v>0</v>
      </c>
      <c r="I289" s="319">
        <f>+I290</f>
        <v>0</v>
      </c>
      <c r="J289" s="319">
        <f>+J290</f>
        <v>0</v>
      </c>
      <c r="K289" s="322">
        <f>+K290</f>
        <v>0</v>
      </c>
    </row>
    <row r="290" spans="1:11" ht="12.75">
      <c r="A290" s="303">
        <v>2</v>
      </c>
      <c r="B290" s="296">
        <v>6</v>
      </c>
      <c r="C290" s="296">
        <v>2</v>
      </c>
      <c r="D290" s="296">
        <v>4</v>
      </c>
      <c r="E290" s="296" t="s">
        <v>1595</v>
      </c>
      <c r="F290" s="297" t="s">
        <v>1799</v>
      </c>
      <c r="G290" s="316"/>
      <c r="H290" s="316"/>
      <c r="I290" s="316"/>
      <c r="J290" s="310">
        <f>SUBTOTAL(9,G290:I290)</f>
        <v>0</v>
      </c>
      <c r="K290" s="311">
        <f>IFERROR(J290/$J$18*100,"0.00")</f>
        <v>0</v>
      </c>
    </row>
    <row r="291" spans="1:11" ht="12.75">
      <c r="A291" s="287">
        <v>2</v>
      </c>
      <c r="B291" s="288">
        <v>6</v>
      </c>
      <c r="C291" s="288">
        <v>3</v>
      </c>
      <c r="D291" s="288"/>
      <c r="E291" s="288"/>
      <c r="F291" s="289" t="s">
        <v>1800</v>
      </c>
      <c r="G291" s="290">
        <f>+G292+G294</f>
        <v>900000</v>
      </c>
      <c r="H291" s="290">
        <f>+H292+H294</f>
        <v>2100000</v>
      </c>
      <c r="I291" s="290">
        <f>+I292+I294</f>
        <v>0</v>
      </c>
      <c r="J291" s="290">
        <f>+J292+J294</f>
        <v>3000000</v>
      </c>
      <c r="K291" s="290">
        <f>+K292+K294</f>
        <v>0.40200450802452359</v>
      </c>
    </row>
    <row r="292" spans="1:11" ht="12.75">
      <c r="A292" s="317">
        <v>2</v>
      </c>
      <c r="B292" s="292">
        <v>6</v>
      </c>
      <c r="C292" s="292">
        <v>3</v>
      </c>
      <c r="D292" s="292">
        <v>1</v>
      </c>
      <c r="E292" s="292"/>
      <c r="F292" s="325" t="s">
        <v>1801</v>
      </c>
      <c r="G292" s="319">
        <f>+G293</f>
        <v>900000</v>
      </c>
      <c r="H292" s="319">
        <f>+H293</f>
        <v>2100000</v>
      </c>
      <c r="I292" s="319">
        <f>+I293</f>
        <v>0</v>
      </c>
      <c r="J292" s="319">
        <f>+J293</f>
        <v>3000000</v>
      </c>
      <c r="K292" s="322">
        <f>+K293</f>
        <v>0.40200450802452359</v>
      </c>
    </row>
    <row r="293" spans="1:11" ht="12.75">
      <c r="A293" s="295">
        <v>2</v>
      </c>
      <c r="B293" s="296">
        <v>6</v>
      </c>
      <c r="C293" s="296">
        <v>3</v>
      </c>
      <c r="D293" s="296">
        <v>1</v>
      </c>
      <c r="E293" s="296" t="s">
        <v>1595</v>
      </c>
      <c r="F293" s="297" t="s">
        <v>1801</v>
      </c>
      <c r="G293" s="316">
        <v>900000</v>
      </c>
      <c r="H293" s="316">
        <v>2100000</v>
      </c>
      <c r="I293" s="316"/>
      <c r="J293" s="310">
        <f>SUBTOTAL(9,G293:I293)</f>
        <v>3000000</v>
      </c>
      <c r="K293" s="311">
        <f>IFERROR(J293/$J$18*100,"0.00")</f>
        <v>0.40200450802452359</v>
      </c>
    </row>
    <row r="294" spans="1:11" ht="12.75">
      <c r="A294" s="291">
        <v>2</v>
      </c>
      <c r="B294" s="292">
        <v>6</v>
      </c>
      <c r="C294" s="292">
        <v>3</v>
      </c>
      <c r="D294" s="292">
        <v>2</v>
      </c>
      <c r="E294" s="292"/>
      <c r="F294" s="302" t="s">
        <v>1802</v>
      </c>
      <c r="G294" s="319">
        <f>+G295</f>
        <v>0</v>
      </c>
      <c r="H294" s="319">
        <f>+H295</f>
        <v>0</v>
      </c>
      <c r="I294" s="319">
        <f>+I295</f>
        <v>0</v>
      </c>
      <c r="J294" s="319">
        <f>+J295</f>
        <v>0</v>
      </c>
      <c r="K294" s="322">
        <f>+K295</f>
        <v>0</v>
      </c>
    </row>
    <row r="295" spans="1:11" ht="12.75">
      <c r="A295" s="303">
        <v>2</v>
      </c>
      <c r="B295" s="296">
        <v>6</v>
      </c>
      <c r="C295" s="296">
        <v>3</v>
      </c>
      <c r="D295" s="296">
        <v>2</v>
      </c>
      <c r="E295" s="296" t="s">
        <v>1595</v>
      </c>
      <c r="F295" s="301" t="s">
        <v>1802</v>
      </c>
      <c r="G295" s="316"/>
      <c r="H295" s="316"/>
      <c r="I295" s="316"/>
      <c r="J295" s="310">
        <f>SUBTOTAL(9,G295:I295)</f>
        <v>0</v>
      </c>
      <c r="K295" s="311">
        <f>IFERROR(J295/$J$18*100,"0.00")</f>
        <v>0</v>
      </c>
    </row>
    <row r="296" spans="1:11" ht="12.75">
      <c r="A296" s="287">
        <v>2</v>
      </c>
      <c r="B296" s="288">
        <v>6</v>
      </c>
      <c r="C296" s="288">
        <v>4</v>
      </c>
      <c r="D296" s="288"/>
      <c r="E296" s="288"/>
      <c r="F296" s="289" t="s">
        <v>1803</v>
      </c>
      <c r="G296" s="290">
        <f>+G297+G299+G301</f>
        <v>0</v>
      </c>
      <c r="H296" s="290">
        <f>+H297+H299+H301</f>
        <v>0</v>
      </c>
      <c r="I296" s="290">
        <f>+I297+I299+I301</f>
        <v>0</v>
      </c>
      <c r="J296" s="290">
        <f>+J297+J299+J301</f>
        <v>0</v>
      </c>
      <c r="K296" s="312">
        <f>+K297+K299+K301</f>
        <v>0</v>
      </c>
    </row>
    <row r="297" spans="1:11" ht="12.75">
      <c r="A297" s="291">
        <v>2</v>
      </c>
      <c r="B297" s="292">
        <v>6</v>
      </c>
      <c r="C297" s="292">
        <v>4</v>
      </c>
      <c r="D297" s="292">
        <v>1</v>
      </c>
      <c r="E297" s="292"/>
      <c r="F297" s="302" t="s">
        <v>1458</v>
      </c>
      <c r="G297" s="319">
        <f>+G298</f>
        <v>0</v>
      </c>
      <c r="H297" s="319">
        <f>+H298</f>
        <v>0</v>
      </c>
      <c r="I297" s="319">
        <f>+I298</f>
        <v>0</v>
      </c>
      <c r="J297" s="319">
        <f>+J298</f>
        <v>0</v>
      </c>
      <c r="K297" s="322">
        <f>+K298</f>
        <v>0</v>
      </c>
    </row>
    <row r="298" spans="1:11" ht="12.75">
      <c r="A298" s="303">
        <v>2</v>
      </c>
      <c r="B298" s="296">
        <v>6</v>
      </c>
      <c r="C298" s="296">
        <v>4</v>
      </c>
      <c r="D298" s="296">
        <v>1</v>
      </c>
      <c r="E298" s="296" t="s">
        <v>1595</v>
      </c>
      <c r="F298" s="301" t="s">
        <v>1458</v>
      </c>
      <c r="G298" s="316"/>
      <c r="H298" s="316"/>
      <c r="I298" s="316"/>
      <c r="J298" s="310">
        <f>SUBTOTAL(9,G298:I298)</f>
        <v>0</v>
      </c>
      <c r="K298" s="311">
        <f>IFERROR(J298/$J$18*100,"0.00")</f>
        <v>0</v>
      </c>
    </row>
    <row r="299" spans="1:11" ht="12.75">
      <c r="A299" s="291">
        <v>2</v>
      </c>
      <c r="B299" s="292">
        <v>6</v>
      </c>
      <c r="C299" s="292">
        <v>4</v>
      </c>
      <c r="D299" s="292">
        <v>2</v>
      </c>
      <c r="E299" s="292"/>
      <c r="F299" s="302" t="s">
        <v>1804</v>
      </c>
      <c r="G299" s="319">
        <f>+G300</f>
        <v>0</v>
      </c>
      <c r="H299" s="319">
        <f>+H300</f>
        <v>0</v>
      </c>
      <c r="I299" s="319">
        <f>+I300</f>
        <v>0</v>
      </c>
      <c r="J299" s="319">
        <f>+J300</f>
        <v>0</v>
      </c>
      <c r="K299" s="322">
        <f>+K300</f>
        <v>0</v>
      </c>
    </row>
    <row r="300" spans="1:11" ht="12.75">
      <c r="A300" s="303">
        <v>2</v>
      </c>
      <c r="B300" s="296">
        <v>6</v>
      </c>
      <c r="C300" s="296">
        <v>4</v>
      </c>
      <c r="D300" s="296">
        <v>2</v>
      </c>
      <c r="E300" s="296" t="s">
        <v>1595</v>
      </c>
      <c r="F300" s="301" t="s">
        <v>1804</v>
      </c>
      <c r="G300" s="316"/>
      <c r="H300" s="316"/>
      <c r="I300" s="316"/>
      <c r="J300" s="310">
        <f>SUBTOTAL(9,G300:I300)</f>
        <v>0</v>
      </c>
      <c r="K300" s="311">
        <f>IFERROR(J300/$J$18*100,"0.00")</f>
        <v>0</v>
      </c>
    </row>
    <row r="301" spans="1:11" ht="12.75">
      <c r="A301" s="291">
        <v>2</v>
      </c>
      <c r="B301" s="292">
        <v>6</v>
      </c>
      <c r="C301" s="292">
        <v>4</v>
      </c>
      <c r="D301" s="292">
        <v>8</v>
      </c>
      <c r="E301" s="292"/>
      <c r="F301" s="302" t="s">
        <v>1805</v>
      </c>
      <c r="G301" s="319">
        <f>+G302</f>
        <v>0</v>
      </c>
      <c r="H301" s="319">
        <f>+H302</f>
        <v>0</v>
      </c>
      <c r="I301" s="319">
        <f>+I302</f>
        <v>0</v>
      </c>
      <c r="J301" s="319">
        <f>+J302</f>
        <v>0</v>
      </c>
      <c r="K301" s="322">
        <f>+K302</f>
        <v>0</v>
      </c>
    </row>
    <row r="302" spans="1:11" ht="12.75">
      <c r="A302" s="303">
        <v>2</v>
      </c>
      <c r="B302" s="296">
        <v>6</v>
      </c>
      <c r="C302" s="296">
        <v>4</v>
      </c>
      <c r="D302" s="296">
        <v>8</v>
      </c>
      <c r="E302" s="296" t="s">
        <v>1595</v>
      </c>
      <c r="F302" s="301" t="s">
        <v>1805</v>
      </c>
      <c r="G302" s="316"/>
      <c r="H302" s="316"/>
      <c r="I302" s="316"/>
      <c r="J302" s="310">
        <f>SUBTOTAL(9,G302:I302)</f>
        <v>0</v>
      </c>
      <c r="K302" s="311">
        <f>IFERROR(J302/$J$18*100,"0.00")</f>
        <v>0</v>
      </c>
    </row>
    <row r="303" spans="1:11" ht="12.75">
      <c r="A303" s="287">
        <v>2</v>
      </c>
      <c r="B303" s="288">
        <v>6</v>
      </c>
      <c r="C303" s="288">
        <v>5</v>
      </c>
      <c r="D303" s="288"/>
      <c r="E303" s="288"/>
      <c r="F303" s="289" t="s">
        <v>1806</v>
      </c>
      <c r="G303" s="290">
        <f>+G304+G306+G308+G310</f>
        <v>1050000</v>
      </c>
      <c r="H303" s="290">
        <f>+H304+H306+H308+H310</f>
        <v>2450000</v>
      </c>
      <c r="I303" s="290">
        <f>+I304+I306+I308+I310</f>
        <v>0</v>
      </c>
      <c r="J303" s="290">
        <f>+J304+J306+J308+J310</f>
        <v>3500000</v>
      </c>
      <c r="K303" s="290">
        <f>+K304+K306+K308+K310</f>
        <v>0.46900525936194409</v>
      </c>
    </row>
    <row r="304" spans="1:11" ht="12.75">
      <c r="A304" s="291">
        <v>2</v>
      </c>
      <c r="B304" s="292">
        <v>6</v>
      </c>
      <c r="C304" s="292">
        <v>5</v>
      </c>
      <c r="D304" s="292">
        <v>2</v>
      </c>
      <c r="E304" s="292"/>
      <c r="F304" s="302" t="s">
        <v>1807</v>
      </c>
      <c r="G304" s="319">
        <f>+G305</f>
        <v>0</v>
      </c>
      <c r="H304" s="319">
        <f>+H305</f>
        <v>0</v>
      </c>
      <c r="I304" s="319">
        <f>+I305</f>
        <v>0</v>
      </c>
      <c r="J304" s="319">
        <f>+J305</f>
        <v>0</v>
      </c>
      <c r="K304" s="322">
        <f>+K305</f>
        <v>0</v>
      </c>
    </row>
    <row r="305" spans="1:11" ht="12.75">
      <c r="A305" s="295">
        <v>2</v>
      </c>
      <c r="B305" s="296">
        <v>6</v>
      </c>
      <c r="C305" s="296">
        <v>5</v>
      </c>
      <c r="D305" s="296">
        <v>2</v>
      </c>
      <c r="E305" s="296" t="s">
        <v>1595</v>
      </c>
      <c r="F305" s="301" t="s">
        <v>1807</v>
      </c>
      <c r="G305" s="316"/>
      <c r="H305" s="316"/>
      <c r="I305" s="316"/>
      <c r="J305" s="310">
        <f>SUBTOTAL(9,G305:I305)</f>
        <v>0</v>
      </c>
      <c r="K305" s="311">
        <f>IFERROR(J305/$J$18*100,"0.00")</f>
        <v>0</v>
      </c>
    </row>
    <row r="306" spans="1:11" ht="12.75">
      <c r="A306" s="291">
        <v>2</v>
      </c>
      <c r="B306" s="292">
        <v>6</v>
      </c>
      <c r="C306" s="292">
        <v>5</v>
      </c>
      <c r="D306" s="292">
        <v>4</v>
      </c>
      <c r="E306" s="292"/>
      <c r="F306" s="302" t="s">
        <v>1808</v>
      </c>
      <c r="G306" s="319">
        <f>+G307</f>
        <v>0</v>
      </c>
      <c r="H306" s="319">
        <f>+H307</f>
        <v>0</v>
      </c>
      <c r="I306" s="319">
        <f>+I307</f>
        <v>0</v>
      </c>
      <c r="J306" s="319">
        <f>+J307</f>
        <v>0</v>
      </c>
      <c r="K306" s="322">
        <f>+K307</f>
        <v>0</v>
      </c>
    </row>
    <row r="307" spans="1:11" ht="12.75">
      <c r="A307" s="295">
        <v>2</v>
      </c>
      <c r="B307" s="296">
        <v>6</v>
      </c>
      <c r="C307" s="296">
        <v>5</v>
      </c>
      <c r="D307" s="296">
        <v>4</v>
      </c>
      <c r="E307" s="296" t="s">
        <v>1595</v>
      </c>
      <c r="F307" s="301" t="s">
        <v>1808</v>
      </c>
      <c r="G307" s="316"/>
      <c r="H307" s="316"/>
      <c r="I307" s="316"/>
      <c r="J307" s="310">
        <f>SUBTOTAL(9,G307:I307)</f>
        <v>0</v>
      </c>
      <c r="K307" s="311">
        <f>IFERROR(J307/$J$18*100,"0.00")</f>
        <v>0</v>
      </c>
    </row>
    <row r="308" spans="1:11" ht="12.75">
      <c r="A308" s="291">
        <v>2</v>
      </c>
      <c r="B308" s="292">
        <v>6</v>
      </c>
      <c r="C308" s="292">
        <v>5</v>
      </c>
      <c r="D308" s="292">
        <v>5</v>
      </c>
      <c r="E308" s="292"/>
      <c r="F308" s="302" t="s">
        <v>1280</v>
      </c>
      <c r="G308" s="319">
        <f>+G309</f>
        <v>0</v>
      </c>
      <c r="H308" s="319">
        <f>+H309</f>
        <v>0</v>
      </c>
      <c r="I308" s="319">
        <f>+I309</f>
        <v>0</v>
      </c>
      <c r="J308" s="319">
        <f>+J309</f>
        <v>0</v>
      </c>
      <c r="K308" s="322">
        <f>+K309</f>
        <v>0</v>
      </c>
    </row>
    <row r="309" spans="1:11" ht="12.75">
      <c r="A309" s="295">
        <v>2</v>
      </c>
      <c r="B309" s="296">
        <v>6</v>
      </c>
      <c r="C309" s="296">
        <v>5</v>
      </c>
      <c r="D309" s="296">
        <v>5</v>
      </c>
      <c r="E309" s="296" t="s">
        <v>1595</v>
      </c>
      <c r="F309" s="301" t="s">
        <v>1280</v>
      </c>
      <c r="G309" s="316"/>
      <c r="H309" s="316"/>
      <c r="I309" s="316"/>
      <c r="J309" s="310">
        <f>SUBTOTAL(9,G309:I309)</f>
        <v>0</v>
      </c>
      <c r="K309" s="311">
        <f>IFERROR(J309/$J$18*100,"0.00")</f>
        <v>0</v>
      </c>
    </row>
    <row r="310" spans="1:11" ht="12.75">
      <c r="A310" s="291">
        <v>2</v>
      </c>
      <c r="B310" s="292">
        <v>6</v>
      </c>
      <c r="C310" s="292">
        <v>5</v>
      </c>
      <c r="D310" s="292">
        <v>6</v>
      </c>
      <c r="E310" s="292"/>
      <c r="F310" s="302" t="s">
        <v>1809</v>
      </c>
      <c r="G310" s="319">
        <f>+G311</f>
        <v>1050000</v>
      </c>
      <c r="H310" s="319">
        <f>+H311</f>
        <v>2450000</v>
      </c>
      <c r="I310" s="319">
        <f>+I311</f>
        <v>0</v>
      </c>
      <c r="J310" s="319">
        <f>+J311</f>
        <v>3500000</v>
      </c>
      <c r="K310" s="322">
        <f>+K311</f>
        <v>0.46900525936194409</v>
      </c>
    </row>
    <row r="311" spans="1:11" ht="12.75">
      <c r="A311" s="295">
        <v>2</v>
      </c>
      <c r="B311" s="296">
        <v>6</v>
      </c>
      <c r="C311" s="296">
        <v>5</v>
      </c>
      <c r="D311" s="296">
        <v>6</v>
      </c>
      <c r="E311" s="296" t="s">
        <v>1595</v>
      </c>
      <c r="F311" s="301" t="s">
        <v>1809</v>
      </c>
      <c r="G311" s="316">
        <v>1050000</v>
      </c>
      <c r="H311" s="316">
        <v>2450000</v>
      </c>
      <c r="I311" s="316"/>
      <c r="J311" s="310">
        <f>SUBTOTAL(9,G311:I311)</f>
        <v>3500000</v>
      </c>
      <c r="K311" s="311">
        <f>IFERROR(J311/$J$18*100,"0.00")</f>
        <v>0.46900525936194409</v>
      </c>
    </row>
    <row r="312" spans="1:11" ht="12.75">
      <c r="A312" s="287">
        <v>2</v>
      </c>
      <c r="B312" s="288">
        <v>6</v>
      </c>
      <c r="C312" s="288">
        <v>6</v>
      </c>
      <c r="D312" s="288"/>
      <c r="E312" s="288"/>
      <c r="F312" s="289" t="s">
        <v>1810</v>
      </c>
      <c r="G312" s="290">
        <f t="shared" ref="G312:K313" si="13">+G313</f>
        <v>0</v>
      </c>
      <c r="H312" s="290">
        <f t="shared" si="13"/>
        <v>0</v>
      </c>
      <c r="I312" s="290">
        <f t="shared" si="13"/>
        <v>0</v>
      </c>
      <c r="J312" s="290">
        <f t="shared" si="13"/>
        <v>0</v>
      </c>
      <c r="K312" s="312">
        <f t="shared" si="13"/>
        <v>0</v>
      </c>
    </row>
    <row r="313" spans="1:11" ht="12.75">
      <c r="A313" s="291">
        <v>2</v>
      </c>
      <c r="B313" s="292">
        <v>6</v>
      </c>
      <c r="C313" s="292">
        <v>6</v>
      </c>
      <c r="D313" s="292">
        <v>2</v>
      </c>
      <c r="E313" s="292"/>
      <c r="F313" s="302" t="s">
        <v>1282</v>
      </c>
      <c r="G313" s="319">
        <f t="shared" si="13"/>
        <v>0</v>
      </c>
      <c r="H313" s="319">
        <f t="shared" si="13"/>
        <v>0</v>
      </c>
      <c r="I313" s="319">
        <f t="shared" si="13"/>
        <v>0</v>
      </c>
      <c r="J313" s="319">
        <f t="shared" si="13"/>
        <v>0</v>
      </c>
      <c r="K313" s="322">
        <f t="shared" si="13"/>
        <v>0</v>
      </c>
    </row>
    <row r="314" spans="1:11" ht="12.75">
      <c r="A314" s="303">
        <v>2</v>
      </c>
      <c r="B314" s="296">
        <v>6</v>
      </c>
      <c r="C314" s="296">
        <v>6</v>
      </c>
      <c r="D314" s="296">
        <v>2</v>
      </c>
      <c r="E314" s="296" t="s">
        <v>1595</v>
      </c>
      <c r="F314" s="301" t="s">
        <v>1282</v>
      </c>
      <c r="G314" s="298"/>
      <c r="H314" s="298"/>
      <c r="I314" s="298"/>
      <c r="J314" s="310">
        <f>SUBTOTAL(9,G314:I314)</f>
        <v>0</v>
      </c>
      <c r="K314" s="311">
        <f>IFERROR(J314/$J$18*100,"0.00")</f>
        <v>0</v>
      </c>
    </row>
    <row r="315" spans="1:11" ht="12.75">
      <c r="A315" s="287">
        <v>2</v>
      </c>
      <c r="B315" s="288">
        <v>6</v>
      </c>
      <c r="C315" s="288">
        <v>8</v>
      </c>
      <c r="D315" s="288"/>
      <c r="E315" s="288"/>
      <c r="F315" s="289" t="s">
        <v>1811</v>
      </c>
      <c r="G315" s="290">
        <f>+G316+G319+G321+G323</f>
        <v>135000</v>
      </c>
      <c r="H315" s="290">
        <f>+H316+H319+H321+H323</f>
        <v>315000</v>
      </c>
      <c r="I315" s="290">
        <f>+I316+I319+I321+I323</f>
        <v>0</v>
      </c>
      <c r="J315" s="290">
        <f>+J316+J319+J321+J323</f>
        <v>450000</v>
      </c>
      <c r="K315" s="290">
        <f>+K316+K319+K321+K323</f>
        <v>6.0300676203678537E-2</v>
      </c>
    </row>
    <row r="316" spans="1:11" ht="12.75">
      <c r="A316" s="291">
        <v>2</v>
      </c>
      <c r="B316" s="292">
        <v>6</v>
      </c>
      <c r="C316" s="292">
        <v>8</v>
      </c>
      <c r="D316" s="292">
        <v>3</v>
      </c>
      <c r="E316" s="292"/>
      <c r="F316" s="302" t="s">
        <v>1812</v>
      </c>
      <c r="G316" s="319">
        <f>+G317+G318</f>
        <v>0</v>
      </c>
      <c r="H316" s="319">
        <f>+H317+H318</f>
        <v>0</v>
      </c>
      <c r="I316" s="319">
        <f>+I317+I318</f>
        <v>0</v>
      </c>
      <c r="J316" s="319">
        <f>+J317+J318</f>
        <v>0</v>
      </c>
      <c r="K316" s="322">
        <f>+K317+K318</f>
        <v>0</v>
      </c>
    </row>
    <row r="317" spans="1:11" ht="12.75">
      <c r="A317" s="303">
        <v>2</v>
      </c>
      <c r="B317" s="296">
        <v>6</v>
      </c>
      <c r="C317" s="296">
        <v>8</v>
      </c>
      <c r="D317" s="296">
        <v>3</v>
      </c>
      <c r="E317" s="296" t="s">
        <v>1595</v>
      </c>
      <c r="F317" s="301" t="s">
        <v>1813</v>
      </c>
      <c r="G317" s="298"/>
      <c r="H317" s="298"/>
      <c r="I317" s="298"/>
      <c r="J317" s="310">
        <f>SUBTOTAL(9,G317:I317)</f>
        <v>0</v>
      </c>
      <c r="K317" s="311">
        <f>IFERROR(J317/$J$18*100,"0.00")</f>
        <v>0</v>
      </c>
    </row>
    <row r="318" spans="1:11" ht="12.75">
      <c r="A318" s="303">
        <v>2</v>
      </c>
      <c r="B318" s="296">
        <v>6</v>
      </c>
      <c r="C318" s="296">
        <v>8</v>
      </c>
      <c r="D318" s="296">
        <v>3</v>
      </c>
      <c r="E318" s="296" t="s">
        <v>1597</v>
      </c>
      <c r="F318" s="301" t="s">
        <v>1814</v>
      </c>
      <c r="G318" s="316"/>
      <c r="H318" s="316"/>
      <c r="I318" s="316"/>
      <c r="J318" s="310">
        <f>SUBTOTAL(9,G318:I318)</f>
        <v>0</v>
      </c>
      <c r="K318" s="311">
        <f>IFERROR(J318/$J$18*100,"0.00")</f>
        <v>0</v>
      </c>
    </row>
    <row r="319" spans="1:11" ht="12.75">
      <c r="A319" s="291">
        <v>2</v>
      </c>
      <c r="B319" s="292">
        <v>6</v>
      </c>
      <c r="C319" s="292">
        <v>8</v>
      </c>
      <c r="D319" s="292">
        <v>5</v>
      </c>
      <c r="E319" s="292"/>
      <c r="F319" s="302" t="s">
        <v>1815</v>
      </c>
      <c r="G319" s="319">
        <f>+G320</f>
        <v>0</v>
      </c>
      <c r="H319" s="319">
        <f>+H320</f>
        <v>0</v>
      </c>
      <c r="I319" s="319">
        <f>+I320</f>
        <v>0</v>
      </c>
      <c r="J319" s="319">
        <f>+J320</f>
        <v>0</v>
      </c>
      <c r="K319" s="322">
        <f>+K320</f>
        <v>0</v>
      </c>
    </row>
    <row r="320" spans="1:11" ht="12.75">
      <c r="A320" s="303">
        <v>2</v>
      </c>
      <c r="B320" s="296">
        <v>6</v>
      </c>
      <c r="C320" s="296">
        <v>8</v>
      </c>
      <c r="D320" s="296">
        <v>5</v>
      </c>
      <c r="E320" s="296" t="s">
        <v>1595</v>
      </c>
      <c r="F320" s="301" t="s">
        <v>1815</v>
      </c>
      <c r="G320" s="316"/>
      <c r="H320" s="316"/>
      <c r="I320" s="316"/>
      <c r="J320" s="310">
        <f>SUBTOTAL(9,G320:I320)</f>
        <v>0</v>
      </c>
      <c r="K320" s="311">
        <f>IFERROR(J320/$J$18*100,"0.00")</f>
        <v>0</v>
      </c>
    </row>
    <row r="321" spans="1:11" ht="12.75">
      <c r="A321" s="291">
        <v>2</v>
      </c>
      <c r="B321" s="292">
        <v>6</v>
      </c>
      <c r="C321" s="292">
        <v>8</v>
      </c>
      <c r="D321" s="292">
        <v>8</v>
      </c>
      <c r="E321" s="292"/>
      <c r="F321" s="325" t="s">
        <v>1816</v>
      </c>
      <c r="G321" s="319">
        <f>+G322</f>
        <v>135000</v>
      </c>
      <c r="H321" s="319">
        <f>+H322</f>
        <v>315000</v>
      </c>
      <c r="I321" s="319">
        <f>+I322</f>
        <v>0</v>
      </c>
      <c r="J321" s="319">
        <f>+J322</f>
        <v>450000</v>
      </c>
      <c r="K321" s="322">
        <f>+K322</f>
        <v>6.0300676203678537E-2</v>
      </c>
    </row>
    <row r="322" spans="1:11" ht="12.75">
      <c r="A322" s="303">
        <v>2</v>
      </c>
      <c r="B322" s="296">
        <v>6</v>
      </c>
      <c r="C322" s="296">
        <v>8</v>
      </c>
      <c r="D322" s="296">
        <v>8</v>
      </c>
      <c r="E322" s="296" t="s">
        <v>1595</v>
      </c>
      <c r="F322" s="301" t="s">
        <v>1817</v>
      </c>
      <c r="G322" s="298">
        <v>135000</v>
      </c>
      <c r="H322" s="298">
        <v>315000</v>
      </c>
      <c r="I322" s="298"/>
      <c r="J322" s="310">
        <f>SUBTOTAL(9,G322:I322)</f>
        <v>450000</v>
      </c>
      <c r="K322" s="311">
        <f>IFERROR(J322/$J$18*100,"0.00")</f>
        <v>6.0300676203678537E-2</v>
      </c>
    </row>
    <row r="323" spans="1:11" ht="12.75">
      <c r="A323" s="291">
        <v>2</v>
      </c>
      <c r="B323" s="292">
        <v>6</v>
      </c>
      <c r="C323" s="292">
        <v>8</v>
      </c>
      <c r="D323" s="292">
        <v>9</v>
      </c>
      <c r="E323" s="292"/>
      <c r="F323" s="325" t="s">
        <v>1818</v>
      </c>
      <c r="G323" s="319">
        <f>+G324</f>
        <v>0</v>
      </c>
      <c r="H323" s="319">
        <f>+H324</f>
        <v>0</v>
      </c>
      <c r="I323" s="319">
        <f>+I324</f>
        <v>0</v>
      </c>
      <c r="J323" s="319">
        <f>+J324</f>
        <v>0</v>
      </c>
      <c r="K323" s="322">
        <f>+K324</f>
        <v>0</v>
      </c>
    </row>
    <row r="324" spans="1:11" ht="12.75">
      <c r="A324" s="303">
        <v>2</v>
      </c>
      <c r="B324" s="296">
        <v>6</v>
      </c>
      <c r="C324" s="296">
        <v>8</v>
      </c>
      <c r="D324" s="296">
        <v>9</v>
      </c>
      <c r="E324" s="296" t="s">
        <v>1595</v>
      </c>
      <c r="F324" s="301" t="s">
        <v>1818</v>
      </c>
      <c r="G324" s="316"/>
      <c r="H324" s="316"/>
      <c r="I324" s="316"/>
      <c r="J324" s="310">
        <f>SUBTOTAL(9,G324:I324)</f>
        <v>0</v>
      </c>
      <c r="K324" s="311">
        <f>IFERROR(J324/$J$18*100,"0.00")</f>
        <v>0</v>
      </c>
    </row>
    <row r="325" spans="1:11" ht="12.75">
      <c r="A325" s="282">
        <v>2</v>
      </c>
      <c r="B325" s="283">
        <v>7</v>
      </c>
      <c r="C325" s="284"/>
      <c r="D325" s="284"/>
      <c r="E325" s="284"/>
      <c r="F325" s="285" t="s">
        <v>1819</v>
      </c>
      <c r="G325" s="286">
        <f t="shared" ref="G325:K327" si="14">+G326</f>
        <v>10043020.5</v>
      </c>
      <c r="H325" s="286">
        <f t="shared" si="14"/>
        <v>23433714.5</v>
      </c>
      <c r="I325" s="286">
        <f t="shared" si="14"/>
        <v>0</v>
      </c>
      <c r="J325" s="286">
        <f t="shared" si="14"/>
        <v>33476735</v>
      </c>
      <c r="K325" s="321">
        <f t="shared" si="14"/>
        <v>4.4859327946474492</v>
      </c>
    </row>
    <row r="326" spans="1:11" ht="12.75">
      <c r="A326" s="287">
        <v>2</v>
      </c>
      <c r="B326" s="288">
        <v>7</v>
      </c>
      <c r="C326" s="288">
        <v>1</v>
      </c>
      <c r="D326" s="288"/>
      <c r="E326" s="288"/>
      <c r="F326" s="289" t="s">
        <v>1820</v>
      </c>
      <c r="G326" s="290">
        <f t="shared" si="14"/>
        <v>10043020.5</v>
      </c>
      <c r="H326" s="290">
        <f t="shared" si="14"/>
        <v>23433714.5</v>
      </c>
      <c r="I326" s="290">
        <f t="shared" si="14"/>
        <v>0</v>
      </c>
      <c r="J326" s="290">
        <f t="shared" si="14"/>
        <v>33476735</v>
      </c>
      <c r="K326" s="312">
        <f t="shared" si="14"/>
        <v>4.4859327946474492</v>
      </c>
    </row>
    <row r="327" spans="1:11" ht="12.75">
      <c r="A327" s="291">
        <v>2</v>
      </c>
      <c r="B327" s="292">
        <v>7</v>
      </c>
      <c r="C327" s="292">
        <v>1</v>
      </c>
      <c r="D327" s="292">
        <v>2</v>
      </c>
      <c r="E327" s="292"/>
      <c r="F327" s="302" t="s">
        <v>1821</v>
      </c>
      <c r="G327" s="319">
        <f t="shared" si="14"/>
        <v>10043020.5</v>
      </c>
      <c r="H327" s="319">
        <f t="shared" si="14"/>
        <v>23433714.5</v>
      </c>
      <c r="I327" s="319">
        <f t="shared" si="14"/>
        <v>0</v>
      </c>
      <c r="J327" s="319">
        <f t="shared" si="14"/>
        <v>33476735</v>
      </c>
      <c r="K327" s="322">
        <f t="shared" si="14"/>
        <v>4.4859327946474492</v>
      </c>
    </row>
    <row r="328" spans="1:11" ht="12.75">
      <c r="A328" s="326">
        <v>2</v>
      </c>
      <c r="B328" s="327">
        <v>7</v>
      </c>
      <c r="C328" s="327">
        <v>1</v>
      </c>
      <c r="D328" s="327">
        <v>2</v>
      </c>
      <c r="E328" s="327" t="s">
        <v>1595</v>
      </c>
      <c r="F328" s="328" t="s">
        <v>1821</v>
      </c>
      <c r="G328" s="329">
        <v>10043020.5</v>
      </c>
      <c r="H328" s="329">
        <v>23433714.5</v>
      </c>
      <c r="I328" s="329"/>
      <c r="J328" s="330">
        <f>SUBTOTAL(9,G328:I328)</f>
        <v>33476735</v>
      </c>
      <c r="K328" s="331">
        <f>IFERROR(J328/$J$18*100,"0.00")</f>
        <v>4.4859327946474492</v>
      </c>
    </row>
  </sheetData>
  <mergeCells count="9">
    <mergeCell ref="J16:J17"/>
    <mergeCell ref="K16:K17"/>
    <mergeCell ref="G16:I16"/>
    <mergeCell ref="A16:A17"/>
    <mergeCell ref="B16:B17"/>
    <mergeCell ref="C16:C17"/>
    <mergeCell ref="D16:D17"/>
    <mergeCell ref="E16:E17"/>
    <mergeCell ref="F16:F17"/>
  </mergeCells>
  <pageMargins left="1.6535433070866099" right="0.118110236220472" top="0.27559055118110198" bottom="0.23622047244094499" header="0" footer="0"/>
  <pageSetup paperSize="9" scale="65" orientation="landscape" verticalDpi="30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selection pane="bottomLeft"/>
      <selection pane="bottomRight" activeCell="E15" sqref="E15"/>
    </sheetView>
  </sheetViews>
  <sheetFormatPr baseColWidth="10" defaultColWidth="9.140625" defaultRowHeight="15"/>
  <cols>
    <col min="1" max="1" width="53.5703125" style="238" customWidth="1"/>
    <col min="2" max="2" width="12" style="239" customWidth="1"/>
    <col min="3" max="3" width="9.140625" style="239" customWidth="1"/>
    <col min="4" max="4" width="27.28515625" style="238" customWidth="1"/>
    <col min="5" max="5" width="28.5703125" style="238" customWidth="1"/>
    <col min="6" max="16384" width="9.140625" style="238"/>
  </cols>
  <sheetData>
    <row r="2" spans="1:9" s="236" customFormat="1" ht="14.25">
      <c r="A2" s="709" t="s">
        <v>1835</v>
      </c>
      <c r="B2" s="709" t="s">
        <v>1836</v>
      </c>
      <c r="C2" s="709" t="s">
        <v>1837</v>
      </c>
      <c r="D2" s="709" t="s">
        <v>1838</v>
      </c>
      <c r="E2" s="709" t="s">
        <v>1839</v>
      </c>
      <c r="F2" s="706" t="s">
        <v>1840</v>
      </c>
      <c r="G2" s="707"/>
      <c r="H2" s="707"/>
      <c r="I2" s="708"/>
    </row>
    <row r="3" spans="1:9" s="237" customFormat="1" ht="28.5">
      <c r="A3" s="710"/>
      <c r="B3" s="710"/>
      <c r="C3" s="710"/>
      <c r="D3" s="710"/>
      <c r="E3" s="710"/>
      <c r="F3" s="240" t="s">
        <v>1841</v>
      </c>
      <c r="G3" s="240" t="s">
        <v>1842</v>
      </c>
      <c r="H3" s="240" t="s">
        <v>1843</v>
      </c>
      <c r="I3" s="240" t="s">
        <v>1844</v>
      </c>
    </row>
    <row r="4" spans="1:9" ht="30">
      <c r="A4" s="241" t="s">
        <v>1845</v>
      </c>
      <c r="B4" s="242">
        <v>1</v>
      </c>
      <c r="C4" s="242">
        <v>8</v>
      </c>
      <c r="D4" s="241" t="s">
        <v>1846</v>
      </c>
      <c r="E4" s="241"/>
      <c r="F4" s="242">
        <v>8</v>
      </c>
      <c r="G4" s="242" t="s">
        <v>1847</v>
      </c>
      <c r="H4" s="243" t="s">
        <v>1848</v>
      </c>
      <c r="I4" s="242" t="s">
        <v>1849</v>
      </c>
    </row>
    <row r="5" spans="1:9">
      <c r="A5" s="244" t="s">
        <v>1850</v>
      </c>
      <c r="B5" s="245">
        <v>0.97</v>
      </c>
      <c r="C5" s="246">
        <v>1</v>
      </c>
      <c r="D5" s="247" t="s">
        <v>1851</v>
      </c>
      <c r="E5" s="247" t="s">
        <v>1852</v>
      </c>
      <c r="F5" s="248">
        <v>100</v>
      </c>
      <c r="G5" s="246" t="s">
        <v>1853</v>
      </c>
      <c r="H5" s="246" t="s">
        <v>1854</v>
      </c>
      <c r="I5" s="246" t="s">
        <v>1855</v>
      </c>
    </row>
    <row r="6" spans="1:9" ht="30">
      <c r="A6" s="241" t="s">
        <v>1856</v>
      </c>
      <c r="B6" s="249">
        <v>0.6</v>
      </c>
      <c r="C6" s="249">
        <v>0.85</v>
      </c>
      <c r="D6" s="250" t="s">
        <v>1857</v>
      </c>
      <c r="E6" s="250" t="s">
        <v>1858</v>
      </c>
      <c r="F6" s="246" t="s">
        <v>1859</v>
      </c>
      <c r="G6" s="246" t="s">
        <v>1860</v>
      </c>
      <c r="H6" s="246" t="s">
        <v>1861</v>
      </c>
      <c r="I6" s="246" t="s">
        <v>1862</v>
      </c>
    </row>
    <row r="7" spans="1:9" ht="30">
      <c r="A7" s="244" t="s">
        <v>1863</v>
      </c>
      <c r="B7" s="245">
        <v>0.46</v>
      </c>
      <c r="C7" s="245">
        <v>0.7</v>
      </c>
      <c r="D7" s="251" t="s">
        <v>1864</v>
      </c>
      <c r="E7" s="251" t="s">
        <v>1865</v>
      </c>
      <c r="F7" s="246" t="s">
        <v>1866</v>
      </c>
      <c r="G7" s="246" t="s">
        <v>1867</v>
      </c>
      <c r="H7" s="246" t="s">
        <v>1868</v>
      </c>
      <c r="I7" s="246" t="s">
        <v>1862</v>
      </c>
    </row>
    <row r="8" spans="1:9" ht="30">
      <c r="A8" s="241" t="s">
        <v>1869</v>
      </c>
      <c r="B8" s="242" t="s">
        <v>1870</v>
      </c>
      <c r="C8" s="249">
        <v>1</v>
      </c>
      <c r="D8" s="250" t="s">
        <v>1871</v>
      </c>
      <c r="E8" s="250" t="s">
        <v>1872</v>
      </c>
      <c r="F8" s="246" t="s">
        <v>1873</v>
      </c>
      <c r="G8" s="246" t="s">
        <v>1860</v>
      </c>
      <c r="H8" s="246" t="s">
        <v>1874</v>
      </c>
      <c r="I8" s="246" t="s">
        <v>1875</v>
      </c>
    </row>
    <row r="9" spans="1:9" ht="30">
      <c r="A9" s="244" t="s">
        <v>1876</v>
      </c>
      <c r="B9" s="245">
        <v>0.77</v>
      </c>
      <c r="C9" s="245">
        <v>0.9</v>
      </c>
      <c r="D9" s="251" t="s">
        <v>1877</v>
      </c>
      <c r="E9" s="251" t="s">
        <v>1865</v>
      </c>
      <c r="F9" s="246" t="s">
        <v>1859</v>
      </c>
      <c r="G9" s="246" t="s">
        <v>1860</v>
      </c>
      <c r="H9" s="246" t="s">
        <v>1861</v>
      </c>
      <c r="I9" s="246" t="s">
        <v>1862</v>
      </c>
    </row>
    <row r="10" spans="1:9" ht="45">
      <c r="A10" s="241" t="s">
        <v>1878</v>
      </c>
      <c r="B10" s="249">
        <v>0.9</v>
      </c>
      <c r="C10" s="249">
        <v>1</v>
      </c>
      <c r="D10" s="250" t="s">
        <v>1879</v>
      </c>
      <c r="E10" s="250" t="s">
        <v>1880</v>
      </c>
      <c r="F10" s="248">
        <v>100</v>
      </c>
      <c r="G10" s="246" t="s">
        <v>1853</v>
      </c>
      <c r="H10" s="246" t="s">
        <v>1854</v>
      </c>
      <c r="I10" s="246" t="s">
        <v>1855</v>
      </c>
    </row>
    <row r="11" spans="1:9" ht="30">
      <c r="A11" s="244" t="s">
        <v>1881</v>
      </c>
      <c r="B11" s="245">
        <v>0</v>
      </c>
      <c r="C11" s="245">
        <v>1</v>
      </c>
      <c r="D11" s="251" t="s">
        <v>1882</v>
      </c>
      <c r="E11" s="251" t="s">
        <v>1883</v>
      </c>
      <c r="F11" s="246" t="s">
        <v>1873</v>
      </c>
      <c r="G11" s="246" t="s">
        <v>1860</v>
      </c>
      <c r="H11" s="246" t="s">
        <v>1874</v>
      </c>
      <c r="I11" s="246" t="s">
        <v>1875</v>
      </c>
    </row>
    <row r="12" spans="1:9" ht="45">
      <c r="A12" s="241" t="s">
        <v>1884</v>
      </c>
      <c r="B12" s="242" t="s">
        <v>1870</v>
      </c>
      <c r="C12" s="249">
        <v>0.75</v>
      </c>
      <c r="D12" s="250" t="s">
        <v>1885</v>
      </c>
      <c r="E12" s="250" t="s">
        <v>1886</v>
      </c>
      <c r="F12" s="249" t="s">
        <v>1859</v>
      </c>
      <c r="G12" s="249" t="s">
        <v>1887</v>
      </c>
      <c r="H12" s="249" t="s">
        <v>1888</v>
      </c>
      <c r="I12" s="249" t="s">
        <v>1889</v>
      </c>
    </row>
    <row r="13" spans="1:9" ht="30">
      <c r="A13" s="244" t="s">
        <v>1890</v>
      </c>
      <c r="B13" s="252" t="s">
        <v>1870</v>
      </c>
      <c r="C13" s="245">
        <v>0.8</v>
      </c>
      <c r="D13" s="251" t="s">
        <v>1891</v>
      </c>
      <c r="E13" s="251" t="s">
        <v>1892</v>
      </c>
      <c r="F13" s="245"/>
      <c r="G13" s="245"/>
      <c r="H13" s="245"/>
      <c r="I13" s="245"/>
    </row>
    <row r="14" spans="1:9">
      <c r="A14" s="241" t="s">
        <v>1893</v>
      </c>
      <c r="B14" s="242" t="s">
        <v>1870</v>
      </c>
      <c r="C14" s="249">
        <v>0.6</v>
      </c>
      <c r="D14" s="250"/>
      <c r="E14" s="250"/>
      <c r="F14" s="249"/>
      <c r="G14" s="249"/>
      <c r="H14" s="249"/>
      <c r="I14" s="249"/>
    </row>
    <row r="15" spans="1:9">
      <c r="A15" s="244" t="s">
        <v>1894</v>
      </c>
      <c r="B15" s="245">
        <v>0.98</v>
      </c>
      <c r="C15" s="245">
        <v>1</v>
      </c>
      <c r="D15" s="251"/>
      <c r="E15" s="251"/>
      <c r="F15" s="245"/>
      <c r="G15" s="245"/>
      <c r="H15" s="245"/>
      <c r="I15" s="245"/>
    </row>
    <row r="16" spans="1:9">
      <c r="A16" s="241" t="s">
        <v>1895</v>
      </c>
      <c r="B16" s="242" t="s">
        <v>1870</v>
      </c>
      <c r="C16" s="249">
        <v>0.9</v>
      </c>
      <c r="D16" s="250"/>
      <c r="E16" s="250"/>
      <c r="F16" s="249"/>
      <c r="G16" s="249"/>
      <c r="H16" s="249"/>
      <c r="I16" s="249"/>
    </row>
    <row r="17" spans="1:9">
      <c r="A17" s="244" t="s">
        <v>1896</v>
      </c>
      <c r="B17" s="252" t="s">
        <v>1870</v>
      </c>
      <c r="C17" s="245">
        <v>0.35</v>
      </c>
      <c r="D17" s="251"/>
      <c r="E17" s="251"/>
      <c r="F17" s="245"/>
      <c r="G17" s="245"/>
      <c r="H17" s="245"/>
      <c r="I17" s="245"/>
    </row>
    <row r="18" spans="1:9">
      <c r="A18" s="241" t="s">
        <v>1897</v>
      </c>
      <c r="B18" s="242" t="s">
        <v>1870</v>
      </c>
      <c r="C18" s="242" t="s">
        <v>1898</v>
      </c>
      <c r="D18" s="241"/>
      <c r="E18" s="241"/>
      <c r="F18" s="242"/>
      <c r="G18" s="242"/>
      <c r="H18" s="242"/>
      <c r="I18" s="242"/>
    </row>
    <row r="19" spans="1:9">
      <c r="A19" s="244" t="s">
        <v>1899</v>
      </c>
      <c r="B19" s="245">
        <v>0.95</v>
      </c>
      <c r="C19" s="245">
        <v>1</v>
      </c>
      <c r="D19" s="251"/>
      <c r="E19" s="251"/>
      <c r="F19" s="245"/>
      <c r="G19" s="245"/>
      <c r="H19" s="245"/>
      <c r="I19" s="245"/>
    </row>
    <row r="20" spans="1:9">
      <c r="A20" s="241" t="s">
        <v>1900</v>
      </c>
      <c r="B20" s="242" t="s">
        <v>1870</v>
      </c>
      <c r="C20" s="249">
        <v>0.9</v>
      </c>
      <c r="D20" s="250"/>
      <c r="E20" s="250"/>
      <c r="F20" s="249"/>
      <c r="G20" s="249"/>
      <c r="H20" s="249"/>
      <c r="I20" s="249"/>
    </row>
    <row r="21" spans="1:9">
      <c r="A21" s="244" t="s">
        <v>1901</v>
      </c>
      <c r="B21" s="245" t="s">
        <v>1870</v>
      </c>
      <c r="C21" s="245">
        <v>1</v>
      </c>
      <c r="D21" s="251"/>
      <c r="E21" s="251"/>
      <c r="F21" s="245"/>
      <c r="G21" s="245"/>
      <c r="H21" s="245"/>
      <c r="I21" s="245"/>
    </row>
    <row r="22" spans="1:9">
      <c r="A22" s="241" t="s">
        <v>1902</v>
      </c>
      <c r="B22" s="242" t="s">
        <v>1870</v>
      </c>
      <c r="C22" s="249">
        <v>0.75</v>
      </c>
      <c r="D22" s="250"/>
      <c r="E22" s="250"/>
      <c r="F22" s="249"/>
      <c r="G22" s="249"/>
      <c r="H22" s="249"/>
      <c r="I22" s="249"/>
    </row>
    <row r="23" spans="1:9">
      <c r="A23" s="244" t="s">
        <v>1903</v>
      </c>
      <c r="B23" s="252" t="s">
        <v>1870</v>
      </c>
      <c r="C23" s="245">
        <v>0.85</v>
      </c>
      <c r="D23" s="251"/>
      <c r="E23" s="251"/>
      <c r="F23" s="245"/>
      <c r="G23" s="245"/>
      <c r="H23" s="245"/>
      <c r="I23" s="245"/>
    </row>
    <row r="24" spans="1:9">
      <c r="A24" s="241" t="s">
        <v>1904</v>
      </c>
      <c r="B24" s="242" t="s">
        <v>1870</v>
      </c>
      <c r="C24" s="249">
        <v>0.9</v>
      </c>
      <c r="D24" s="250"/>
      <c r="E24" s="250"/>
      <c r="F24" s="249"/>
      <c r="G24" s="249"/>
      <c r="H24" s="249"/>
      <c r="I24" s="249"/>
    </row>
    <row r="25" spans="1:9">
      <c r="A25" s="244" t="s">
        <v>1905</v>
      </c>
      <c r="B25" s="252" t="s">
        <v>1870</v>
      </c>
      <c r="C25" s="245">
        <v>0.45</v>
      </c>
      <c r="D25" s="251"/>
      <c r="E25" s="251"/>
      <c r="F25" s="245"/>
      <c r="G25" s="245"/>
      <c r="H25" s="245"/>
      <c r="I25" s="245"/>
    </row>
    <row r="26" spans="1:9">
      <c r="A26" s="241" t="s">
        <v>1906</v>
      </c>
      <c r="B26" s="249">
        <v>0.63</v>
      </c>
      <c r="C26" s="249">
        <v>0.85</v>
      </c>
      <c r="D26" s="250"/>
      <c r="E26" s="250"/>
      <c r="F26" s="249"/>
      <c r="G26" s="249"/>
      <c r="H26" s="249"/>
      <c r="I26" s="249"/>
    </row>
    <row r="27" spans="1:9">
      <c r="A27" s="244" t="s">
        <v>1907</v>
      </c>
      <c r="B27" s="245">
        <v>0</v>
      </c>
      <c r="C27" s="245">
        <v>0.6</v>
      </c>
      <c r="D27" s="251"/>
      <c r="E27" s="251"/>
      <c r="F27" s="245"/>
      <c r="G27" s="245"/>
      <c r="H27" s="245"/>
      <c r="I27" s="245"/>
    </row>
    <row r="28" spans="1:9" ht="30">
      <c r="A28" s="241" t="s">
        <v>1908</v>
      </c>
      <c r="B28" s="242" t="s">
        <v>1870</v>
      </c>
      <c r="C28" s="249">
        <v>0.5</v>
      </c>
      <c r="D28" s="250"/>
      <c r="E28" s="250"/>
      <c r="F28" s="249"/>
      <c r="G28" s="249"/>
      <c r="H28" s="249"/>
      <c r="I28" s="249"/>
    </row>
    <row r="29" spans="1:9">
      <c r="A29" s="244" t="s">
        <v>1909</v>
      </c>
      <c r="B29" s="252" t="s">
        <v>1870</v>
      </c>
      <c r="C29" s="245">
        <v>0.55000000000000004</v>
      </c>
      <c r="D29" s="251"/>
      <c r="E29" s="251"/>
      <c r="F29" s="245"/>
      <c r="G29" s="245"/>
      <c r="H29" s="245"/>
      <c r="I29" s="245"/>
    </row>
    <row r="30" spans="1:9" ht="30">
      <c r="A30" s="241" t="s">
        <v>1910</v>
      </c>
      <c r="B30" s="242" t="s">
        <v>1870</v>
      </c>
      <c r="C30" s="249">
        <v>0.65</v>
      </c>
      <c r="D30" s="250"/>
      <c r="E30" s="250"/>
      <c r="F30" s="249"/>
      <c r="G30" s="249"/>
      <c r="H30" s="249"/>
      <c r="I30" s="249"/>
    </row>
    <row r="31" spans="1:9">
      <c r="A31" s="244" t="s">
        <v>1911</v>
      </c>
      <c r="B31" s="252">
        <v>0</v>
      </c>
      <c r="C31" s="252">
        <v>4</v>
      </c>
      <c r="D31" s="244"/>
      <c r="E31" s="244"/>
      <c r="F31" s="252"/>
      <c r="G31" s="252"/>
      <c r="H31" s="252"/>
      <c r="I31" s="252"/>
    </row>
    <row r="32" spans="1:9">
      <c r="A32" s="241" t="s">
        <v>1912</v>
      </c>
      <c r="B32" s="242" t="s">
        <v>1870</v>
      </c>
      <c r="C32" s="242" t="s">
        <v>1913</v>
      </c>
      <c r="D32" s="241"/>
      <c r="E32" s="241"/>
      <c r="F32" s="242"/>
      <c r="G32" s="242"/>
      <c r="H32" s="242"/>
      <c r="I32" s="242"/>
    </row>
    <row r="33" spans="1:9">
      <c r="A33" s="244" t="s">
        <v>1914</v>
      </c>
      <c r="B33" s="252">
        <v>0</v>
      </c>
      <c r="C33" s="245">
        <v>0.3</v>
      </c>
      <c r="D33" s="251"/>
      <c r="E33" s="251"/>
      <c r="F33" s="245"/>
      <c r="G33" s="245"/>
      <c r="H33" s="245"/>
      <c r="I33" s="245"/>
    </row>
    <row r="34" spans="1:9">
      <c r="A34" s="241" t="s">
        <v>1915</v>
      </c>
      <c r="B34" s="242">
        <v>0</v>
      </c>
      <c r="C34" s="249">
        <v>0.5</v>
      </c>
      <c r="D34" s="250"/>
      <c r="E34" s="250"/>
      <c r="F34" s="249"/>
      <c r="G34" s="249"/>
      <c r="H34" s="249"/>
      <c r="I34" s="249"/>
    </row>
    <row r="35" spans="1:9">
      <c r="A35" s="244" t="s">
        <v>1916</v>
      </c>
      <c r="B35" s="253">
        <v>2.8000000000000001E-2</v>
      </c>
      <c r="C35" s="245">
        <v>0.152</v>
      </c>
      <c r="D35" s="251"/>
      <c r="E35" s="251"/>
      <c r="F35" s="245"/>
      <c r="G35" s="245"/>
      <c r="H35" s="245"/>
      <c r="I35" s="245"/>
    </row>
    <row r="36" spans="1:9">
      <c r="A36" s="241" t="s">
        <v>1917</v>
      </c>
      <c r="B36" s="242" t="s">
        <v>1870</v>
      </c>
      <c r="C36" s="249">
        <v>0.85</v>
      </c>
      <c r="D36" s="250"/>
      <c r="E36" s="250"/>
      <c r="F36" s="249"/>
      <c r="G36" s="249"/>
      <c r="H36" s="249"/>
      <c r="I36" s="249"/>
    </row>
    <row r="37" spans="1:9">
      <c r="A37" s="244" t="s">
        <v>1918</v>
      </c>
      <c r="B37" s="252" t="s">
        <v>1870</v>
      </c>
      <c r="C37" s="245">
        <v>0.65</v>
      </c>
      <c r="D37" s="251"/>
      <c r="E37" s="251"/>
      <c r="F37" s="245"/>
      <c r="G37" s="245"/>
      <c r="H37" s="245"/>
      <c r="I37" s="245"/>
    </row>
    <row r="38" spans="1:9">
      <c r="A38" s="241" t="s">
        <v>1919</v>
      </c>
      <c r="B38" s="242" t="s">
        <v>1870</v>
      </c>
      <c r="C38" s="249">
        <v>0.5</v>
      </c>
      <c r="D38" s="250"/>
      <c r="E38" s="250"/>
      <c r="F38" s="249"/>
      <c r="G38" s="249"/>
      <c r="H38" s="249"/>
      <c r="I38" s="249"/>
    </row>
    <row r="39" spans="1:9" ht="30">
      <c r="A39" s="244" t="s">
        <v>1920</v>
      </c>
      <c r="B39" s="252" t="s">
        <v>1870</v>
      </c>
      <c r="C39" s="245">
        <v>0.3</v>
      </c>
      <c r="D39" s="251"/>
      <c r="E39" s="251"/>
      <c r="F39" s="245"/>
      <c r="G39" s="245"/>
      <c r="H39" s="245"/>
      <c r="I39" s="245"/>
    </row>
    <row r="40" spans="1:9">
      <c r="A40" s="241" t="s">
        <v>1921</v>
      </c>
      <c r="B40" s="242" t="s">
        <v>1870</v>
      </c>
      <c r="C40" s="249">
        <v>0.35</v>
      </c>
      <c r="D40" s="250"/>
      <c r="E40" s="250"/>
      <c r="F40" s="249"/>
      <c r="G40" s="249"/>
      <c r="H40" s="249"/>
      <c r="I40" s="249"/>
    </row>
    <row r="41" spans="1:9" ht="30">
      <c r="A41" s="244" t="s">
        <v>1922</v>
      </c>
      <c r="B41" s="252" t="s">
        <v>1870</v>
      </c>
      <c r="C41" s="245">
        <v>0.6</v>
      </c>
      <c r="D41" s="251"/>
      <c r="E41" s="251"/>
      <c r="F41" s="245"/>
      <c r="G41" s="245"/>
      <c r="H41" s="245"/>
      <c r="I41" s="245"/>
    </row>
    <row r="42" spans="1:9">
      <c r="A42" s="241" t="s">
        <v>1923</v>
      </c>
      <c r="B42" s="242" t="s">
        <v>1870</v>
      </c>
      <c r="C42" s="249">
        <v>0.85</v>
      </c>
      <c r="D42" s="250"/>
      <c r="E42" s="250"/>
      <c r="F42" s="249"/>
      <c r="G42" s="249"/>
      <c r="H42" s="249"/>
      <c r="I42" s="249"/>
    </row>
    <row r="43" spans="1:9">
      <c r="A43" s="244" t="s">
        <v>1924</v>
      </c>
      <c r="B43" s="245">
        <v>0.85</v>
      </c>
      <c r="C43" s="245">
        <v>0.9</v>
      </c>
      <c r="D43" s="251"/>
      <c r="E43" s="251"/>
      <c r="F43" s="245"/>
      <c r="G43" s="245"/>
      <c r="H43" s="245"/>
      <c r="I43" s="245"/>
    </row>
    <row r="44" spans="1:9">
      <c r="A44" s="241" t="s">
        <v>1925</v>
      </c>
      <c r="B44" s="242" t="s">
        <v>1870</v>
      </c>
      <c r="C44" s="249">
        <v>1</v>
      </c>
      <c r="D44" s="250"/>
      <c r="E44" s="250"/>
      <c r="F44" s="249"/>
      <c r="G44" s="249"/>
      <c r="H44" s="249"/>
      <c r="I44" s="249"/>
    </row>
    <row r="45" spans="1:9">
      <c r="A45" s="244" t="s">
        <v>1926</v>
      </c>
      <c r="B45" s="252" t="s">
        <v>1870</v>
      </c>
      <c r="C45" s="252" t="s">
        <v>1927</v>
      </c>
      <c r="D45" s="244"/>
      <c r="E45" s="244"/>
      <c r="F45" s="252"/>
      <c r="G45" s="252"/>
      <c r="H45" s="252"/>
      <c r="I45" s="252"/>
    </row>
    <row r="46" spans="1:9">
      <c r="A46" s="241" t="s">
        <v>1928</v>
      </c>
      <c r="B46" s="242" t="s">
        <v>1870</v>
      </c>
      <c r="C46" s="249">
        <v>0.75</v>
      </c>
      <c r="D46" s="250"/>
      <c r="E46" s="250"/>
      <c r="F46" s="249"/>
      <c r="G46" s="249"/>
      <c r="H46" s="249"/>
      <c r="I46" s="249"/>
    </row>
    <row r="47" spans="1:9">
      <c r="A47" s="244" t="s">
        <v>1929</v>
      </c>
      <c r="B47" s="252" t="s">
        <v>1870</v>
      </c>
      <c r="C47" s="245">
        <v>0.6</v>
      </c>
      <c r="D47" s="251"/>
      <c r="E47" s="251"/>
      <c r="F47" s="245"/>
      <c r="G47" s="245"/>
      <c r="H47" s="245"/>
      <c r="I47" s="245"/>
    </row>
    <row r="48" spans="1:9">
      <c r="A48" s="241" t="s">
        <v>1930</v>
      </c>
      <c r="B48" s="242" t="s">
        <v>1870</v>
      </c>
      <c r="C48" s="249">
        <v>1</v>
      </c>
      <c r="D48" s="250"/>
      <c r="E48" s="250"/>
      <c r="F48" s="249"/>
      <c r="G48" s="249"/>
      <c r="H48" s="249"/>
      <c r="I48" s="249"/>
    </row>
    <row r="49" spans="1:9" ht="30">
      <c r="A49" s="244" t="s">
        <v>1931</v>
      </c>
      <c r="B49" s="252" t="s">
        <v>1870</v>
      </c>
      <c r="C49" s="245">
        <v>0.35</v>
      </c>
      <c r="D49" s="251"/>
      <c r="E49" s="251"/>
      <c r="F49" s="245"/>
      <c r="G49" s="245"/>
      <c r="H49" s="245"/>
      <c r="I49" s="245"/>
    </row>
    <row r="50" spans="1:9">
      <c r="A50" s="241" t="s">
        <v>1932</v>
      </c>
      <c r="B50" s="242" t="s">
        <v>1870</v>
      </c>
      <c r="C50" s="249">
        <v>0.85</v>
      </c>
      <c r="D50" s="250"/>
      <c r="E50" s="250"/>
      <c r="F50" s="249"/>
      <c r="G50" s="249"/>
      <c r="H50" s="249"/>
      <c r="I50" s="249"/>
    </row>
    <row r="51" spans="1:9">
      <c r="A51" s="244" t="s">
        <v>1933</v>
      </c>
      <c r="B51" s="252" t="s">
        <v>1870</v>
      </c>
      <c r="C51" s="245">
        <v>0.8</v>
      </c>
      <c r="D51" s="251"/>
      <c r="E51" s="251"/>
      <c r="F51" s="245"/>
      <c r="G51" s="245"/>
      <c r="H51" s="245"/>
      <c r="I51" s="245"/>
    </row>
    <row r="52" spans="1:9">
      <c r="A52" s="241" t="s">
        <v>1934</v>
      </c>
      <c r="B52" s="242" t="s">
        <v>1870</v>
      </c>
      <c r="C52" s="249">
        <v>0.75</v>
      </c>
      <c r="D52" s="250"/>
      <c r="E52" s="250"/>
      <c r="F52" s="249"/>
      <c r="G52" s="249"/>
      <c r="H52" s="249"/>
      <c r="I52" s="249"/>
    </row>
    <row r="53" spans="1:9" ht="30">
      <c r="A53" s="244" t="s">
        <v>1935</v>
      </c>
      <c r="B53" s="252" t="s">
        <v>1870</v>
      </c>
      <c r="C53" s="245">
        <v>0.8</v>
      </c>
      <c r="D53" s="251"/>
      <c r="E53" s="251"/>
      <c r="F53" s="245"/>
      <c r="G53" s="245"/>
      <c r="H53" s="245"/>
      <c r="I53" s="245"/>
    </row>
    <row r="54" spans="1:9">
      <c r="A54" s="241" t="s">
        <v>1936</v>
      </c>
      <c r="B54" s="242" t="s">
        <v>1870</v>
      </c>
      <c r="C54" s="249">
        <v>0.9</v>
      </c>
      <c r="D54" s="250"/>
      <c r="E54" s="250"/>
      <c r="F54" s="249"/>
      <c r="G54" s="249"/>
      <c r="H54" s="249"/>
      <c r="I54" s="249"/>
    </row>
    <row r="55" spans="1:9" ht="30">
      <c r="A55" s="244" t="s">
        <v>1937</v>
      </c>
      <c r="B55" s="252" t="s">
        <v>1870</v>
      </c>
      <c r="C55" s="245">
        <v>0.75</v>
      </c>
      <c r="D55" s="251"/>
      <c r="E55" s="251"/>
      <c r="F55" s="245"/>
      <c r="G55" s="245"/>
      <c r="H55" s="245"/>
      <c r="I55" s="245"/>
    </row>
    <row r="56" spans="1:9">
      <c r="A56" s="241" t="s">
        <v>1938</v>
      </c>
      <c r="B56" s="249">
        <v>0.53</v>
      </c>
      <c r="C56" s="249">
        <v>0.7</v>
      </c>
      <c r="D56" s="250"/>
      <c r="E56" s="250"/>
      <c r="F56" s="249"/>
      <c r="G56" s="249"/>
      <c r="H56" s="249"/>
      <c r="I56" s="249"/>
    </row>
    <row r="57" spans="1:9">
      <c r="A57" s="244" t="s">
        <v>1939</v>
      </c>
      <c r="B57" s="245">
        <v>0.42</v>
      </c>
      <c r="C57" s="245">
        <v>0.6</v>
      </c>
      <c r="D57" s="251"/>
      <c r="E57" s="251"/>
      <c r="F57" s="245"/>
      <c r="G57" s="245"/>
      <c r="H57" s="245"/>
      <c r="I57" s="245"/>
    </row>
    <row r="58" spans="1:9">
      <c r="A58" s="241" t="s">
        <v>1940</v>
      </c>
      <c r="B58" s="242">
        <v>1</v>
      </c>
      <c r="C58" s="242">
        <v>2</v>
      </c>
      <c r="D58" s="241"/>
      <c r="E58" s="241"/>
      <c r="F58" s="242"/>
      <c r="G58" s="242"/>
      <c r="H58" s="242"/>
      <c r="I58" s="242"/>
    </row>
  </sheetData>
  <mergeCells count="6">
    <mergeCell ref="F2:I2"/>
    <mergeCell ref="A2:A3"/>
    <mergeCell ref="B2:B3"/>
    <mergeCell ref="C2:C3"/>
    <mergeCell ref="D2:D3"/>
    <mergeCell ref="E2:E3"/>
  </mergeCells>
  <pageMargins left="0.7" right="0.7" top="0.75" bottom="0.75" header="0.3" footer="0.3"/>
  <pageSetup orientation="portrait" horizontalDpi="360" verticalDpi="36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topLeftCell="A130" workbookViewId="0">
      <selection activeCell="B9" sqref="B9:C156"/>
    </sheetView>
  </sheetViews>
  <sheetFormatPr baseColWidth="10" defaultColWidth="9.140625" defaultRowHeight="15"/>
  <cols>
    <col min="1" max="2" width="24.140625" style="229" customWidth="1"/>
    <col min="3" max="4" width="13.85546875" style="229" customWidth="1"/>
    <col min="5" max="5" width="22.140625" style="229" customWidth="1"/>
    <col min="6" max="6" width="20.5703125" style="229" customWidth="1"/>
    <col min="7" max="7" width="16.85546875" style="229" customWidth="1"/>
    <col min="8" max="8" width="15.28515625" style="229" customWidth="1"/>
    <col min="9" max="9" width="16.140625" style="229" customWidth="1"/>
    <col min="10" max="10" width="18.85546875" style="229" customWidth="1"/>
    <col min="11" max="11" width="18.7109375" style="229" customWidth="1"/>
    <col min="12" max="13" width="9.140625" style="230" customWidth="1"/>
    <col min="14" max="14" width="19.140625" style="230" customWidth="1"/>
    <col min="15" max="15" width="24.140625" style="230" customWidth="1"/>
    <col min="16" max="16" width="9.140625" style="230" customWidth="1"/>
    <col min="17" max="24" width="9.140625" style="231" customWidth="1"/>
    <col min="25" max="25" width="9.140625" customWidth="1"/>
    <col min="26" max="16384" width="9.140625" style="232"/>
  </cols>
  <sheetData>
    <row r="1" spans="1:25" s="228" customFormat="1">
      <c r="A1" s="233" t="s">
        <v>1941</v>
      </c>
      <c r="B1" s="233"/>
      <c r="C1" s="233" t="s">
        <v>1942</v>
      </c>
      <c r="D1" s="233"/>
      <c r="E1" s="233" t="s">
        <v>1943</v>
      </c>
      <c r="F1" s="233" t="s">
        <v>1941</v>
      </c>
      <c r="G1" s="234"/>
      <c r="H1" s="234"/>
      <c r="I1" s="235"/>
      <c r="J1" s="235"/>
      <c r="K1" s="235"/>
      <c r="Q1" s="231"/>
      <c r="R1" s="231"/>
      <c r="S1" s="231"/>
      <c r="T1" s="231"/>
      <c r="U1" s="231"/>
      <c r="V1" s="231"/>
      <c r="W1" s="231"/>
      <c r="X1" s="231"/>
      <c r="Y1" s="231"/>
    </row>
    <row r="2" spans="1:25" s="228" customFormat="1">
      <c r="A2" s="230" t="s">
        <v>1944</v>
      </c>
      <c r="B2" s="230" t="s">
        <v>1945</v>
      </c>
      <c r="C2" s="230" t="s">
        <v>1946</v>
      </c>
      <c r="D2" s="230"/>
      <c r="E2" s="234" t="s">
        <v>55</v>
      </c>
      <c r="F2" s="230" t="s">
        <v>1944</v>
      </c>
      <c r="G2" s="234"/>
      <c r="H2" s="234"/>
      <c r="I2" s="235"/>
      <c r="J2" s="235"/>
      <c r="K2" s="235"/>
      <c r="Q2" s="231"/>
      <c r="R2" s="231"/>
      <c r="S2" s="231"/>
      <c r="T2" s="231"/>
      <c r="U2" s="231"/>
      <c r="V2" s="231"/>
      <c r="W2" s="231"/>
      <c r="X2" s="231"/>
      <c r="Y2" s="231"/>
    </row>
    <row r="3" spans="1:25" s="228" customFormat="1">
      <c r="A3" s="230" t="s">
        <v>1415</v>
      </c>
      <c r="B3" s="230" t="s">
        <v>1352</v>
      </c>
      <c r="C3" s="230" t="s">
        <v>1353</v>
      </c>
      <c r="D3" s="230"/>
      <c r="E3" s="234" t="s">
        <v>55</v>
      </c>
      <c r="F3" s="230" t="s">
        <v>1947</v>
      </c>
      <c r="G3" s="234"/>
      <c r="H3" s="234"/>
      <c r="I3" s="235"/>
      <c r="J3" s="235"/>
      <c r="K3" s="235"/>
      <c r="Q3" s="231"/>
      <c r="R3" s="231"/>
      <c r="S3" s="231"/>
      <c r="T3" s="231"/>
      <c r="U3" s="231"/>
      <c r="V3" s="231"/>
      <c r="W3" s="231"/>
      <c r="X3" s="231"/>
      <c r="Y3" s="231"/>
    </row>
    <row r="4" spans="1:25" s="228" customFormat="1">
      <c r="A4" s="230" t="s">
        <v>1415</v>
      </c>
      <c r="B4" s="230" t="s">
        <v>1352</v>
      </c>
      <c r="C4" s="230" t="s">
        <v>1374</v>
      </c>
      <c r="D4" s="230"/>
      <c r="E4" s="234" t="s">
        <v>55</v>
      </c>
      <c r="F4" s="230" t="s">
        <v>1948</v>
      </c>
      <c r="G4" s="234"/>
      <c r="H4" s="234"/>
      <c r="I4" s="235"/>
      <c r="J4" s="235"/>
      <c r="K4" s="235"/>
      <c r="Q4" s="231"/>
      <c r="R4" s="231"/>
      <c r="S4" s="231"/>
      <c r="T4" s="231"/>
      <c r="U4" s="231"/>
      <c r="V4" s="231"/>
      <c r="W4" s="231"/>
      <c r="X4" s="231"/>
      <c r="Y4" s="231"/>
    </row>
    <row r="5" spans="1:25" s="228" customFormat="1">
      <c r="A5" s="230" t="s">
        <v>1415</v>
      </c>
      <c r="B5" s="230" t="s">
        <v>1352</v>
      </c>
      <c r="C5" s="230" t="s">
        <v>1358</v>
      </c>
      <c r="D5" s="230"/>
      <c r="E5" s="234" t="s">
        <v>1949</v>
      </c>
      <c r="F5" s="230" t="s">
        <v>1950</v>
      </c>
      <c r="G5" s="234"/>
      <c r="H5" s="234"/>
      <c r="I5" s="235"/>
      <c r="J5" s="235"/>
      <c r="K5" s="235"/>
      <c r="Q5" s="231"/>
      <c r="R5" s="231"/>
      <c r="S5" s="231"/>
      <c r="T5" s="231"/>
      <c r="U5" s="231"/>
      <c r="V5" s="231"/>
      <c r="W5" s="231"/>
      <c r="X5" s="231"/>
      <c r="Y5" s="231"/>
    </row>
    <row r="6" spans="1:25" s="228" customFormat="1">
      <c r="A6" s="230" t="s">
        <v>1415</v>
      </c>
      <c r="B6" s="230" t="s">
        <v>1352</v>
      </c>
      <c r="C6" s="230" t="s">
        <v>1951</v>
      </c>
      <c r="D6" s="230"/>
      <c r="E6" s="234" t="s">
        <v>1949</v>
      </c>
      <c r="F6" s="230" t="s">
        <v>1952</v>
      </c>
      <c r="G6" s="234"/>
      <c r="H6" s="234"/>
      <c r="I6" s="235"/>
      <c r="J6" s="235"/>
      <c r="K6" s="235"/>
      <c r="Q6" s="231"/>
      <c r="R6" s="231"/>
      <c r="S6" s="231"/>
      <c r="T6" s="231"/>
      <c r="U6" s="231"/>
      <c r="V6" s="231"/>
      <c r="W6" s="231"/>
      <c r="X6" s="231"/>
      <c r="Y6" s="231"/>
    </row>
    <row r="7" spans="1:25" s="228" customFormat="1">
      <c r="A7" s="230" t="s">
        <v>1415</v>
      </c>
      <c r="B7" s="230" t="s">
        <v>1352</v>
      </c>
      <c r="C7" s="230" t="s">
        <v>1379</v>
      </c>
      <c r="D7" s="230"/>
      <c r="E7" s="234" t="s">
        <v>1949</v>
      </c>
      <c r="F7" s="230" t="s">
        <v>1953</v>
      </c>
      <c r="G7" s="234"/>
      <c r="H7" s="234"/>
      <c r="I7" s="235"/>
      <c r="J7" s="235"/>
      <c r="K7" s="235"/>
      <c r="Q7" s="231"/>
      <c r="R7" s="231"/>
      <c r="S7" s="231"/>
      <c r="T7" s="231"/>
      <c r="U7" s="231"/>
      <c r="V7" s="231"/>
      <c r="W7" s="231"/>
      <c r="X7" s="231"/>
      <c r="Y7" s="231"/>
    </row>
    <row r="8" spans="1:25" s="228" customFormat="1">
      <c r="A8" s="230" t="s">
        <v>1415</v>
      </c>
      <c r="B8" s="230" t="s">
        <v>1352</v>
      </c>
      <c r="C8" s="230" t="s">
        <v>1954</v>
      </c>
      <c r="D8" s="230"/>
      <c r="E8" s="234" t="s">
        <v>1955</v>
      </c>
      <c r="F8" s="230" t="s">
        <v>1956</v>
      </c>
      <c r="G8" s="234"/>
      <c r="H8" s="234"/>
      <c r="I8" s="235"/>
      <c r="J8" s="235"/>
      <c r="K8" s="235"/>
      <c r="Q8" s="231"/>
      <c r="R8" s="231"/>
      <c r="S8" s="231"/>
      <c r="T8" s="231"/>
      <c r="U8" s="231"/>
      <c r="V8" s="231"/>
      <c r="W8" s="231"/>
      <c r="X8" s="231"/>
      <c r="Y8" s="231"/>
    </row>
    <row r="9" spans="1:25" s="228" customFormat="1">
      <c r="A9" s="230" t="s">
        <v>1415</v>
      </c>
      <c r="B9" s="230" t="s">
        <v>1352</v>
      </c>
      <c r="C9" s="230" t="s">
        <v>1957</v>
      </c>
      <c r="D9" s="230"/>
      <c r="E9" s="234" t="s">
        <v>1955</v>
      </c>
      <c r="F9" s="230" t="s">
        <v>1958</v>
      </c>
      <c r="G9" s="234"/>
      <c r="H9" s="234"/>
      <c r="I9" s="235"/>
      <c r="J9" s="235"/>
      <c r="K9" s="235"/>
      <c r="Q9" s="231"/>
      <c r="R9" s="231"/>
      <c r="S9" s="231"/>
      <c r="T9" s="231"/>
      <c r="U9" s="231"/>
      <c r="V9" s="231"/>
      <c r="W9" s="231"/>
      <c r="X9" s="231"/>
      <c r="Y9" s="231"/>
    </row>
    <row r="10" spans="1:25" s="228" customFormat="1">
      <c r="A10" s="230" t="s">
        <v>1415</v>
      </c>
      <c r="B10" s="230" t="s">
        <v>1352</v>
      </c>
      <c r="C10" s="230" t="s">
        <v>1367</v>
      </c>
      <c r="D10" s="230"/>
      <c r="E10" s="234" t="s">
        <v>1955</v>
      </c>
      <c r="F10" s="230" t="s">
        <v>1959</v>
      </c>
      <c r="G10" s="234"/>
      <c r="H10" s="234"/>
      <c r="I10" s="235"/>
      <c r="J10" s="235"/>
      <c r="K10" s="235"/>
      <c r="Q10" s="231"/>
      <c r="R10" s="231"/>
      <c r="S10" s="231"/>
      <c r="T10" s="231"/>
      <c r="U10" s="231"/>
      <c r="V10" s="231"/>
      <c r="W10" s="231"/>
      <c r="X10" s="231"/>
      <c r="Y10" s="231"/>
    </row>
    <row r="11" spans="1:25" s="228" customFormat="1">
      <c r="A11" s="230" t="s">
        <v>1415</v>
      </c>
      <c r="B11" s="230" t="s">
        <v>1352</v>
      </c>
      <c r="C11" s="230" t="s">
        <v>1376</v>
      </c>
      <c r="D11" s="230"/>
      <c r="E11" s="234" t="s">
        <v>1960</v>
      </c>
      <c r="F11" s="230" t="s">
        <v>1961</v>
      </c>
      <c r="G11" s="234"/>
      <c r="H11" s="234"/>
      <c r="I11" s="235"/>
      <c r="J11" s="235"/>
      <c r="K11" s="235"/>
      <c r="Q11" s="231"/>
      <c r="R11" s="231"/>
      <c r="S11" s="231"/>
      <c r="T11" s="231"/>
      <c r="U11" s="231"/>
      <c r="V11" s="231"/>
      <c r="W11" s="231"/>
      <c r="X11" s="231"/>
      <c r="Y11" s="231"/>
    </row>
    <row r="12" spans="1:25" s="228" customFormat="1">
      <c r="A12" s="230" t="s">
        <v>1415</v>
      </c>
      <c r="B12" s="230" t="s">
        <v>1352</v>
      </c>
      <c r="C12" s="230" t="s">
        <v>1356</v>
      </c>
      <c r="D12" s="230"/>
      <c r="E12" s="234" t="s">
        <v>1960</v>
      </c>
      <c r="F12" s="230" t="s">
        <v>1962</v>
      </c>
      <c r="G12" s="234"/>
      <c r="H12" s="235"/>
      <c r="I12" s="235"/>
      <c r="J12" s="235"/>
      <c r="K12" s="235"/>
      <c r="Q12" s="231"/>
      <c r="R12" s="231"/>
      <c r="S12" s="231"/>
      <c r="T12" s="231"/>
      <c r="U12" s="231"/>
      <c r="V12" s="231"/>
      <c r="W12" s="231"/>
      <c r="X12" s="231"/>
      <c r="Y12" s="231"/>
    </row>
    <row r="13" spans="1:25" s="228" customFormat="1">
      <c r="A13" s="230" t="s">
        <v>1963</v>
      </c>
      <c r="B13" s="230" t="s">
        <v>1964</v>
      </c>
      <c r="C13" s="230" t="s">
        <v>1965</v>
      </c>
      <c r="D13" s="230"/>
      <c r="E13" s="234" t="s">
        <v>1960</v>
      </c>
      <c r="F13" s="230" t="s">
        <v>1966</v>
      </c>
      <c r="G13" s="234"/>
      <c r="H13" s="235"/>
      <c r="I13" s="235"/>
      <c r="J13" s="235"/>
      <c r="K13" s="235"/>
      <c r="Q13" s="231"/>
      <c r="R13" s="231"/>
      <c r="S13" s="231"/>
      <c r="T13" s="231"/>
      <c r="U13" s="231"/>
      <c r="V13" s="231"/>
      <c r="W13" s="231"/>
      <c r="X13" s="231"/>
      <c r="Y13" s="231"/>
    </row>
    <row r="14" spans="1:25" s="228" customFormat="1">
      <c r="A14" s="230" t="s">
        <v>1963</v>
      </c>
      <c r="B14" s="230" t="s">
        <v>1964</v>
      </c>
      <c r="C14" s="230" t="s">
        <v>1967</v>
      </c>
      <c r="D14" s="230"/>
      <c r="E14" s="234" t="s">
        <v>1960</v>
      </c>
      <c r="F14" s="230" t="s">
        <v>1968</v>
      </c>
      <c r="G14" s="234"/>
      <c r="H14" s="235"/>
      <c r="I14" s="235"/>
      <c r="J14" s="235"/>
      <c r="K14" s="235"/>
      <c r="Q14" s="231"/>
      <c r="R14" s="231"/>
      <c r="S14" s="231"/>
      <c r="T14" s="231"/>
      <c r="U14" s="231"/>
      <c r="V14" s="231"/>
      <c r="W14" s="231"/>
      <c r="X14" s="231"/>
      <c r="Y14" s="231"/>
    </row>
    <row r="15" spans="1:25" s="228" customFormat="1">
      <c r="A15" s="230" t="s">
        <v>1963</v>
      </c>
      <c r="B15" s="230" t="s">
        <v>1964</v>
      </c>
      <c r="C15" s="230" t="s">
        <v>1969</v>
      </c>
      <c r="D15" s="230"/>
      <c r="E15" s="234" t="s">
        <v>1970</v>
      </c>
      <c r="F15" s="230" t="s">
        <v>1963</v>
      </c>
      <c r="G15" s="234"/>
      <c r="H15" s="235"/>
      <c r="I15" s="235"/>
      <c r="J15" s="235"/>
      <c r="K15" s="235"/>
      <c r="Q15" s="231"/>
      <c r="R15" s="231"/>
      <c r="S15" s="231"/>
      <c r="T15" s="231"/>
      <c r="U15" s="231"/>
      <c r="V15" s="231"/>
      <c r="W15" s="231"/>
      <c r="X15" s="231"/>
      <c r="Y15" s="231"/>
    </row>
    <row r="16" spans="1:25" s="228" customFormat="1">
      <c r="A16" s="230" t="s">
        <v>1963</v>
      </c>
      <c r="B16" s="230" t="s">
        <v>1964</v>
      </c>
      <c r="C16" s="230" t="s">
        <v>1971</v>
      </c>
      <c r="D16" s="230"/>
      <c r="E16" s="234" t="s">
        <v>1970</v>
      </c>
      <c r="F16" s="230" t="s">
        <v>1972</v>
      </c>
      <c r="G16" s="234"/>
      <c r="H16" s="235"/>
      <c r="I16" s="235"/>
      <c r="J16" s="235"/>
      <c r="K16" s="235"/>
      <c r="Q16" s="231"/>
      <c r="R16" s="231"/>
      <c r="S16" s="231"/>
      <c r="T16" s="231"/>
      <c r="U16" s="231"/>
      <c r="V16" s="231"/>
      <c r="W16" s="231"/>
      <c r="X16" s="231"/>
      <c r="Y16" s="231"/>
    </row>
    <row r="17" spans="1:25" s="228" customFormat="1">
      <c r="A17" s="230" t="s">
        <v>1963</v>
      </c>
      <c r="B17" s="230" t="s">
        <v>1964</v>
      </c>
      <c r="C17" s="230" t="s">
        <v>1973</v>
      </c>
      <c r="D17" s="230"/>
      <c r="E17" s="234" t="s">
        <v>1970</v>
      </c>
      <c r="F17" s="230" t="s">
        <v>1974</v>
      </c>
      <c r="G17" s="234"/>
      <c r="H17" s="235"/>
      <c r="I17" s="235"/>
      <c r="J17" s="235"/>
      <c r="K17" s="235"/>
      <c r="Q17" s="231"/>
      <c r="R17" s="231"/>
      <c r="S17" s="231"/>
      <c r="T17" s="231"/>
      <c r="U17" s="231"/>
      <c r="V17" s="231"/>
      <c r="W17" s="231"/>
      <c r="X17" s="231"/>
      <c r="Y17" s="231"/>
    </row>
    <row r="18" spans="1:25" s="228" customFormat="1">
      <c r="A18" s="230" t="s">
        <v>1972</v>
      </c>
      <c r="B18" s="230" t="s">
        <v>1975</v>
      </c>
      <c r="C18" s="230" t="s">
        <v>1976</v>
      </c>
      <c r="D18" s="230"/>
      <c r="E18" s="234" t="s">
        <v>1970</v>
      </c>
      <c r="F18" s="230" t="s">
        <v>1977</v>
      </c>
      <c r="G18" s="234"/>
      <c r="H18" s="235"/>
      <c r="I18" s="235"/>
      <c r="J18" s="235"/>
      <c r="K18" s="235"/>
      <c r="Q18" s="231"/>
      <c r="R18" s="231"/>
      <c r="S18" s="231"/>
      <c r="T18" s="231"/>
      <c r="U18" s="231"/>
      <c r="V18" s="231"/>
      <c r="W18" s="231"/>
      <c r="X18" s="231"/>
      <c r="Y18" s="231"/>
    </row>
    <row r="19" spans="1:25" s="228" customFormat="1">
      <c r="A19" s="230" t="s">
        <v>1972</v>
      </c>
      <c r="B19" s="230" t="s">
        <v>1975</v>
      </c>
      <c r="C19" s="230" t="s">
        <v>1978</v>
      </c>
      <c r="D19" s="230"/>
      <c r="E19" s="234" t="s">
        <v>1979</v>
      </c>
      <c r="F19" s="230" t="s">
        <v>1980</v>
      </c>
      <c r="G19" s="234"/>
      <c r="H19" s="235"/>
      <c r="I19" s="235"/>
      <c r="J19" s="235"/>
      <c r="K19" s="235"/>
      <c r="Q19" s="231"/>
      <c r="R19" s="231"/>
      <c r="S19" s="231"/>
      <c r="T19" s="231"/>
      <c r="U19" s="231"/>
      <c r="V19" s="231"/>
      <c r="W19" s="231"/>
      <c r="X19" s="231"/>
      <c r="Y19" s="231"/>
    </row>
    <row r="20" spans="1:25" s="228" customFormat="1">
      <c r="A20" s="230" t="s">
        <v>1972</v>
      </c>
      <c r="B20" s="230" t="s">
        <v>1975</v>
      </c>
      <c r="C20" s="230" t="s">
        <v>1981</v>
      </c>
      <c r="D20" s="230"/>
      <c r="E20" s="234" t="s">
        <v>1979</v>
      </c>
      <c r="F20" s="230" t="s">
        <v>1982</v>
      </c>
      <c r="G20" s="234"/>
      <c r="H20" s="235"/>
      <c r="I20" s="235"/>
      <c r="J20" s="235"/>
      <c r="K20" s="235"/>
      <c r="Q20" s="231"/>
      <c r="R20" s="231"/>
      <c r="S20" s="231"/>
      <c r="T20" s="231"/>
      <c r="U20" s="231"/>
      <c r="V20" s="231"/>
      <c r="W20" s="231"/>
      <c r="X20" s="231"/>
      <c r="Y20" s="231"/>
    </row>
    <row r="21" spans="1:25" s="228" customFormat="1">
      <c r="A21" s="230" t="s">
        <v>1972</v>
      </c>
      <c r="B21" s="230" t="s">
        <v>1975</v>
      </c>
      <c r="C21" s="230" t="s">
        <v>1983</v>
      </c>
      <c r="D21" s="230"/>
      <c r="E21" s="234" t="s">
        <v>1979</v>
      </c>
      <c r="F21" s="230" t="s">
        <v>1984</v>
      </c>
      <c r="G21" s="234"/>
      <c r="H21" s="235"/>
      <c r="I21" s="235"/>
      <c r="J21" s="235"/>
      <c r="K21" s="235"/>
      <c r="Q21" s="231"/>
      <c r="R21" s="231"/>
      <c r="S21" s="231"/>
      <c r="T21" s="231"/>
      <c r="U21" s="231"/>
      <c r="V21" s="231"/>
      <c r="W21" s="231"/>
      <c r="X21" s="231"/>
      <c r="Y21" s="231"/>
    </row>
    <row r="22" spans="1:25" s="228" customFormat="1">
      <c r="A22" s="230" t="s">
        <v>1972</v>
      </c>
      <c r="B22" s="230" t="s">
        <v>1975</v>
      </c>
      <c r="C22" s="230" t="s">
        <v>1985</v>
      </c>
      <c r="D22" s="230"/>
      <c r="E22" s="234" t="s">
        <v>1979</v>
      </c>
      <c r="F22" s="230" t="s">
        <v>1986</v>
      </c>
      <c r="G22" s="234"/>
      <c r="H22" s="235"/>
      <c r="I22" s="235"/>
      <c r="J22" s="235"/>
      <c r="K22" s="235"/>
      <c r="Q22" s="231"/>
      <c r="R22" s="231"/>
      <c r="S22" s="231"/>
      <c r="T22" s="231"/>
      <c r="U22" s="231"/>
      <c r="V22" s="231"/>
      <c r="W22" s="231"/>
      <c r="X22" s="231"/>
      <c r="Y22" s="231"/>
    </row>
    <row r="23" spans="1:25" s="228" customFormat="1">
      <c r="A23" s="230" t="s">
        <v>1972</v>
      </c>
      <c r="B23" s="230" t="s">
        <v>1975</v>
      </c>
      <c r="C23" s="230" t="s">
        <v>1987</v>
      </c>
      <c r="D23" s="230"/>
      <c r="E23" s="234" t="s">
        <v>1979</v>
      </c>
      <c r="F23" s="230" t="s">
        <v>1988</v>
      </c>
      <c r="G23" s="234"/>
      <c r="H23" s="235"/>
      <c r="I23" s="235"/>
      <c r="J23" s="235"/>
      <c r="K23" s="235"/>
      <c r="Q23" s="231"/>
      <c r="R23" s="231"/>
      <c r="S23" s="231"/>
      <c r="T23" s="231"/>
      <c r="U23" s="231"/>
      <c r="V23" s="231"/>
      <c r="W23" s="231"/>
      <c r="X23" s="231"/>
      <c r="Y23" s="231"/>
    </row>
    <row r="24" spans="1:25" s="228" customFormat="1">
      <c r="A24" s="230" t="s">
        <v>1972</v>
      </c>
      <c r="B24" s="230" t="s">
        <v>1975</v>
      </c>
      <c r="C24" s="230" t="s">
        <v>1989</v>
      </c>
      <c r="D24" s="230"/>
      <c r="E24" s="234" t="s">
        <v>1990</v>
      </c>
      <c r="F24" s="230" t="s">
        <v>1415</v>
      </c>
      <c r="G24" s="234"/>
      <c r="H24" s="235"/>
      <c r="I24" s="235"/>
      <c r="J24" s="235"/>
      <c r="K24" s="235"/>
      <c r="Q24" s="231"/>
      <c r="R24" s="231"/>
      <c r="S24" s="231"/>
      <c r="T24" s="231"/>
      <c r="U24" s="231"/>
      <c r="V24" s="231"/>
      <c r="W24" s="231"/>
      <c r="X24" s="231"/>
      <c r="Y24" s="231"/>
    </row>
    <row r="25" spans="1:25" s="228" customFormat="1">
      <c r="A25" s="230" t="s">
        <v>1972</v>
      </c>
      <c r="B25" s="230" t="s">
        <v>1975</v>
      </c>
      <c r="C25" s="230" t="s">
        <v>1991</v>
      </c>
      <c r="D25" s="230"/>
      <c r="E25" s="234" t="s">
        <v>1990</v>
      </c>
      <c r="F25" s="230" t="s">
        <v>1389</v>
      </c>
      <c r="G25" s="234"/>
      <c r="H25" s="235"/>
      <c r="I25" s="235"/>
      <c r="J25" s="235"/>
      <c r="K25" s="235"/>
      <c r="Q25" s="231"/>
      <c r="R25" s="231"/>
      <c r="S25" s="231"/>
      <c r="T25" s="231"/>
      <c r="U25" s="231"/>
      <c r="V25" s="231"/>
      <c r="W25" s="231"/>
      <c r="X25" s="231"/>
      <c r="Y25" s="231"/>
    </row>
    <row r="26" spans="1:25" s="228" customFormat="1">
      <c r="A26" s="230" t="s">
        <v>1972</v>
      </c>
      <c r="B26" s="230" t="s">
        <v>1975</v>
      </c>
      <c r="C26" s="230" t="s">
        <v>1992</v>
      </c>
      <c r="D26" s="230"/>
      <c r="E26" s="234" t="s">
        <v>1990</v>
      </c>
      <c r="F26" s="230" t="s">
        <v>1295</v>
      </c>
      <c r="G26" s="234"/>
      <c r="H26" s="235"/>
      <c r="I26" s="235"/>
      <c r="J26" s="235"/>
      <c r="K26" s="235"/>
      <c r="Q26" s="231"/>
      <c r="R26" s="231"/>
      <c r="S26" s="231"/>
      <c r="T26" s="231"/>
      <c r="U26" s="231"/>
      <c r="V26" s="231"/>
      <c r="W26" s="231"/>
      <c r="X26" s="231"/>
      <c r="Y26" s="231"/>
    </row>
    <row r="27" spans="1:25" s="228" customFormat="1">
      <c r="A27" s="230" t="s">
        <v>1972</v>
      </c>
      <c r="B27" s="230" t="s">
        <v>1975</v>
      </c>
      <c r="C27" s="230" t="s">
        <v>1993</v>
      </c>
      <c r="D27" s="230"/>
      <c r="E27" s="234" t="s">
        <v>1994</v>
      </c>
      <c r="F27" s="230" t="s">
        <v>1995</v>
      </c>
      <c r="G27" s="234"/>
      <c r="H27" s="235"/>
      <c r="I27" s="235"/>
      <c r="J27" s="235"/>
      <c r="K27" s="235"/>
      <c r="Q27" s="231"/>
      <c r="R27" s="231"/>
      <c r="S27" s="231"/>
      <c r="T27" s="231"/>
      <c r="U27" s="231"/>
      <c r="V27" s="231"/>
      <c r="W27" s="231"/>
      <c r="X27" s="231"/>
      <c r="Y27" s="231"/>
    </row>
    <row r="28" spans="1:25" s="228" customFormat="1">
      <c r="A28" s="230" t="s">
        <v>1972</v>
      </c>
      <c r="B28" s="230" t="s">
        <v>1975</v>
      </c>
      <c r="C28" s="230" t="s">
        <v>1996</v>
      </c>
      <c r="D28" s="230"/>
      <c r="E28" s="234" t="s">
        <v>1994</v>
      </c>
      <c r="F28" s="230" t="s">
        <v>1997</v>
      </c>
      <c r="G28" s="234"/>
      <c r="H28" s="235"/>
      <c r="I28" s="235"/>
      <c r="J28" s="235"/>
      <c r="K28" s="235"/>
      <c r="Q28" s="231"/>
      <c r="R28" s="231"/>
      <c r="S28" s="231"/>
      <c r="T28" s="231"/>
      <c r="U28" s="231"/>
      <c r="V28" s="231"/>
      <c r="W28" s="231"/>
      <c r="X28" s="231"/>
      <c r="Y28" s="231"/>
    </row>
    <row r="29" spans="1:25" s="228" customFormat="1">
      <c r="A29" s="230" t="s">
        <v>1995</v>
      </c>
      <c r="B29" s="230" t="s">
        <v>1998</v>
      </c>
      <c r="C29" s="230" t="s">
        <v>1999</v>
      </c>
      <c r="D29" s="230"/>
      <c r="E29" s="234" t="s">
        <v>1994</v>
      </c>
      <c r="F29" s="230" t="s">
        <v>2000</v>
      </c>
      <c r="G29" s="234"/>
      <c r="H29" s="235"/>
      <c r="I29" s="235"/>
      <c r="J29" s="235"/>
      <c r="K29" s="235"/>
      <c r="Q29" s="231"/>
      <c r="R29" s="231"/>
      <c r="S29" s="231"/>
      <c r="T29" s="231"/>
      <c r="U29" s="231"/>
      <c r="V29" s="231"/>
      <c r="W29" s="231"/>
      <c r="X29" s="231"/>
      <c r="Y29" s="231"/>
    </row>
    <row r="30" spans="1:25" s="228" customFormat="1">
      <c r="A30" s="230" t="s">
        <v>1995</v>
      </c>
      <c r="B30" s="230" t="s">
        <v>1998</v>
      </c>
      <c r="C30" s="230" t="s">
        <v>2001</v>
      </c>
      <c r="D30" s="230"/>
      <c r="E30" s="234" t="s">
        <v>1994</v>
      </c>
      <c r="F30" s="230" t="s">
        <v>2002</v>
      </c>
      <c r="G30" s="234"/>
      <c r="H30" s="235"/>
      <c r="I30" s="235"/>
      <c r="J30" s="235"/>
      <c r="K30" s="235"/>
      <c r="Q30" s="231"/>
      <c r="R30" s="231"/>
      <c r="S30" s="231"/>
      <c r="T30" s="231"/>
      <c r="U30" s="231"/>
      <c r="V30" s="231"/>
      <c r="W30" s="231"/>
      <c r="X30" s="231"/>
      <c r="Y30" s="231"/>
    </row>
    <row r="31" spans="1:25" s="228" customFormat="1">
      <c r="A31" s="230" t="s">
        <v>1995</v>
      </c>
      <c r="B31" s="230" t="s">
        <v>1998</v>
      </c>
      <c r="C31" s="230" t="s">
        <v>2003</v>
      </c>
      <c r="D31" s="230"/>
      <c r="E31" s="234" t="s">
        <v>2004</v>
      </c>
      <c r="F31" s="230" t="s">
        <v>2005</v>
      </c>
      <c r="G31" s="234"/>
      <c r="H31" s="235"/>
      <c r="I31" s="235"/>
      <c r="J31" s="235"/>
      <c r="K31" s="235"/>
      <c r="Q31" s="231"/>
      <c r="R31" s="231"/>
      <c r="S31" s="231"/>
      <c r="T31" s="231"/>
      <c r="U31" s="231"/>
      <c r="V31" s="231"/>
      <c r="W31" s="231"/>
      <c r="X31" s="231"/>
      <c r="Y31" s="231"/>
    </row>
    <row r="32" spans="1:25" s="228" customFormat="1">
      <c r="A32" s="230" t="s">
        <v>1995</v>
      </c>
      <c r="B32" s="230" t="s">
        <v>1998</v>
      </c>
      <c r="C32" s="230" t="s">
        <v>2006</v>
      </c>
      <c r="D32" s="230"/>
      <c r="E32" s="234" t="s">
        <v>2004</v>
      </c>
      <c r="F32" s="230" t="s">
        <v>2007</v>
      </c>
      <c r="G32" s="234"/>
      <c r="H32" s="235"/>
      <c r="I32" s="235"/>
      <c r="J32" s="235"/>
      <c r="K32" s="235"/>
      <c r="Q32" s="231"/>
      <c r="R32" s="231"/>
      <c r="S32" s="231"/>
      <c r="T32" s="231"/>
      <c r="U32" s="231"/>
      <c r="V32" s="231"/>
      <c r="W32" s="231"/>
      <c r="X32" s="231"/>
      <c r="Y32" s="231"/>
    </row>
    <row r="33" spans="1:25" s="228" customFormat="1">
      <c r="A33" s="230" t="s">
        <v>1995</v>
      </c>
      <c r="B33" s="230" t="s">
        <v>1998</v>
      </c>
      <c r="C33" s="230" t="s">
        <v>2008</v>
      </c>
      <c r="D33" s="230"/>
      <c r="E33" s="234" t="s">
        <v>2004</v>
      </c>
      <c r="F33" s="230" t="s">
        <v>2009</v>
      </c>
      <c r="G33" s="234"/>
      <c r="H33" s="235"/>
      <c r="I33" s="235"/>
      <c r="J33" s="235"/>
      <c r="K33" s="235"/>
      <c r="Q33" s="231"/>
      <c r="R33" s="231"/>
      <c r="S33" s="231"/>
      <c r="T33" s="231"/>
      <c r="U33" s="231"/>
      <c r="V33" s="231"/>
      <c r="W33" s="231"/>
      <c r="X33" s="231"/>
      <c r="Y33" s="231"/>
    </row>
    <row r="34" spans="1:25" s="228" customFormat="1">
      <c r="A34" s="230" t="s">
        <v>1961</v>
      </c>
      <c r="B34" s="230" t="s">
        <v>2010</v>
      </c>
      <c r="C34" s="230" t="s">
        <v>2011</v>
      </c>
      <c r="D34" s="230"/>
      <c r="E34" s="230"/>
      <c r="F34" s="230"/>
      <c r="G34" s="234"/>
      <c r="H34" s="235"/>
      <c r="I34" s="235"/>
      <c r="J34" s="235"/>
      <c r="K34" s="235"/>
      <c r="Q34" s="231"/>
      <c r="R34" s="231"/>
      <c r="S34" s="231"/>
      <c r="T34" s="231"/>
      <c r="U34" s="231"/>
      <c r="V34" s="231"/>
      <c r="W34" s="231"/>
      <c r="X34" s="231"/>
      <c r="Y34" s="231"/>
    </row>
    <row r="35" spans="1:25" s="228" customFormat="1">
      <c r="A35" s="230" t="s">
        <v>1961</v>
      </c>
      <c r="B35" s="230" t="s">
        <v>2010</v>
      </c>
      <c r="C35" s="230" t="s">
        <v>2012</v>
      </c>
      <c r="D35" s="230"/>
      <c r="E35" s="230"/>
      <c r="F35" s="230"/>
      <c r="G35" s="234"/>
      <c r="H35" s="235"/>
      <c r="I35" s="235"/>
      <c r="J35" s="235"/>
      <c r="K35" s="235"/>
      <c r="Q35" s="231"/>
      <c r="R35" s="231"/>
      <c r="S35" s="231"/>
      <c r="T35" s="231"/>
      <c r="U35" s="231"/>
      <c r="V35" s="231"/>
      <c r="W35" s="231"/>
      <c r="X35" s="231"/>
      <c r="Y35" s="231"/>
    </row>
    <row r="36" spans="1:25" s="228" customFormat="1">
      <c r="A36" s="230" t="s">
        <v>1961</v>
      </c>
      <c r="B36" s="230" t="s">
        <v>2010</v>
      </c>
      <c r="C36" s="230" t="s">
        <v>2013</v>
      </c>
      <c r="D36" s="230"/>
      <c r="E36" s="230"/>
      <c r="F36" s="230"/>
      <c r="G36" s="234"/>
      <c r="H36" s="235"/>
      <c r="I36" s="235"/>
      <c r="J36" s="235"/>
      <c r="K36" s="235"/>
      <c r="Q36" s="231"/>
      <c r="R36" s="231"/>
      <c r="S36" s="231"/>
      <c r="T36" s="231"/>
      <c r="U36" s="231"/>
      <c r="V36" s="231"/>
      <c r="W36" s="231"/>
      <c r="X36" s="231"/>
      <c r="Y36" s="231"/>
    </row>
    <row r="37" spans="1:25" s="228" customFormat="1">
      <c r="A37" s="230" t="s">
        <v>1961</v>
      </c>
      <c r="B37" s="230" t="s">
        <v>2010</v>
      </c>
      <c r="C37" s="230" t="s">
        <v>2014</v>
      </c>
      <c r="D37" s="230"/>
      <c r="E37" s="230"/>
      <c r="F37" s="230"/>
      <c r="G37" s="234"/>
      <c r="H37" s="235"/>
      <c r="I37" s="235"/>
      <c r="J37" s="235"/>
      <c r="K37" s="235"/>
      <c r="Q37" s="231"/>
      <c r="R37" s="231"/>
      <c r="S37" s="231"/>
      <c r="T37" s="231"/>
      <c r="U37" s="231"/>
      <c r="V37" s="231"/>
      <c r="W37" s="231"/>
      <c r="X37" s="231"/>
      <c r="Y37" s="231"/>
    </row>
    <row r="38" spans="1:25" s="228" customFormat="1">
      <c r="A38" s="230" t="s">
        <v>1961</v>
      </c>
      <c r="B38" s="230" t="s">
        <v>2010</v>
      </c>
      <c r="C38" s="230" t="s">
        <v>2015</v>
      </c>
      <c r="D38" s="230"/>
      <c r="E38" s="230"/>
      <c r="F38" s="230"/>
      <c r="G38" s="234"/>
      <c r="H38" s="235"/>
      <c r="I38" s="235"/>
      <c r="J38" s="235"/>
      <c r="K38" s="235"/>
      <c r="Q38" s="231"/>
      <c r="R38" s="231"/>
      <c r="S38" s="231"/>
      <c r="T38" s="231"/>
      <c r="U38" s="231"/>
      <c r="V38" s="231"/>
      <c r="W38" s="231"/>
      <c r="X38" s="231"/>
      <c r="Y38" s="231"/>
    </row>
    <row r="39" spans="1:25" s="228" customFormat="1">
      <c r="A39" s="230" t="s">
        <v>1961</v>
      </c>
      <c r="B39" s="230" t="s">
        <v>2010</v>
      </c>
      <c r="C39" s="230" t="s">
        <v>2016</v>
      </c>
      <c r="D39" s="230"/>
      <c r="E39" s="230"/>
      <c r="F39" s="230"/>
      <c r="G39" s="234"/>
      <c r="H39" s="235"/>
      <c r="I39" s="235"/>
      <c r="J39" s="235"/>
      <c r="K39" s="235"/>
      <c r="Q39" s="231"/>
      <c r="R39" s="231"/>
      <c r="S39" s="231"/>
      <c r="T39" s="231"/>
      <c r="U39" s="231"/>
      <c r="V39" s="231"/>
      <c r="W39" s="231"/>
      <c r="X39" s="231"/>
      <c r="Y39" s="231"/>
    </row>
    <row r="40" spans="1:25" s="228" customFormat="1">
      <c r="A40" s="230" t="s">
        <v>1961</v>
      </c>
      <c r="B40" s="230" t="s">
        <v>2010</v>
      </c>
      <c r="C40" s="230" t="s">
        <v>2017</v>
      </c>
      <c r="D40" s="230"/>
      <c r="E40" s="230"/>
      <c r="F40" s="230"/>
      <c r="G40" s="234"/>
      <c r="H40" s="235"/>
      <c r="I40" s="235"/>
      <c r="J40" s="235"/>
      <c r="K40" s="235"/>
      <c r="Q40" s="231"/>
      <c r="R40" s="231"/>
      <c r="S40" s="231"/>
      <c r="T40" s="231"/>
      <c r="U40" s="231"/>
      <c r="V40" s="231"/>
      <c r="W40" s="231"/>
      <c r="X40" s="231"/>
      <c r="Y40" s="231"/>
    </row>
    <row r="41" spans="1:25" s="228" customFormat="1">
      <c r="A41" s="230" t="s">
        <v>1980</v>
      </c>
      <c r="B41" s="230" t="s">
        <v>2018</v>
      </c>
      <c r="C41" s="230" t="s">
        <v>2019</v>
      </c>
      <c r="D41" s="230"/>
      <c r="E41" s="230"/>
      <c r="F41" s="230"/>
      <c r="G41" s="234"/>
      <c r="H41" s="235"/>
      <c r="I41" s="235"/>
      <c r="J41" s="235"/>
      <c r="K41" s="235"/>
      <c r="Q41" s="231"/>
      <c r="R41" s="231"/>
      <c r="S41" s="231"/>
      <c r="T41" s="231"/>
      <c r="U41" s="231"/>
      <c r="V41" s="231"/>
      <c r="W41" s="231"/>
      <c r="X41" s="231"/>
      <c r="Y41" s="231"/>
    </row>
    <row r="42" spans="1:25" s="228" customFormat="1">
      <c r="A42" s="230" t="s">
        <v>1980</v>
      </c>
      <c r="B42" s="230" t="s">
        <v>2018</v>
      </c>
      <c r="C42" s="230" t="s">
        <v>2020</v>
      </c>
      <c r="D42" s="230"/>
      <c r="E42" s="230"/>
      <c r="F42" s="230"/>
      <c r="G42" s="234"/>
      <c r="H42" s="235"/>
      <c r="I42" s="235"/>
      <c r="J42" s="235"/>
      <c r="K42" s="235"/>
      <c r="Q42" s="231"/>
      <c r="R42" s="231"/>
      <c r="S42" s="231"/>
      <c r="T42" s="231"/>
      <c r="U42" s="231"/>
      <c r="V42" s="231"/>
      <c r="W42" s="231"/>
      <c r="X42" s="231"/>
      <c r="Y42" s="231"/>
    </row>
    <row r="43" spans="1:25" s="228" customFormat="1">
      <c r="A43" s="230" t="s">
        <v>1389</v>
      </c>
      <c r="B43" s="230" t="s">
        <v>1390</v>
      </c>
      <c r="C43" s="230" t="s">
        <v>1396</v>
      </c>
      <c r="D43" s="230"/>
      <c r="E43" s="230"/>
      <c r="F43" s="230"/>
      <c r="G43" s="234"/>
      <c r="H43" s="235"/>
      <c r="I43" s="235"/>
      <c r="J43" s="235"/>
      <c r="K43" s="235"/>
      <c r="Q43" s="231"/>
      <c r="R43" s="231"/>
      <c r="S43" s="231"/>
      <c r="T43" s="231"/>
      <c r="U43" s="231"/>
      <c r="V43" s="231"/>
      <c r="W43" s="231"/>
      <c r="X43" s="231"/>
      <c r="Y43" s="231"/>
    </row>
    <row r="44" spans="1:25" s="228" customFormat="1">
      <c r="A44" s="230" t="s">
        <v>1389</v>
      </c>
      <c r="B44" s="230" t="s">
        <v>1390</v>
      </c>
      <c r="C44" s="230" t="s">
        <v>1393</v>
      </c>
      <c r="D44" s="230"/>
      <c r="E44" s="230"/>
      <c r="F44" s="230"/>
      <c r="G44" s="234"/>
      <c r="H44" s="235"/>
      <c r="I44" s="235"/>
      <c r="J44" s="235"/>
      <c r="K44" s="235"/>
      <c r="Q44" s="231"/>
      <c r="R44" s="231"/>
      <c r="S44" s="231"/>
      <c r="T44" s="231"/>
      <c r="U44" s="231"/>
      <c r="V44" s="231"/>
      <c r="W44" s="231"/>
      <c r="X44" s="231"/>
      <c r="Y44" s="231"/>
    </row>
    <row r="45" spans="1:25" s="228" customFormat="1">
      <c r="A45" s="230" t="s">
        <v>1389</v>
      </c>
      <c r="B45" s="230" t="s">
        <v>1390</v>
      </c>
      <c r="C45" s="230" t="s">
        <v>1398</v>
      </c>
      <c r="D45" s="230"/>
      <c r="E45" s="230"/>
      <c r="F45" s="230"/>
      <c r="G45" s="234"/>
      <c r="H45" s="235"/>
      <c r="I45" s="235"/>
      <c r="J45" s="235"/>
      <c r="K45" s="235"/>
      <c r="Q45" s="231"/>
      <c r="R45" s="231"/>
      <c r="S45" s="231"/>
      <c r="T45" s="231"/>
      <c r="U45" s="231"/>
      <c r="V45" s="231"/>
      <c r="W45" s="231"/>
      <c r="X45" s="231"/>
      <c r="Y45" s="231"/>
    </row>
    <row r="46" spans="1:25" s="228" customFormat="1">
      <c r="A46" s="230" t="s">
        <v>1389</v>
      </c>
      <c r="B46" s="230" t="s">
        <v>1390</v>
      </c>
      <c r="C46" s="230" t="s">
        <v>2021</v>
      </c>
      <c r="D46" s="230"/>
      <c r="E46" s="230"/>
      <c r="F46" s="230"/>
      <c r="G46" s="234"/>
      <c r="H46" s="235"/>
      <c r="I46" s="235"/>
      <c r="J46" s="235"/>
      <c r="K46" s="235"/>
      <c r="Q46" s="231"/>
      <c r="R46" s="231"/>
      <c r="S46" s="231"/>
      <c r="T46" s="231"/>
      <c r="U46" s="231"/>
      <c r="V46" s="231"/>
      <c r="W46" s="231"/>
      <c r="X46" s="231"/>
      <c r="Y46" s="231"/>
    </row>
    <row r="47" spans="1:25" s="228" customFormat="1">
      <c r="A47" s="230" t="s">
        <v>1389</v>
      </c>
      <c r="B47" s="230" t="s">
        <v>1390</v>
      </c>
      <c r="C47" s="230" t="s">
        <v>2022</v>
      </c>
      <c r="D47" s="230"/>
      <c r="E47" s="230"/>
      <c r="F47" s="230"/>
      <c r="G47" s="234"/>
      <c r="H47" s="235"/>
      <c r="I47" s="235"/>
      <c r="J47" s="235"/>
      <c r="K47" s="235"/>
      <c r="Q47" s="231"/>
      <c r="R47" s="231"/>
      <c r="S47" s="231"/>
      <c r="T47" s="231"/>
      <c r="U47" s="231"/>
      <c r="V47" s="231"/>
      <c r="W47" s="231"/>
      <c r="X47" s="231"/>
      <c r="Y47" s="231"/>
    </row>
    <row r="48" spans="1:25" s="228" customFormat="1">
      <c r="A48" s="230" t="s">
        <v>1389</v>
      </c>
      <c r="B48" s="230" t="s">
        <v>1390</v>
      </c>
      <c r="C48" s="230" t="s">
        <v>1391</v>
      </c>
      <c r="D48" s="230"/>
      <c r="E48" s="230"/>
      <c r="F48" s="230"/>
      <c r="G48" s="234"/>
      <c r="H48" s="235"/>
      <c r="I48" s="235"/>
      <c r="J48" s="235"/>
      <c r="K48" s="235"/>
      <c r="Q48" s="231"/>
      <c r="R48" s="231"/>
      <c r="S48" s="231"/>
      <c r="T48" s="231"/>
      <c r="U48" s="231"/>
      <c r="V48" s="231"/>
      <c r="W48" s="231"/>
      <c r="X48" s="231"/>
      <c r="Y48" s="231"/>
    </row>
    <row r="49" spans="1:25" s="228" customFormat="1">
      <c r="A49" s="230" t="s">
        <v>1956</v>
      </c>
      <c r="B49" s="230" t="s">
        <v>2023</v>
      </c>
      <c r="C49" s="230" t="s">
        <v>2024</v>
      </c>
      <c r="D49" s="230"/>
      <c r="E49" s="230"/>
      <c r="F49" s="230"/>
      <c r="G49" s="234"/>
      <c r="H49" s="235"/>
      <c r="I49" s="235"/>
      <c r="J49" s="235"/>
      <c r="K49" s="235"/>
      <c r="Q49" s="231"/>
      <c r="R49" s="231"/>
      <c r="S49" s="231"/>
      <c r="T49" s="231"/>
      <c r="U49" s="231"/>
      <c r="V49" s="231"/>
      <c r="W49" s="231"/>
      <c r="X49" s="231"/>
      <c r="Y49" s="231"/>
    </row>
    <row r="50" spans="1:25" s="228" customFormat="1">
      <c r="A50" s="230" t="s">
        <v>1956</v>
      </c>
      <c r="B50" s="230" t="s">
        <v>2023</v>
      </c>
      <c r="C50" s="230" t="s">
        <v>2025</v>
      </c>
      <c r="D50" s="230"/>
      <c r="E50" s="230"/>
      <c r="F50" s="230"/>
      <c r="G50" s="234"/>
      <c r="H50" s="235"/>
      <c r="I50" s="235"/>
      <c r="J50" s="235"/>
      <c r="K50" s="235"/>
      <c r="Q50" s="231"/>
      <c r="R50" s="231"/>
      <c r="S50" s="231"/>
      <c r="T50" s="231"/>
      <c r="U50" s="231"/>
      <c r="V50" s="231"/>
      <c r="W50" s="231"/>
      <c r="X50" s="231"/>
      <c r="Y50" s="231"/>
    </row>
    <row r="51" spans="1:25" s="228" customFormat="1">
      <c r="A51" s="230" t="s">
        <v>1956</v>
      </c>
      <c r="B51" s="230" t="s">
        <v>2023</v>
      </c>
      <c r="C51" s="230" t="s">
        <v>2026</v>
      </c>
      <c r="D51" s="230"/>
      <c r="E51" s="230"/>
      <c r="F51" s="230"/>
      <c r="G51" s="234"/>
      <c r="H51" s="235"/>
      <c r="I51" s="235"/>
      <c r="J51" s="235"/>
      <c r="K51" s="235"/>
      <c r="Q51" s="231"/>
      <c r="R51" s="231"/>
      <c r="S51" s="231"/>
      <c r="T51" s="231"/>
      <c r="U51" s="231"/>
      <c r="V51" s="231"/>
      <c r="W51" s="231"/>
      <c r="X51" s="231"/>
      <c r="Y51" s="231"/>
    </row>
    <row r="52" spans="1:25" s="228" customFormat="1">
      <c r="A52" s="230" t="s">
        <v>1956</v>
      </c>
      <c r="B52" s="230" t="s">
        <v>2023</v>
      </c>
      <c r="C52" s="230" t="s">
        <v>2027</v>
      </c>
      <c r="D52" s="230"/>
      <c r="E52" s="230"/>
      <c r="F52" s="230"/>
      <c r="G52" s="234"/>
      <c r="H52" s="235"/>
      <c r="I52" s="235"/>
      <c r="J52" s="235"/>
      <c r="K52" s="235"/>
      <c r="Q52" s="231"/>
      <c r="R52" s="231"/>
      <c r="S52" s="231"/>
      <c r="T52" s="231"/>
      <c r="U52" s="231"/>
      <c r="V52" s="231"/>
      <c r="W52" s="231"/>
      <c r="X52" s="231"/>
      <c r="Y52" s="231"/>
    </row>
    <row r="53" spans="1:25" s="228" customFormat="1">
      <c r="A53" s="230" t="s">
        <v>1982</v>
      </c>
      <c r="B53" s="230" t="s">
        <v>2028</v>
      </c>
      <c r="C53" s="230" t="s">
        <v>2029</v>
      </c>
      <c r="D53" s="230"/>
      <c r="E53" s="230"/>
      <c r="F53" s="230"/>
      <c r="G53" s="234"/>
      <c r="H53" s="235"/>
      <c r="I53" s="235"/>
      <c r="J53" s="235"/>
      <c r="K53" s="235"/>
      <c r="Q53" s="231"/>
      <c r="R53" s="231"/>
      <c r="S53" s="231"/>
      <c r="T53" s="231"/>
      <c r="U53" s="231"/>
      <c r="V53" s="231"/>
      <c r="W53" s="231"/>
      <c r="X53" s="231"/>
      <c r="Y53" s="231"/>
    </row>
    <row r="54" spans="1:25" s="228" customFormat="1">
      <c r="A54" s="230" t="s">
        <v>1982</v>
      </c>
      <c r="B54" s="230" t="s">
        <v>2028</v>
      </c>
      <c r="C54" s="230" t="s">
        <v>2030</v>
      </c>
      <c r="D54" s="230"/>
      <c r="E54" s="230"/>
      <c r="F54" s="230"/>
      <c r="G54" s="234"/>
      <c r="H54" s="235"/>
      <c r="I54" s="235"/>
      <c r="J54" s="235"/>
      <c r="K54" s="235"/>
      <c r="Q54" s="231"/>
      <c r="R54" s="231"/>
      <c r="S54" s="231"/>
      <c r="T54" s="231"/>
      <c r="U54" s="231"/>
      <c r="V54" s="231"/>
      <c r="W54" s="231"/>
      <c r="X54" s="231"/>
      <c r="Y54" s="231"/>
    </row>
    <row r="55" spans="1:25" s="228" customFormat="1">
      <c r="A55" s="230" t="s">
        <v>1982</v>
      </c>
      <c r="B55" s="230" t="s">
        <v>2028</v>
      </c>
      <c r="C55" s="230" t="s">
        <v>2031</v>
      </c>
      <c r="D55" s="230"/>
      <c r="E55" s="230"/>
      <c r="F55" s="230"/>
      <c r="G55" s="234"/>
      <c r="H55" s="235"/>
      <c r="I55" s="235"/>
      <c r="J55" s="235"/>
      <c r="K55" s="235"/>
      <c r="Q55" s="231"/>
      <c r="R55" s="231"/>
      <c r="S55" s="231"/>
      <c r="T55" s="231"/>
      <c r="U55" s="231"/>
      <c r="V55" s="231"/>
      <c r="W55" s="231"/>
      <c r="X55" s="231"/>
      <c r="Y55" s="231"/>
    </row>
    <row r="56" spans="1:25" s="228" customFormat="1">
      <c r="A56" s="230" t="s">
        <v>1962</v>
      </c>
      <c r="B56" s="230" t="s">
        <v>2032</v>
      </c>
      <c r="C56" s="230" t="s">
        <v>2033</v>
      </c>
      <c r="D56" s="230"/>
      <c r="E56" s="230"/>
      <c r="F56" s="230"/>
      <c r="G56" s="234"/>
      <c r="H56" s="235"/>
      <c r="I56" s="235"/>
      <c r="J56" s="235"/>
      <c r="K56" s="235"/>
      <c r="Q56" s="231"/>
      <c r="R56" s="231"/>
      <c r="S56" s="231"/>
      <c r="T56" s="231"/>
      <c r="U56" s="231"/>
      <c r="V56" s="231"/>
      <c r="W56" s="231"/>
      <c r="X56" s="231"/>
      <c r="Y56" s="231"/>
    </row>
    <row r="57" spans="1:25" s="228" customFormat="1">
      <c r="A57" s="230" t="s">
        <v>1962</v>
      </c>
      <c r="B57" s="230" t="s">
        <v>2032</v>
      </c>
      <c r="C57" s="230" t="s">
        <v>2034</v>
      </c>
      <c r="D57" s="230"/>
      <c r="E57" s="230"/>
      <c r="F57" s="230"/>
      <c r="G57" s="234"/>
      <c r="H57" s="235"/>
      <c r="I57" s="235"/>
      <c r="J57" s="235"/>
      <c r="K57" s="235"/>
      <c r="Q57" s="231"/>
      <c r="R57" s="231"/>
      <c r="S57" s="231"/>
      <c r="T57" s="231"/>
      <c r="U57" s="231"/>
      <c r="V57" s="231"/>
      <c r="W57" s="231"/>
      <c r="X57" s="231"/>
      <c r="Y57" s="231"/>
    </row>
    <row r="58" spans="1:25" s="228" customFormat="1">
      <c r="A58" s="230" t="s">
        <v>1962</v>
      </c>
      <c r="B58" s="230" t="s">
        <v>2032</v>
      </c>
      <c r="C58" s="230" t="s">
        <v>2035</v>
      </c>
      <c r="D58" s="230"/>
      <c r="E58" s="230"/>
      <c r="F58" s="230"/>
      <c r="G58" s="234"/>
      <c r="H58" s="235"/>
      <c r="I58" s="235"/>
      <c r="J58" s="235"/>
      <c r="K58" s="235"/>
      <c r="Q58" s="231"/>
      <c r="R58" s="231"/>
      <c r="S58" s="231"/>
      <c r="T58" s="231"/>
      <c r="U58" s="231"/>
      <c r="V58" s="231"/>
      <c r="W58" s="231"/>
      <c r="X58" s="231"/>
      <c r="Y58" s="231"/>
    </row>
    <row r="59" spans="1:25" s="228" customFormat="1">
      <c r="A59" s="230" t="s">
        <v>1974</v>
      </c>
      <c r="B59" s="230" t="s">
        <v>2036</v>
      </c>
      <c r="C59" s="230" t="s">
        <v>2037</v>
      </c>
      <c r="D59" s="230"/>
      <c r="E59" s="230"/>
      <c r="F59" s="230"/>
      <c r="G59" s="234"/>
      <c r="H59" s="235"/>
      <c r="I59" s="235"/>
      <c r="J59" s="235"/>
      <c r="K59" s="235"/>
      <c r="Q59" s="231"/>
      <c r="R59" s="231"/>
      <c r="S59" s="231"/>
      <c r="T59" s="231"/>
      <c r="U59" s="231"/>
      <c r="V59" s="231"/>
      <c r="W59" s="231"/>
      <c r="X59" s="231"/>
      <c r="Y59" s="231"/>
    </row>
    <row r="60" spans="1:25" s="228" customFormat="1">
      <c r="A60" s="230" t="s">
        <v>1974</v>
      </c>
      <c r="B60" s="230" t="s">
        <v>2036</v>
      </c>
      <c r="C60" s="230" t="s">
        <v>2038</v>
      </c>
      <c r="D60" s="230"/>
      <c r="E60" s="230"/>
      <c r="F60" s="230"/>
      <c r="G60" s="234"/>
      <c r="H60" s="235"/>
      <c r="I60" s="235"/>
      <c r="J60" s="235"/>
      <c r="K60" s="235"/>
      <c r="Q60" s="231"/>
      <c r="R60" s="231"/>
      <c r="S60" s="231"/>
      <c r="T60" s="231"/>
      <c r="U60" s="231"/>
      <c r="V60" s="231"/>
      <c r="W60" s="231"/>
      <c r="X60" s="231"/>
      <c r="Y60" s="231"/>
    </row>
    <row r="61" spans="1:25" s="228" customFormat="1">
      <c r="A61" s="230" t="s">
        <v>1974</v>
      </c>
      <c r="B61" s="230" t="s">
        <v>2036</v>
      </c>
      <c r="C61" s="230" t="s">
        <v>2039</v>
      </c>
      <c r="D61" s="230"/>
      <c r="E61" s="230"/>
      <c r="F61" s="230"/>
      <c r="G61" s="234"/>
      <c r="H61" s="235"/>
      <c r="I61" s="235"/>
      <c r="J61" s="235"/>
      <c r="K61" s="235"/>
      <c r="Q61" s="231"/>
      <c r="R61" s="231"/>
      <c r="S61" s="231"/>
      <c r="T61" s="231"/>
      <c r="U61" s="231"/>
      <c r="V61" s="231"/>
      <c r="W61" s="231"/>
      <c r="X61" s="231"/>
      <c r="Y61" s="231"/>
    </row>
    <row r="62" spans="1:25" s="228" customFormat="1">
      <c r="A62" s="230" t="s">
        <v>1974</v>
      </c>
      <c r="B62" s="230" t="s">
        <v>2036</v>
      </c>
      <c r="C62" s="230" t="s">
        <v>2040</v>
      </c>
      <c r="D62" s="230"/>
      <c r="E62" s="230"/>
      <c r="F62" s="230"/>
      <c r="G62" s="234"/>
      <c r="H62" s="235"/>
      <c r="I62" s="235"/>
      <c r="J62" s="235"/>
      <c r="K62" s="235"/>
      <c r="Q62" s="231"/>
      <c r="R62" s="231"/>
      <c r="S62" s="231"/>
      <c r="T62" s="231"/>
      <c r="U62" s="231"/>
      <c r="V62" s="231"/>
      <c r="W62" s="231"/>
      <c r="X62" s="231"/>
      <c r="Y62" s="231"/>
    </row>
    <row r="63" spans="1:25" s="228" customFormat="1">
      <c r="A63" s="230" t="s">
        <v>1974</v>
      </c>
      <c r="B63" s="230" t="s">
        <v>2036</v>
      </c>
      <c r="C63" s="230" t="s">
        <v>2041</v>
      </c>
      <c r="D63" s="230"/>
      <c r="E63" s="230"/>
      <c r="F63" s="230"/>
      <c r="G63" s="234"/>
      <c r="H63" s="235"/>
      <c r="I63" s="235"/>
      <c r="J63" s="235"/>
      <c r="K63" s="235"/>
      <c r="Q63" s="231"/>
      <c r="R63" s="231"/>
      <c r="S63" s="231"/>
      <c r="T63" s="231"/>
      <c r="U63" s="231"/>
      <c r="V63" s="231"/>
      <c r="W63" s="231"/>
      <c r="X63" s="231"/>
      <c r="Y63" s="231"/>
    </row>
    <row r="64" spans="1:25" s="228" customFormat="1">
      <c r="A64" s="230" t="s">
        <v>1974</v>
      </c>
      <c r="B64" s="230" t="s">
        <v>2036</v>
      </c>
      <c r="C64" s="230" t="s">
        <v>2042</v>
      </c>
      <c r="D64" s="230"/>
      <c r="E64" s="230"/>
      <c r="F64" s="230"/>
      <c r="G64" s="234"/>
      <c r="H64" s="235"/>
      <c r="I64" s="235"/>
      <c r="J64" s="235"/>
      <c r="K64" s="235"/>
      <c r="Q64" s="231"/>
      <c r="R64" s="231"/>
      <c r="S64" s="231"/>
      <c r="T64" s="231"/>
      <c r="U64" s="231"/>
      <c r="V64" s="231"/>
      <c r="W64" s="231"/>
      <c r="X64" s="231"/>
      <c r="Y64" s="231"/>
    </row>
    <row r="65" spans="1:25" s="228" customFormat="1">
      <c r="A65" s="230" t="s">
        <v>1984</v>
      </c>
      <c r="B65" s="230" t="s">
        <v>2043</v>
      </c>
      <c r="C65" s="230" t="s">
        <v>2044</v>
      </c>
      <c r="D65" s="230"/>
      <c r="E65" s="230"/>
      <c r="F65" s="230"/>
      <c r="G65" s="234"/>
      <c r="H65" s="235"/>
      <c r="I65" s="235"/>
      <c r="J65" s="235"/>
      <c r="K65" s="235"/>
      <c r="Q65" s="231"/>
      <c r="R65" s="231"/>
      <c r="S65" s="231"/>
      <c r="T65" s="231"/>
      <c r="U65" s="231"/>
      <c r="V65" s="231"/>
      <c r="W65" s="231"/>
      <c r="X65" s="231"/>
      <c r="Y65" s="231"/>
    </row>
    <row r="66" spans="1:25" s="228" customFormat="1">
      <c r="A66" s="230" t="s">
        <v>1984</v>
      </c>
      <c r="B66" s="230" t="s">
        <v>2043</v>
      </c>
      <c r="C66" s="230" t="s">
        <v>2045</v>
      </c>
      <c r="D66" s="230"/>
      <c r="E66" s="230"/>
      <c r="F66" s="230"/>
      <c r="G66" s="234"/>
      <c r="H66" s="235"/>
      <c r="I66" s="235"/>
      <c r="J66" s="235"/>
      <c r="K66" s="235"/>
      <c r="Q66" s="231"/>
      <c r="R66" s="231"/>
      <c r="S66" s="231"/>
      <c r="T66" s="231"/>
      <c r="U66" s="231"/>
      <c r="V66" s="231"/>
      <c r="W66" s="231"/>
      <c r="X66" s="231"/>
      <c r="Y66" s="231"/>
    </row>
    <row r="67" spans="1:25" s="228" customFormat="1">
      <c r="A67" s="230" t="s">
        <v>1986</v>
      </c>
      <c r="B67" s="230" t="s">
        <v>2046</v>
      </c>
      <c r="C67" s="230" t="s">
        <v>2047</v>
      </c>
      <c r="D67" s="230"/>
      <c r="E67" s="230"/>
      <c r="F67" s="230"/>
      <c r="G67" s="234"/>
      <c r="H67" s="235"/>
      <c r="I67" s="235"/>
      <c r="J67" s="235"/>
      <c r="K67" s="235"/>
      <c r="Q67" s="231"/>
      <c r="R67" s="231"/>
      <c r="S67" s="231"/>
      <c r="T67" s="231"/>
      <c r="U67" s="231"/>
      <c r="V67" s="231"/>
      <c r="W67" s="231"/>
      <c r="X67" s="231"/>
      <c r="Y67" s="231"/>
    </row>
    <row r="68" spans="1:25" s="228" customFormat="1">
      <c r="A68" s="230" t="s">
        <v>1986</v>
      </c>
      <c r="B68" s="230" t="s">
        <v>2046</v>
      </c>
      <c r="C68" s="230" t="s">
        <v>2048</v>
      </c>
      <c r="D68" s="230"/>
      <c r="E68" s="230"/>
      <c r="F68" s="230"/>
      <c r="G68" s="234"/>
      <c r="H68" s="235"/>
      <c r="I68" s="235"/>
      <c r="J68" s="235"/>
      <c r="K68" s="235"/>
      <c r="Q68" s="231"/>
      <c r="R68" s="231"/>
      <c r="S68" s="231"/>
      <c r="T68" s="231"/>
      <c r="U68" s="231"/>
      <c r="V68" s="231"/>
      <c r="W68" s="231"/>
      <c r="X68" s="231"/>
      <c r="Y68" s="231"/>
    </row>
    <row r="69" spans="1:25" s="228" customFormat="1">
      <c r="A69" s="230" t="s">
        <v>1986</v>
      </c>
      <c r="B69" s="230" t="s">
        <v>2046</v>
      </c>
      <c r="C69" s="230" t="s">
        <v>2049</v>
      </c>
      <c r="D69" s="230"/>
      <c r="E69" s="230"/>
      <c r="F69" s="230"/>
      <c r="G69" s="234"/>
      <c r="H69" s="235"/>
      <c r="I69" s="235"/>
      <c r="J69" s="235"/>
      <c r="K69" s="235"/>
      <c r="Q69" s="231"/>
      <c r="R69" s="231"/>
      <c r="S69" s="231"/>
      <c r="T69" s="231"/>
      <c r="U69" s="231"/>
      <c r="V69" s="231"/>
      <c r="W69" s="231"/>
      <c r="X69" s="231"/>
      <c r="Y69" s="231"/>
    </row>
    <row r="70" spans="1:25" s="228" customFormat="1">
      <c r="A70" s="230" t="s">
        <v>2005</v>
      </c>
      <c r="B70" s="230" t="s">
        <v>2050</v>
      </c>
      <c r="C70" s="230" t="s">
        <v>2051</v>
      </c>
      <c r="D70" s="230"/>
      <c r="E70" s="230"/>
      <c r="F70" s="230"/>
      <c r="G70" s="234"/>
      <c r="H70" s="235"/>
      <c r="I70" s="235"/>
      <c r="J70" s="235"/>
      <c r="K70" s="235"/>
      <c r="Q70" s="231"/>
      <c r="R70" s="231"/>
      <c r="S70" s="231"/>
      <c r="T70" s="231"/>
      <c r="U70" s="231"/>
      <c r="V70" s="231"/>
      <c r="W70" s="231"/>
      <c r="X70" s="231"/>
      <c r="Y70" s="231"/>
    </row>
    <row r="71" spans="1:25" s="228" customFormat="1">
      <c r="A71" s="230" t="s">
        <v>2005</v>
      </c>
      <c r="B71" s="230" t="s">
        <v>2050</v>
      </c>
      <c r="C71" s="230" t="s">
        <v>2052</v>
      </c>
      <c r="D71" s="230"/>
      <c r="E71" s="230"/>
      <c r="F71" s="230"/>
      <c r="G71" s="234"/>
      <c r="H71" s="235"/>
      <c r="I71" s="235"/>
      <c r="J71" s="235"/>
      <c r="K71" s="235"/>
      <c r="Q71" s="231"/>
      <c r="R71" s="231"/>
      <c r="S71" s="231"/>
      <c r="T71" s="231"/>
      <c r="U71" s="231"/>
      <c r="V71" s="231"/>
      <c r="W71" s="231"/>
      <c r="X71" s="231"/>
      <c r="Y71" s="231"/>
    </row>
    <row r="72" spans="1:25" s="228" customFormat="1">
      <c r="A72" s="230" t="s">
        <v>2005</v>
      </c>
      <c r="B72" s="230" t="s">
        <v>2050</v>
      </c>
      <c r="C72" s="230" t="s">
        <v>2053</v>
      </c>
      <c r="D72" s="230"/>
      <c r="E72" s="230"/>
      <c r="F72" s="230"/>
      <c r="G72" s="234"/>
      <c r="H72" s="235"/>
      <c r="I72" s="235"/>
      <c r="J72" s="235"/>
      <c r="K72" s="235"/>
      <c r="Q72" s="231"/>
      <c r="R72" s="231"/>
      <c r="S72" s="231"/>
      <c r="T72" s="231"/>
      <c r="U72" s="231"/>
      <c r="V72" s="231"/>
      <c r="W72" s="231"/>
      <c r="X72" s="231"/>
      <c r="Y72" s="231"/>
    </row>
    <row r="73" spans="1:25" s="228" customFormat="1">
      <c r="A73" s="230" t="s">
        <v>2005</v>
      </c>
      <c r="B73" s="230" t="s">
        <v>2050</v>
      </c>
      <c r="C73" s="230" t="s">
        <v>2054</v>
      </c>
      <c r="D73" s="230"/>
      <c r="E73" s="230"/>
      <c r="F73" s="230"/>
      <c r="G73" s="234"/>
      <c r="H73" s="235"/>
      <c r="I73" s="235"/>
      <c r="J73" s="235"/>
      <c r="K73" s="235"/>
      <c r="Q73" s="231"/>
      <c r="R73" s="231"/>
      <c r="S73" s="231"/>
      <c r="T73" s="231"/>
      <c r="U73" s="231"/>
      <c r="V73" s="231"/>
      <c r="W73" s="231"/>
      <c r="X73" s="231"/>
      <c r="Y73" s="231"/>
    </row>
    <row r="74" spans="1:25" s="228" customFormat="1">
      <c r="A74" s="230" t="s">
        <v>1966</v>
      </c>
      <c r="B74" s="230" t="s">
        <v>2055</v>
      </c>
      <c r="C74" s="230" t="s">
        <v>2056</v>
      </c>
      <c r="D74" s="230"/>
      <c r="E74" s="230"/>
      <c r="F74" s="230"/>
      <c r="G74" s="234"/>
      <c r="H74" s="235"/>
      <c r="I74" s="235"/>
      <c r="J74" s="235"/>
      <c r="K74" s="235"/>
      <c r="Q74" s="231"/>
      <c r="R74" s="231"/>
      <c r="S74" s="231"/>
      <c r="T74" s="231"/>
      <c r="U74" s="231"/>
      <c r="V74" s="231"/>
      <c r="W74" s="231"/>
      <c r="X74" s="231"/>
      <c r="Y74" s="231"/>
    </row>
    <row r="75" spans="1:25" s="228" customFormat="1">
      <c r="A75" s="230" t="s">
        <v>1966</v>
      </c>
      <c r="B75" s="230" t="s">
        <v>2055</v>
      </c>
      <c r="C75" s="230" t="s">
        <v>2057</v>
      </c>
      <c r="D75" s="230"/>
      <c r="E75" s="230"/>
      <c r="F75" s="230"/>
      <c r="G75" s="234"/>
      <c r="H75" s="235"/>
      <c r="I75" s="235"/>
      <c r="J75" s="235"/>
      <c r="K75" s="235"/>
      <c r="Q75" s="231"/>
      <c r="R75" s="231"/>
      <c r="S75" s="231"/>
      <c r="T75" s="231"/>
      <c r="U75" s="231"/>
      <c r="V75" s="231"/>
      <c r="W75" s="231"/>
      <c r="X75" s="231"/>
      <c r="Y75" s="231"/>
    </row>
    <row r="76" spans="1:25" s="228" customFormat="1">
      <c r="A76" s="230" t="s">
        <v>1966</v>
      </c>
      <c r="B76" s="230" t="s">
        <v>2055</v>
      </c>
      <c r="C76" s="230" t="s">
        <v>2058</v>
      </c>
      <c r="D76" s="230"/>
      <c r="E76" s="230"/>
      <c r="F76" s="230"/>
      <c r="G76" s="234"/>
      <c r="H76" s="235"/>
      <c r="I76" s="235"/>
      <c r="J76" s="235"/>
      <c r="K76" s="235"/>
      <c r="Q76" s="231"/>
      <c r="R76" s="231"/>
      <c r="S76" s="231"/>
      <c r="T76" s="231"/>
      <c r="U76" s="231"/>
      <c r="V76" s="231"/>
      <c r="W76" s="231"/>
      <c r="X76" s="231"/>
      <c r="Y76" s="231"/>
    </row>
    <row r="77" spans="1:25" s="228" customFormat="1">
      <c r="A77" s="230" t="s">
        <v>1966</v>
      </c>
      <c r="B77" s="230" t="s">
        <v>2055</v>
      </c>
      <c r="C77" s="230" t="s">
        <v>2059</v>
      </c>
      <c r="D77" s="230"/>
      <c r="E77" s="230"/>
      <c r="F77" s="230"/>
      <c r="G77" s="234"/>
      <c r="H77" s="235"/>
      <c r="I77" s="235"/>
      <c r="J77" s="235"/>
      <c r="K77" s="235"/>
      <c r="Q77" s="231"/>
      <c r="R77" s="231"/>
      <c r="S77" s="231"/>
      <c r="T77" s="231"/>
      <c r="U77" s="231"/>
      <c r="V77" s="231"/>
      <c r="W77" s="231"/>
      <c r="X77" s="231"/>
      <c r="Y77" s="231"/>
    </row>
    <row r="78" spans="1:25" s="228" customFormat="1">
      <c r="A78" s="230" t="s">
        <v>2007</v>
      </c>
      <c r="B78" s="230" t="s">
        <v>2060</v>
      </c>
      <c r="C78" s="230" t="s">
        <v>2061</v>
      </c>
      <c r="D78" s="230"/>
      <c r="E78" s="230"/>
      <c r="F78" s="230"/>
      <c r="G78" s="234"/>
      <c r="H78" s="235"/>
      <c r="I78" s="235"/>
      <c r="J78" s="235"/>
      <c r="K78" s="235"/>
      <c r="Q78" s="231"/>
      <c r="R78" s="231"/>
      <c r="S78" s="231"/>
      <c r="T78" s="231"/>
      <c r="U78" s="231"/>
      <c r="V78" s="231"/>
      <c r="W78" s="231"/>
      <c r="X78" s="231"/>
      <c r="Y78" s="231"/>
    </row>
    <row r="79" spans="1:25" s="228" customFormat="1">
      <c r="A79" s="230" t="s">
        <v>2007</v>
      </c>
      <c r="B79" s="230" t="s">
        <v>2060</v>
      </c>
      <c r="C79" s="230" t="s">
        <v>2062</v>
      </c>
      <c r="D79" s="230"/>
      <c r="E79" s="230"/>
      <c r="F79" s="230"/>
      <c r="G79" s="234"/>
      <c r="H79" s="235"/>
      <c r="I79" s="235"/>
      <c r="J79" s="235"/>
      <c r="K79" s="235"/>
      <c r="Q79" s="231"/>
      <c r="R79" s="231"/>
      <c r="S79" s="231"/>
      <c r="T79" s="231"/>
      <c r="U79" s="231"/>
      <c r="V79" s="231"/>
      <c r="W79" s="231"/>
      <c r="X79" s="231"/>
      <c r="Y79" s="231"/>
    </row>
    <row r="80" spans="1:25" s="228" customFormat="1">
      <c r="A80" s="230" t="s">
        <v>2007</v>
      </c>
      <c r="B80" s="230" t="s">
        <v>2060</v>
      </c>
      <c r="C80" s="230" t="s">
        <v>2063</v>
      </c>
      <c r="D80" s="230"/>
      <c r="E80" s="230"/>
      <c r="F80" s="230"/>
      <c r="G80" s="234"/>
      <c r="H80" s="235"/>
      <c r="I80" s="235"/>
      <c r="J80" s="235"/>
      <c r="K80" s="235"/>
      <c r="Q80" s="231"/>
      <c r="R80" s="231"/>
      <c r="S80" s="231"/>
      <c r="T80" s="231"/>
      <c r="U80" s="231"/>
      <c r="V80" s="231"/>
      <c r="W80" s="231"/>
      <c r="X80" s="231"/>
      <c r="Y80" s="231"/>
    </row>
    <row r="81" spans="1:25" s="228" customFormat="1">
      <c r="A81" s="230" t="s">
        <v>1997</v>
      </c>
      <c r="B81" s="230" t="s">
        <v>2064</v>
      </c>
      <c r="C81" s="230" t="s">
        <v>2065</v>
      </c>
      <c r="D81" s="230"/>
      <c r="E81" s="230"/>
      <c r="F81" s="230"/>
      <c r="G81" s="234"/>
      <c r="H81" s="235"/>
      <c r="I81" s="235"/>
      <c r="J81" s="235"/>
      <c r="K81" s="235"/>
      <c r="Q81" s="231"/>
      <c r="R81" s="231"/>
      <c r="S81" s="231"/>
      <c r="T81" s="231"/>
      <c r="U81" s="231"/>
      <c r="V81" s="231"/>
      <c r="W81" s="231"/>
      <c r="X81" s="231"/>
      <c r="Y81" s="231"/>
    </row>
    <row r="82" spans="1:25" s="228" customFormat="1">
      <c r="A82" s="230" t="s">
        <v>1997</v>
      </c>
      <c r="B82" s="230" t="s">
        <v>2064</v>
      </c>
      <c r="C82" s="230" t="s">
        <v>2066</v>
      </c>
      <c r="D82" s="230"/>
      <c r="E82" s="230"/>
      <c r="F82" s="230"/>
      <c r="G82" s="234"/>
      <c r="H82" s="235"/>
      <c r="I82" s="235"/>
      <c r="J82" s="235"/>
      <c r="K82" s="235"/>
      <c r="Q82" s="231"/>
      <c r="R82" s="231"/>
      <c r="S82" s="231"/>
      <c r="T82" s="231"/>
      <c r="U82" s="231"/>
      <c r="V82" s="231"/>
      <c r="W82" s="231"/>
      <c r="X82" s="231"/>
      <c r="Y82" s="231"/>
    </row>
    <row r="83" spans="1:25" s="228" customFormat="1">
      <c r="A83" s="230" t="s">
        <v>1997</v>
      </c>
      <c r="B83" s="230" t="s">
        <v>2064</v>
      </c>
      <c r="C83" s="230" t="s">
        <v>2067</v>
      </c>
      <c r="D83" s="230"/>
      <c r="E83" s="230"/>
      <c r="F83" s="230"/>
      <c r="G83" s="234"/>
      <c r="H83" s="235"/>
      <c r="I83" s="235"/>
      <c r="J83" s="235"/>
      <c r="K83" s="235"/>
      <c r="Q83" s="231"/>
      <c r="R83" s="231"/>
      <c r="S83" s="231"/>
      <c r="T83" s="231"/>
      <c r="U83" s="231"/>
      <c r="V83" s="231"/>
      <c r="W83" s="231"/>
      <c r="X83" s="231"/>
      <c r="Y83" s="231"/>
    </row>
    <row r="84" spans="1:25" s="228" customFormat="1">
      <c r="A84" s="230" t="s">
        <v>1997</v>
      </c>
      <c r="B84" s="230" t="s">
        <v>2064</v>
      </c>
      <c r="C84" s="230" t="s">
        <v>2068</v>
      </c>
      <c r="D84" s="230"/>
      <c r="E84" s="230"/>
      <c r="F84" s="230"/>
      <c r="G84" s="234"/>
      <c r="H84" s="235"/>
      <c r="I84" s="235"/>
      <c r="J84" s="235"/>
      <c r="K84" s="235"/>
      <c r="Q84" s="231"/>
      <c r="R84" s="231"/>
      <c r="S84" s="231"/>
      <c r="T84" s="231"/>
      <c r="U84" s="231"/>
      <c r="V84" s="231"/>
      <c r="W84" s="231"/>
      <c r="X84" s="231"/>
      <c r="Y84" s="231"/>
    </row>
    <row r="85" spans="1:25" s="228" customFormat="1">
      <c r="A85" s="230" t="s">
        <v>1997</v>
      </c>
      <c r="B85" s="230" t="s">
        <v>2064</v>
      </c>
      <c r="C85" s="230" t="s">
        <v>2069</v>
      </c>
      <c r="D85" s="230"/>
      <c r="E85" s="230"/>
      <c r="F85" s="230"/>
      <c r="G85" s="234"/>
      <c r="H85" s="235"/>
      <c r="I85" s="235"/>
      <c r="J85" s="235"/>
      <c r="K85" s="235"/>
      <c r="Q85" s="231"/>
      <c r="R85" s="231"/>
      <c r="S85" s="231"/>
      <c r="T85" s="231"/>
      <c r="U85" s="231"/>
      <c r="V85" s="231"/>
      <c r="W85" s="231"/>
      <c r="X85" s="231"/>
      <c r="Y85" s="231"/>
    </row>
    <row r="86" spans="1:25" s="228" customFormat="1">
      <c r="A86" s="230" t="s">
        <v>1997</v>
      </c>
      <c r="B86" s="230" t="s">
        <v>2064</v>
      </c>
      <c r="C86" s="230" t="s">
        <v>2070</v>
      </c>
      <c r="D86" s="230"/>
      <c r="E86" s="230"/>
      <c r="F86" s="230"/>
      <c r="G86" s="234"/>
      <c r="H86" s="235"/>
      <c r="I86" s="235"/>
      <c r="J86" s="235"/>
      <c r="K86" s="235"/>
      <c r="Q86" s="231"/>
      <c r="R86" s="231"/>
      <c r="S86" s="231"/>
      <c r="T86" s="231"/>
      <c r="U86" s="231"/>
      <c r="V86" s="231"/>
      <c r="W86" s="231"/>
      <c r="X86" s="231"/>
      <c r="Y86" s="231"/>
    </row>
    <row r="87" spans="1:25" s="228" customFormat="1">
      <c r="A87" s="230" t="s">
        <v>1947</v>
      </c>
      <c r="B87" s="230" t="s">
        <v>2071</v>
      </c>
      <c r="C87" s="230" t="s">
        <v>2072</v>
      </c>
      <c r="D87" s="230"/>
      <c r="E87" s="230"/>
      <c r="F87" s="230"/>
      <c r="G87" s="234"/>
      <c r="H87" s="235"/>
      <c r="I87" s="235"/>
      <c r="J87" s="235"/>
      <c r="K87" s="235"/>
      <c r="Q87" s="231"/>
      <c r="R87" s="231"/>
      <c r="S87" s="231"/>
      <c r="T87" s="231"/>
      <c r="U87" s="231"/>
      <c r="V87" s="231"/>
      <c r="W87" s="231"/>
      <c r="X87" s="231"/>
      <c r="Y87" s="231"/>
    </row>
    <row r="88" spans="1:25" s="228" customFormat="1">
      <c r="A88" s="230" t="s">
        <v>1947</v>
      </c>
      <c r="B88" s="230" t="s">
        <v>2071</v>
      </c>
      <c r="C88" s="230" t="s">
        <v>2073</v>
      </c>
      <c r="D88" s="230"/>
      <c r="E88" s="230"/>
      <c r="F88" s="230"/>
      <c r="G88" s="234"/>
      <c r="H88" s="235"/>
      <c r="I88" s="235"/>
      <c r="J88" s="235"/>
      <c r="K88" s="235"/>
      <c r="Q88" s="231"/>
      <c r="R88" s="231"/>
      <c r="S88" s="231"/>
      <c r="T88" s="231"/>
      <c r="U88" s="231"/>
      <c r="V88" s="231"/>
      <c r="W88" s="231"/>
      <c r="X88" s="231"/>
      <c r="Y88" s="231"/>
    </row>
    <row r="89" spans="1:25" s="228" customFormat="1">
      <c r="A89" s="230" t="s">
        <v>1947</v>
      </c>
      <c r="B89" s="230" t="s">
        <v>2071</v>
      </c>
      <c r="C89" s="230" t="s">
        <v>2074</v>
      </c>
      <c r="D89" s="230"/>
      <c r="E89" s="230"/>
      <c r="F89" s="230"/>
      <c r="G89" s="234"/>
      <c r="H89" s="235"/>
      <c r="I89" s="235"/>
      <c r="J89" s="235"/>
      <c r="K89" s="235"/>
      <c r="Q89" s="231"/>
      <c r="R89" s="231"/>
      <c r="S89" s="231"/>
      <c r="T89" s="231"/>
      <c r="U89" s="231"/>
      <c r="V89" s="231"/>
      <c r="W89" s="231"/>
      <c r="X89" s="231"/>
      <c r="Y89" s="231"/>
    </row>
    <row r="90" spans="1:25" s="228" customFormat="1">
      <c r="A90" s="230" t="s">
        <v>1947</v>
      </c>
      <c r="B90" s="230" t="s">
        <v>2071</v>
      </c>
      <c r="C90" s="230" t="s">
        <v>2075</v>
      </c>
      <c r="D90" s="230"/>
      <c r="E90" s="230"/>
      <c r="F90" s="230"/>
      <c r="G90" s="234"/>
      <c r="H90" s="235"/>
      <c r="I90" s="235"/>
      <c r="J90" s="235"/>
      <c r="K90" s="235"/>
      <c r="Q90" s="231"/>
      <c r="R90" s="231"/>
      <c r="S90" s="231"/>
      <c r="T90" s="231"/>
      <c r="U90" s="231"/>
      <c r="V90" s="231"/>
      <c r="W90" s="231"/>
      <c r="X90" s="231"/>
      <c r="Y90" s="231"/>
    </row>
    <row r="91" spans="1:25" s="228" customFormat="1">
      <c r="A91" s="230" t="s">
        <v>1947</v>
      </c>
      <c r="B91" s="230" t="s">
        <v>2071</v>
      </c>
      <c r="C91" s="230" t="s">
        <v>2076</v>
      </c>
      <c r="D91" s="230"/>
      <c r="E91" s="230"/>
      <c r="F91" s="230"/>
      <c r="G91" s="234"/>
      <c r="H91" s="235"/>
      <c r="I91" s="235"/>
      <c r="J91" s="235"/>
      <c r="K91" s="235"/>
      <c r="Q91" s="231"/>
      <c r="R91" s="231"/>
      <c r="S91" s="231"/>
      <c r="T91" s="231"/>
      <c r="U91" s="231"/>
      <c r="V91" s="231"/>
      <c r="W91" s="231"/>
      <c r="X91" s="231"/>
      <c r="Y91" s="231"/>
    </row>
    <row r="92" spans="1:25" s="228" customFormat="1">
      <c r="A92" s="230" t="s">
        <v>1977</v>
      </c>
      <c r="B92" s="230" t="s">
        <v>2077</v>
      </c>
      <c r="C92" s="230" t="s">
        <v>2078</v>
      </c>
      <c r="D92" s="230"/>
      <c r="E92" s="230"/>
      <c r="F92" s="230"/>
      <c r="G92" s="234"/>
      <c r="H92" s="235"/>
      <c r="I92" s="235"/>
      <c r="J92" s="235"/>
      <c r="K92" s="235"/>
      <c r="Q92" s="231"/>
      <c r="R92" s="231"/>
      <c r="S92" s="231"/>
      <c r="T92" s="231"/>
      <c r="U92" s="231"/>
      <c r="V92" s="231"/>
      <c r="W92" s="231"/>
      <c r="X92" s="231"/>
      <c r="Y92" s="231"/>
    </row>
    <row r="93" spans="1:25" s="228" customFormat="1">
      <c r="A93" s="230" t="s">
        <v>1977</v>
      </c>
      <c r="B93" s="230" t="s">
        <v>2077</v>
      </c>
      <c r="C93" s="230" t="s">
        <v>2079</v>
      </c>
      <c r="D93" s="230"/>
      <c r="E93" s="230"/>
      <c r="F93" s="230"/>
      <c r="G93" s="234"/>
      <c r="H93" s="235"/>
      <c r="I93" s="235"/>
      <c r="J93" s="235"/>
      <c r="K93" s="235"/>
      <c r="Q93" s="231"/>
      <c r="R93" s="231"/>
      <c r="S93" s="231"/>
      <c r="T93" s="231"/>
      <c r="U93" s="231"/>
      <c r="V93" s="231"/>
      <c r="W93" s="231"/>
      <c r="X93" s="231"/>
      <c r="Y93" s="231"/>
    </row>
    <row r="94" spans="1:25" s="228" customFormat="1">
      <c r="A94" s="230" t="s">
        <v>1950</v>
      </c>
      <c r="B94" s="230" t="s">
        <v>2080</v>
      </c>
      <c r="C94" s="230" t="s">
        <v>2081</v>
      </c>
      <c r="D94" s="230"/>
      <c r="E94" s="230"/>
      <c r="F94" s="230"/>
      <c r="G94" s="234"/>
      <c r="H94" s="235"/>
      <c r="I94" s="235"/>
      <c r="J94" s="235"/>
      <c r="K94" s="235"/>
      <c r="Q94" s="231"/>
      <c r="R94" s="231"/>
      <c r="S94" s="231"/>
      <c r="T94" s="231"/>
      <c r="U94" s="231"/>
      <c r="V94" s="231"/>
      <c r="W94" s="231"/>
      <c r="X94" s="231"/>
      <c r="Y94" s="231"/>
    </row>
    <row r="95" spans="1:25" s="228" customFormat="1">
      <c r="A95" s="230" t="s">
        <v>1950</v>
      </c>
      <c r="B95" s="230" t="s">
        <v>2080</v>
      </c>
      <c r="C95" s="230" t="s">
        <v>2082</v>
      </c>
      <c r="D95" s="230"/>
      <c r="E95" s="230"/>
      <c r="F95" s="230"/>
      <c r="G95" s="234"/>
      <c r="H95" s="235"/>
      <c r="I95" s="235"/>
      <c r="J95" s="235"/>
      <c r="K95" s="235"/>
      <c r="Q95" s="231"/>
      <c r="R95" s="231"/>
      <c r="S95" s="231"/>
      <c r="T95" s="231"/>
      <c r="U95" s="231"/>
      <c r="V95" s="231"/>
      <c r="W95" s="231"/>
      <c r="X95" s="231"/>
      <c r="Y95" s="231"/>
    </row>
    <row r="96" spans="1:25" s="228" customFormat="1">
      <c r="A96" s="230" t="s">
        <v>1958</v>
      </c>
      <c r="B96" s="230" t="s">
        <v>2083</v>
      </c>
      <c r="C96" s="230" t="s">
        <v>2084</v>
      </c>
      <c r="D96" s="230"/>
      <c r="E96" s="230"/>
      <c r="F96" s="230"/>
      <c r="G96" s="234"/>
      <c r="H96" s="235"/>
      <c r="I96" s="235"/>
      <c r="J96" s="235"/>
      <c r="K96" s="235"/>
      <c r="Q96" s="231"/>
      <c r="R96" s="231"/>
      <c r="S96" s="231"/>
      <c r="T96" s="231"/>
      <c r="U96" s="231"/>
      <c r="V96" s="231"/>
      <c r="W96" s="231"/>
      <c r="X96" s="231"/>
      <c r="Y96" s="231"/>
    </row>
    <row r="97" spans="1:25" s="228" customFormat="1">
      <c r="A97" s="230" t="s">
        <v>1958</v>
      </c>
      <c r="B97" s="230" t="s">
        <v>2083</v>
      </c>
      <c r="C97" s="230" t="s">
        <v>2085</v>
      </c>
      <c r="D97" s="230"/>
      <c r="E97" s="230"/>
      <c r="F97" s="230"/>
      <c r="G97" s="234"/>
      <c r="H97" s="235"/>
      <c r="I97" s="235"/>
      <c r="J97" s="235"/>
      <c r="K97" s="235"/>
      <c r="Q97" s="231"/>
      <c r="R97" s="231"/>
      <c r="S97" s="231"/>
      <c r="T97" s="231"/>
      <c r="U97" s="231"/>
      <c r="V97" s="231"/>
      <c r="W97" s="231"/>
      <c r="X97" s="231"/>
      <c r="Y97" s="231"/>
    </row>
    <row r="98" spans="1:25" s="228" customFormat="1">
      <c r="A98" s="230" t="s">
        <v>1958</v>
      </c>
      <c r="B98" s="230" t="s">
        <v>2083</v>
      </c>
      <c r="C98" s="230" t="s">
        <v>2086</v>
      </c>
      <c r="D98" s="230"/>
      <c r="E98" s="230"/>
      <c r="F98" s="230"/>
      <c r="G98" s="234"/>
      <c r="H98" s="235"/>
      <c r="I98" s="235"/>
      <c r="J98" s="235"/>
      <c r="K98" s="235"/>
      <c r="Q98" s="231"/>
      <c r="R98" s="231"/>
      <c r="S98" s="231"/>
      <c r="T98" s="231"/>
      <c r="U98" s="231"/>
      <c r="V98" s="231"/>
      <c r="W98" s="231"/>
      <c r="X98" s="231"/>
      <c r="Y98" s="231"/>
    </row>
    <row r="99" spans="1:25" s="228" customFormat="1">
      <c r="A99" s="230" t="s">
        <v>1958</v>
      </c>
      <c r="B99" s="230" t="s">
        <v>2083</v>
      </c>
      <c r="C99" s="230" t="s">
        <v>2087</v>
      </c>
      <c r="D99" s="230"/>
      <c r="E99" s="230"/>
      <c r="F99" s="230"/>
      <c r="G99" s="234"/>
      <c r="H99" s="235"/>
      <c r="I99" s="235"/>
      <c r="J99" s="235"/>
      <c r="K99" s="235"/>
      <c r="Q99" s="231"/>
      <c r="R99" s="231"/>
      <c r="S99" s="231"/>
      <c r="T99" s="231"/>
      <c r="U99" s="231"/>
      <c r="V99" s="231"/>
      <c r="W99" s="231"/>
      <c r="X99" s="231"/>
      <c r="Y99" s="231"/>
    </row>
    <row r="100" spans="1:25" s="228" customFormat="1">
      <c r="A100" s="230" t="s">
        <v>1958</v>
      </c>
      <c r="B100" s="230" t="s">
        <v>2083</v>
      </c>
      <c r="C100" s="230" t="s">
        <v>2088</v>
      </c>
      <c r="D100" s="230"/>
      <c r="E100" s="230"/>
      <c r="F100" s="230"/>
      <c r="G100" s="234"/>
      <c r="H100" s="235"/>
      <c r="I100" s="235"/>
      <c r="J100" s="235"/>
      <c r="K100" s="235"/>
      <c r="Q100" s="231"/>
      <c r="R100" s="231"/>
      <c r="S100" s="231"/>
      <c r="T100" s="231"/>
      <c r="U100" s="231"/>
      <c r="V100" s="231"/>
      <c r="W100" s="231"/>
      <c r="X100" s="231"/>
      <c r="Y100" s="231"/>
    </row>
    <row r="101" spans="1:25" s="228" customFormat="1">
      <c r="A101" s="230" t="s">
        <v>1958</v>
      </c>
      <c r="B101" s="230" t="s">
        <v>2083</v>
      </c>
      <c r="C101" s="230" t="s">
        <v>2089</v>
      </c>
      <c r="D101" s="230"/>
      <c r="E101" s="230"/>
      <c r="F101" s="230"/>
      <c r="G101" s="234"/>
      <c r="H101" s="235"/>
      <c r="I101" s="235"/>
      <c r="J101" s="235"/>
      <c r="K101" s="235"/>
      <c r="Q101" s="231"/>
      <c r="R101" s="231"/>
      <c r="S101" s="231"/>
      <c r="T101" s="231"/>
      <c r="U101" s="231"/>
      <c r="V101" s="231"/>
      <c r="W101" s="231"/>
      <c r="X101" s="231"/>
      <c r="Y101" s="231"/>
    </row>
    <row r="102" spans="1:25" s="228" customFormat="1">
      <c r="A102" s="230" t="s">
        <v>1958</v>
      </c>
      <c r="B102" s="230" t="s">
        <v>2083</v>
      </c>
      <c r="C102" s="230" t="s">
        <v>2090</v>
      </c>
      <c r="D102" s="230"/>
      <c r="E102" s="230"/>
      <c r="F102" s="230"/>
      <c r="G102" s="234"/>
      <c r="H102" s="235"/>
      <c r="I102" s="235"/>
      <c r="J102" s="235"/>
      <c r="K102" s="235"/>
      <c r="Q102" s="231"/>
      <c r="R102" s="231"/>
      <c r="S102" s="231"/>
      <c r="T102" s="231"/>
      <c r="U102" s="231"/>
      <c r="V102" s="231"/>
      <c r="W102" s="231"/>
      <c r="X102" s="231"/>
      <c r="Y102" s="231"/>
    </row>
    <row r="103" spans="1:25" s="228" customFormat="1">
      <c r="A103" s="230" t="s">
        <v>1958</v>
      </c>
      <c r="B103" s="230" t="s">
        <v>2083</v>
      </c>
      <c r="C103" s="230" t="s">
        <v>2091</v>
      </c>
      <c r="D103" s="230"/>
      <c r="E103" s="230"/>
      <c r="F103" s="230"/>
      <c r="G103" s="234"/>
      <c r="H103" s="235"/>
      <c r="I103" s="235"/>
      <c r="J103" s="235"/>
      <c r="K103" s="235"/>
      <c r="Q103" s="231"/>
      <c r="R103" s="231"/>
      <c r="S103" s="231"/>
      <c r="T103" s="231"/>
      <c r="U103" s="231"/>
      <c r="V103" s="231"/>
      <c r="W103" s="231"/>
      <c r="X103" s="231"/>
      <c r="Y103" s="231"/>
    </row>
    <row r="104" spans="1:25" s="228" customFormat="1">
      <c r="A104" s="230" t="s">
        <v>1958</v>
      </c>
      <c r="B104" s="230" t="s">
        <v>2083</v>
      </c>
      <c r="C104" s="230" t="s">
        <v>2092</v>
      </c>
      <c r="D104" s="230"/>
      <c r="E104" s="230"/>
      <c r="F104" s="230"/>
      <c r="G104" s="234"/>
      <c r="H104" s="235"/>
      <c r="I104" s="235"/>
      <c r="J104" s="235"/>
      <c r="K104" s="235"/>
      <c r="Q104" s="231"/>
      <c r="R104" s="231"/>
      <c r="S104" s="231"/>
      <c r="T104" s="231"/>
      <c r="U104" s="231"/>
      <c r="V104" s="231"/>
      <c r="W104" s="231"/>
      <c r="X104" s="231"/>
      <c r="Y104" s="231"/>
    </row>
    <row r="105" spans="1:25" s="228" customFormat="1">
      <c r="A105" s="230" t="s">
        <v>1968</v>
      </c>
      <c r="B105" s="230" t="s">
        <v>2093</v>
      </c>
      <c r="C105" s="230" t="s">
        <v>2094</v>
      </c>
      <c r="D105" s="230"/>
      <c r="E105" s="230"/>
      <c r="F105" s="230"/>
      <c r="G105" s="234"/>
      <c r="H105" s="235"/>
      <c r="I105" s="235"/>
      <c r="J105" s="235"/>
      <c r="K105" s="235"/>
      <c r="Q105" s="231"/>
      <c r="R105" s="231"/>
      <c r="S105" s="231"/>
      <c r="T105" s="231"/>
      <c r="U105" s="231"/>
      <c r="V105" s="231"/>
      <c r="W105" s="231"/>
      <c r="X105" s="231"/>
      <c r="Y105" s="231"/>
    </row>
    <row r="106" spans="1:25" s="228" customFormat="1">
      <c r="A106" s="230" t="s">
        <v>1968</v>
      </c>
      <c r="B106" s="230" t="s">
        <v>2093</v>
      </c>
      <c r="C106" s="230" t="s">
        <v>2095</v>
      </c>
      <c r="D106" s="230"/>
      <c r="E106" s="230"/>
      <c r="F106" s="230"/>
      <c r="G106" s="234"/>
      <c r="H106" s="235"/>
      <c r="I106" s="235"/>
      <c r="J106" s="235"/>
      <c r="K106" s="235"/>
      <c r="Q106" s="231"/>
      <c r="R106" s="231"/>
      <c r="S106" s="231"/>
      <c r="T106" s="231"/>
      <c r="U106" s="231"/>
      <c r="V106" s="231"/>
      <c r="W106" s="231"/>
      <c r="X106" s="231"/>
      <c r="Y106" s="231"/>
    </row>
    <row r="107" spans="1:25" s="228" customFormat="1">
      <c r="A107" s="230" t="s">
        <v>1968</v>
      </c>
      <c r="B107" s="230" t="s">
        <v>2093</v>
      </c>
      <c r="C107" s="230" t="s">
        <v>2096</v>
      </c>
      <c r="D107" s="230"/>
      <c r="E107" s="230"/>
      <c r="F107" s="230"/>
      <c r="G107" s="234"/>
      <c r="H107" s="235"/>
      <c r="I107" s="235"/>
      <c r="J107" s="235"/>
      <c r="K107" s="235"/>
      <c r="Q107" s="231"/>
      <c r="R107" s="231"/>
      <c r="S107" s="231"/>
      <c r="T107" s="231"/>
      <c r="U107" s="231"/>
      <c r="V107" s="231"/>
      <c r="W107" s="231"/>
      <c r="X107" s="231"/>
      <c r="Y107" s="231"/>
    </row>
    <row r="108" spans="1:25" s="228" customFormat="1">
      <c r="A108" s="230" t="s">
        <v>1952</v>
      </c>
      <c r="B108" s="230" t="s">
        <v>2097</v>
      </c>
      <c r="C108" s="230" t="s">
        <v>2098</v>
      </c>
      <c r="D108" s="230"/>
      <c r="E108" s="230"/>
      <c r="F108" s="230"/>
      <c r="G108" s="234"/>
      <c r="H108" s="235"/>
      <c r="I108" s="235"/>
      <c r="J108" s="235"/>
      <c r="K108" s="235"/>
      <c r="Q108" s="231"/>
      <c r="R108" s="231"/>
      <c r="S108" s="231"/>
      <c r="T108" s="231"/>
      <c r="U108" s="231"/>
      <c r="V108" s="231"/>
      <c r="W108" s="231"/>
      <c r="X108" s="231"/>
      <c r="Y108" s="231"/>
    </row>
    <row r="109" spans="1:25" s="228" customFormat="1">
      <c r="A109" s="230" t="s">
        <v>1952</v>
      </c>
      <c r="B109" s="230" t="s">
        <v>2097</v>
      </c>
      <c r="C109" s="230" t="s">
        <v>2099</v>
      </c>
      <c r="D109" s="230"/>
      <c r="E109" s="230"/>
      <c r="F109" s="230"/>
      <c r="G109" s="234"/>
      <c r="H109" s="235"/>
      <c r="I109" s="235"/>
      <c r="J109" s="235"/>
      <c r="K109" s="235"/>
      <c r="Q109" s="231"/>
      <c r="R109" s="231"/>
      <c r="S109" s="231"/>
      <c r="T109" s="231"/>
      <c r="U109" s="231"/>
      <c r="V109" s="231"/>
      <c r="W109" s="231"/>
      <c r="X109" s="231"/>
      <c r="Y109" s="231"/>
    </row>
    <row r="110" spans="1:25" s="228" customFormat="1">
      <c r="A110" s="230" t="s">
        <v>1952</v>
      </c>
      <c r="B110" s="230" t="s">
        <v>2097</v>
      </c>
      <c r="C110" s="230" t="s">
        <v>2100</v>
      </c>
      <c r="D110" s="230"/>
      <c r="E110" s="230"/>
      <c r="F110" s="230"/>
      <c r="G110" s="234"/>
      <c r="H110" s="235"/>
      <c r="I110" s="235"/>
      <c r="J110" s="235"/>
      <c r="K110" s="235"/>
      <c r="Q110" s="231"/>
      <c r="R110" s="231"/>
      <c r="S110" s="231"/>
      <c r="T110" s="231"/>
      <c r="U110" s="231"/>
      <c r="V110" s="231"/>
      <c r="W110" s="231"/>
      <c r="X110" s="231"/>
      <c r="Y110" s="231"/>
    </row>
    <row r="111" spans="1:25" s="228" customFormat="1">
      <c r="A111" s="230" t="s">
        <v>1952</v>
      </c>
      <c r="B111" s="230" t="s">
        <v>2097</v>
      </c>
      <c r="C111" s="230" t="s">
        <v>2101</v>
      </c>
      <c r="D111" s="230"/>
      <c r="E111" s="230"/>
      <c r="F111" s="230"/>
      <c r="G111" s="234"/>
      <c r="H111" s="235"/>
      <c r="I111" s="235"/>
      <c r="J111" s="235"/>
      <c r="K111" s="235"/>
      <c r="Q111" s="231"/>
      <c r="R111" s="231"/>
      <c r="S111" s="231"/>
      <c r="T111" s="231"/>
      <c r="U111" s="231"/>
      <c r="V111" s="231"/>
      <c r="W111" s="231"/>
      <c r="X111" s="231"/>
      <c r="Y111" s="231"/>
    </row>
    <row r="112" spans="1:25" s="228" customFormat="1">
      <c r="A112" s="230" t="s">
        <v>1952</v>
      </c>
      <c r="B112" s="230" t="s">
        <v>2097</v>
      </c>
      <c r="C112" s="230" t="s">
        <v>2102</v>
      </c>
      <c r="D112" s="230"/>
      <c r="E112" s="230"/>
      <c r="F112" s="230"/>
      <c r="G112" s="234"/>
      <c r="H112" s="235"/>
      <c r="I112" s="235"/>
      <c r="J112" s="235"/>
      <c r="K112" s="235"/>
      <c r="Q112" s="231"/>
      <c r="R112" s="231"/>
      <c r="S112" s="231"/>
      <c r="T112" s="231"/>
      <c r="U112" s="231"/>
      <c r="V112" s="231"/>
      <c r="W112" s="231"/>
      <c r="X112" s="231"/>
      <c r="Y112" s="231"/>
    </row>
    <row r="113" spans="1:25" s="228" customFormat="1">
      <c r="A113" s="230" t="s">
        <v>1952</v>
      </c>
      <c r="B113" s="230" t="s">
        <v>2097</v>
      </c>
      <c r="C113" s="230" t="s">
        <v>2103</v>
      </c>
      <c r="D113" s="230"/>
      <c r="E113" s="230"/>
      <c r="F113" s="230"/>
      <c r="G113" s="234"/>
      <c r="H113" s="235"/>
      <c r="I113" s="235"/>
      <c r="J113" s="235"/>
      <c r="K113" s="235"/>
      <c r="Q113" s="231"/>
      <c r="R113" s="231"/>
      <c r="S113" s="231"/>
      <c r="T113" s="231"/>
      <c r="U113" s="231"/>
      <c r="V113" s="231"/>
      <c r="W113" s="231"/>
      <c r="X113" s="231"/>
      <c r="Y113" s="231"/>
    </row>
    <row r="114" spans="1:25" s="228" customFormat="1">
      <c r="A114" s="230" t="s">
        <v>1952</v>
      </c>
      <c r="B114" s="230" t="s">
        <v>2097</v>
      </c>
      <c r="C114" s="230" t="s">
        <v>2104</v>
      </c>
      <c r="D114" s="230"/>
      <c r="E114" s="230"/>
      <c r="F114" s="230"/>
      <c r="G114" s="234"/>
      <c r="H114" s="235"/>
      <c r="I114" s="235"/>
      <c r="J114" s="235"/>
      <c r="K114" s="235"/>
      <c r="Q114" s="231"/>
      <c r="R114" s="231"/>
      <c r="S114" s="231"/>
      <c r="T114" s="231"/>
      <c r="U114" s="231"/>
      <c r="V114" s="231"/>
      <c r="W114" s="231"/>
      <c r="X114" s="231"/>
      <c r="Y114" s="231"/>
    </row>
    <row r="115" spans="1:25" s="228" customFormat="1">
      <c r="A115" s="230" t="s">
        <v>1952</v>
      </c>
      <c r="B115" s="230" t="s">
        <v>2097</v>
      </c>
      <c r="C115" s="230" t="s">
        <v>2105</v>
      </c>
      <c r="D115" s="230"/>
      <c r="E115" s="230"/>
      <c r="F115" s="230"/>
      <c r="G115" s="234"/>
      <c r="H115" s="235"/>
      <c r="I115" s="235"/>
      <c r="J115" s="235"/>
      <c r="K115" s="235"/>
      <c r="Q115" s="231"/>
      <c r="R115" s="231"/>
      <c r="S115" s="231"/>
      <c r="T115" s="231"/>
      <c r="U115" s="231"/>
      <c r="V115" s="231"/>
      <c r="W115" s="231"/>
      <c r="X115" s="231"/>
      <c r="Y115" s="231"/>
    </row>
    <row r="116" spans="1:25" s="228" customFormat="1">
      <c r="A116" s="230" t="s">
        <v>1953</v>
      </c>
      <c r="B116" s="230" t="s">
        <v>2106</v>
      </c>
      <c r="C116" s="230" t="s">
        <v>2107</v>
      </c>
      <c r="D116" s="230"/>
      <c r="E116" s="230"/>
      <c r="F116" s="230"/>
      <c r="G116" s="234"/>
      <c r="H116" s="235"/>
      <c r="I116" s="235"/>
      <c r="J116" s="235"/>
      <c r="K116" s="235"/>
      <c r="Q116" s="231"/>
      <c r="R116" s="231"/>
      <c r="S116" s="231"/>
      <c r="T116" s="231"/>
      <c r="U116" s="231"/>
      <c r="V116" s="231"/>
      <c r="W116" s="231"/>
      <c r="X116" s="231"/>
      <c r="Y116" s="231"/>
    </row>
    <row r="117" spans="1:25" s="228" customFormat="1">
      <c r="A117" s="230" t="s">
        <v>1953</v>
      </c>
      <c r="B117" s="230" t="s">
        <v>2106</v>
      </c>
      <c r="C117" s="230" t="s">
        <v>2108</v>
      </c>
      <c r="D117" s="230"/>
      <c r="E117" s="230"/>
      <c r="F117" s="230"/>
      <c r="G117" s="234"/>
      <c r="H117" s="235"/>
      <c r="I117" s="235"/>
      <c r="J117" s="235"/>
      <c r="K117" s="235"/>
      <c r="Q117" s="231"/>
      <c r="R117" s="231"/>
      <c r="S117" s="231"/>
      <c r="T117" s="231"/>
      <c r="U117" s="231"/>
      <c r="V117" s="231"/>
      <c r="W117" s="231"/>
      <c r="X117" s="231"/>
      <c r="Y117" s="231"/>
    </row>
    <row r="118" spans="1:25" s="228" customFormat="1">
      <c r="A118" s="230" t="s">
        <v>1953</v>
      </c>
      <c r="B118" s="230" t="s">
        <v>2106</v>
      </c>
      <c r="C118" s="230" t="s">
        <v>2109</v>
      </c>
      <c r="D118" s="230"/>
      <c r="E118" s="230"/>
      <c r="F118" s="230"/>
      <c r="G118" s="234"/>
      <c r="H118" s="235"/>
      <c r="I118" s="235"/>
      <c r="J118" s="235"/>
      <c r="K118" s="235"/>
      <c r="Q118" s="231"/>
      <c r="R118" s="231"/>
      <c r="S118" s="231"/>
      <c r="T118" s="231"/>
      <c r="U118" s="231"/>
      <c r="V118" s="231"/>
      <c r="W118" s="231"/>
      <c r="X118" s="231"/>
      <c r="Y118" s="231"/>
    </row>
    <row r="119" spans="1:25" s="228" customFormat="1">
      <c r="A119" s="230" t="s">
        <v>1295</v>
      </c>
      <c r="B119" s="230" t="s">
        <v>1296</v>
      </c>
      <c r="C119" s="230" t="s">
        <v>1309</v>
      </c>
      <c r="D119" s="230"/>
      <c r="E119" s="230"/>
      <c r="F119" s="230"/>
      <c r="G119" s="234"/>
      <c r="H119" s="235"/>
      <c r="I119" s="235"/>
      <c r="J119" s="235"/>
      <c r="K119" s="235"/>
      <c r="Q119" s="231"/>
      <c r="R119" s="231"/>
      <c r="S119" s="231"/>
      <c r="T119" s="231"/>
      <c r="U119" s="231"/>
      <c r="V119" s="231"/>
      <c r="W119" s="231"/>
      <c r="X119" s="231"/>
      <c r="Y119" s="231"/>
    </row>
    <row r="120" spans="1:25" s="228" customFormat="1">
      <c r="A120" s="230" t="s">
        <v>1295</v>
      </c>
      <c r="B120" s="230" t="s">
        <v>1296</v>
      </c>
      <c r="C120" s="230" t="s">
        <v>2110</v>
      </c>
      <c r="D120" s="230"/>
      <c r="E120" s="230"/>
      <c r="F120" s="230"/>
      <c r="G120" s="234"/>
      <c r="H120" s="235"/>
      <c r="I120" s="235"/>
      <c r="J120" s="235"/>
      <c r="K120" s="235"/>
      <c r="Q120" s="231"/>
      <c r="R120" s="231"/>
      <c r="S120" s="231"/>
      <c r="T120" s="231"/>
      <c r="U120" s="231"/>
      <c r="V120" s="231"/>
      <c r="W120" s="231"/>
      <c r="X120" s="231"/>
      <c r="Y120" s="231"/>
    </row>
    <row r="121" spans="1:25" s="228" customFormat="1">
      <c r="A121" s="230" t="s">
        <v>1295</v>
      </c>
      <c r="B121" s="230" t="s">
        <v>1296</v>
      </c>
      <c r="C121" s="230" t="s">
        <v>1316</v>
      </c>
      <c r="D121" s="230"/>
      <c r="E121" s="230"/>
      <c r="F121" s="230"/>
      <c r="G121" s="234"/>
      <c r="H121" s="235"/>
      <c r="I121" s="235"/>
      <c r="J121" s="235"/>
      <c r="K121" s="235"/>
      <c r="Q121" s="231"/>
      <c r="R121" s="231"/>
      <c r="S121" s="231"/>
      <c r="T121" s="231"/>
      <c r="U121" s="231"/>
      <c r="V121" s="231"/>
      <c r="W121" s="231"/>
      <c r="X121" s="231"/>
      <c r="Y121" s="231"/>
    </row>
    <row r="122" spans="1:25" s="228" customFormat="1">
      <c r="A122" s="230" t="s">
        <v>1295</v>
      </c>
      <c r="B122" s="230" t="s">
        <v>1296</v>
      </c>
      <c r="C122" s="230" t="s">
        <v>1333</v>
      </c>
      <c r="D122" s="230"/>
      <c r="E122" s="230"/>
      <c r="F122" s="230"/>
      <c r="G122" s="234"/>
      <c r="H122" s="235"/>
      <c r="I122" s="235"/>
      <c r="J122" s="235"/>
      <c r="K122" s="235"/>
      <c r="Q122" s="231"/>
      <c r="R122" s="231"/>
      <c r="S122" s="231"/>
      <c r="T122" s="231"/>
      <c r="U122" s="231"/>
      <c r="V122" s="231"/>
      <c r="W122" s="231"/>
      <c r="X122" s="231"/>
      <c r="Y122" s="231"/>
    </row>
    <row r="123" spans="1:25" s="228" customFormat="1">
      <c r="A123" s="230" t="s">
        <v>1295</v>
      </c>
      <c r="B123" s="230" t="s">
        <v>1296</v>
      </c>
      <c r="C123" s="230" t="s">
        <v>1297</v>
      </c>
      <c r="D123" s="230"/>
      <c r="E123" s="230"/>
      <c r="F123" s="230"/>
      <c r="G123" s="234"/>
      <c r="H123" s="235"/>
      <c r="I123" s="235"/>
      <c r="J123" s="235"/>
      <c r="K123" s="235"/>
      <c r="Q123" s="231"/>
      <c r="R123" s="231"/>
      <c r="S123" s="231"/>
      <c r="T123" s="231"/>
      <c r="U123" s="231"/>
      <c r="V123" s="231"/>
      <c r="W123" s="231"/>
      <c r="X123" s="231"/>
      <c r="Y123" s="231"/>
    </row>
    <row r="124" spans="1:25" s="228" customFormat="1">
      <c r="A124" s="230" t="s">
        <v>1295</v>
      </c>
      <c r="B124" s="230" t="s">
        <v>1296</v>
      </c>
      <c r="C124" s="230" t="s">
        <v>1341</v>
      </c>
      <c r="D124" s="230"/>
      <c r="E124" s="230"/>
      <c r="F124" s="230"/>
      <c r="G124" s="234"/>
      <c r="H124" s="235"/>
      <c r="I124" s="235"/>
      <c r="J124" s="235"/>
      <c r="K124" s="235"/>
      <c r="Q124" s="231"/>
      <c r="R124" s="231"/>
      <c r="S124" s="231"/>
      <c r="T124" s="231"/>
      <c r="U124" s="231"/>
      <c r="V124" s="231"/>
      <c r="W124" s="231"/>
      <c r="X124" s="231"/>
      <c r="Y124" s="231"/>
    </row>
    <row r="125" spans="1:25" s="228" customFormat="1">
      <c r="A125" s="230" t="s">
        <v>1988</v>
      </c>
      <c r="B125" s="230" t="s">
        <v>2111</v>
      </c>
      <c r="C125" s="230" t="s">
        <v>2112</v>
      </c>
      <c r="D125" s="230"/>
      <c r="E125" s="230"/>
      <c r="F125" s="230"/>
      <c r="G125" s="234"/>
      <c r="H125" s="235"/>
      <c r="I125" s="235"/>
      <c r="J125" s="235"/>
      <c r="K125" s="235"/>
      <c r="Q125" s="231"/>
      <c r="R125" s="231"/>
      <c r="S125" s="231"/>
      <c r="T125" s="231"/>
      <c r="U125" s="231"/>
      <c r="V125" s="231"/>
      <c r="W125" s="231"/>
      <c r="X125" s="231"/>
      <c r="Y125" s="231"/>
    </row>
    <row r="126" spans="1:25" s="228" customFormat="1">
      <c r="A126" s="230" t="s">
        <v>1988</v>
      </c>
      <c r="B126" s="230" t="s">
        <v>2111</v>
      </c>
      <c r="C126" s="230" t="s">
        <v>2113</v>
      </c>
      <c r="D126" s="230"/>
      <c r="E126" s="230"/>
      <c r="F126" s="230"/>
      <c r="G126" s="234"/>
      <c r="H126" s="235"/>
      <c r="I126" s="235"/>
      <c r="J126" s="235"/>
      <c r="K126" s="235"/>
      <c r="Q126" s="231"/>
      <c r="R126" s="231"/>
      <c r="S126" s="231"/>
      <c r="T126" s="231"/>
      <c r="U126" s="231"/>
      <c r="V126" s="231"/>
      <c r="W126" s="231"/>
      <c r="X126" s="231"/>
      <c r="Y126" s="231"/>
    </row>
    <row r="127" spans="1:25" s="228" customFormat="1">
      <c r="A127" s="230" t="s">
        <v>1988</v>
      </c>
      <c r="B127" s="230" t="s">
        <v>2111</v>
      </c>
      <c r="C127" s="230" t="s">
        <v>2114</v>
      </c>
      <c r="D127" s="230"/>
      <c r="E127" s="230"/>
      <c r="F127" s="230"/>
      <c r="G127" s="234"/>
      <c r="H127" s="235"/>
      <c r="I127" s="235"/>
      <c r="J127" s="235"/>
      <c r="K127" s="235"/>
      <c r="Q127" s="231"/>
      <c r="R127" s="231"/>
      <c r="S127" s="231"/>
      <c r="T127" s="231"/>
      <c r="U127" s="231"/>
      <c r="V127" s="231"/>
      <c r="W127" s="231"/>
      <c r="X127" s="231"/>
      <c r="Y127" s="231"/>
    </row>
    <row r="128" spans="1:25" s="228" customFormat="1">
      <c r="A128" s="230" t="s">
        <v>1988</v>
      </c>
      <c r="B128" s="230" t="s">
        <v>2111</v>
      </c>
      <c r="C128" s="230" t="s">
        <v>2115</v>
      </c>
      <c r="D128" s="230"/>
      <c r="E128" s="230"/>
      <c r="F128" s="230"/>
      <c r="G128" s="234"/>
      <c r="H128" s="235"/>
      <c r="I128" s="235"/>
      <c r="J128" s="235"/>
      <c r="K128" s="235"/>
      <c r="Q128" s="231"/>
      <c r="R128" s="231"/>
      <c r="S128" s="231"/>
      <c r="T128" s="231"/>
      <c r="U128" s="231"/>
      <c r="V128" s="231"/>
      <c r="W128" s="231"/>
      <c r="X128" s="231"/>
      <c r="Y128" s="231"/>
    </row>
    <row r="129" spans="1:25" s="228" customFormat="1">
      <c r="A129" s="230" t="s">
        <v>1988</v>
      </c>
      <c r="B129" s="230" t="s">
        <v>2111</v>
      </c>
      <c r="C129" s="230" t="s">
        <v>2116</v>
      </c>
      <c r="D129" s="230"/>
      <c r="E129" s="230"/>
      <c r="F129" s="230"/>
      <c r="G129" s="234"/>
      <c r="H129" s="235"/>
      <c r="I129" s="235"/>
      <c r="J129" s="235"/>
      <c r="K129" s="235"/>
      <c r="Q129" s="231"/>
      <c r="R129" s="231"/>
      <c r="S129" s="231"/>
      <c r="T129" s="231"/>
      <c r="U129" s="231"/>
      <c r="V129" s="231"/>
      <c r="W129" s="231"/>
      <c r="X129" s="231"/>
      <c r="Y129" s="231"/>
    </row>
    <row r="130" spans="1:25" s="228" customFormat="1">
      <c r="A130" s="230" t="s">
        <v>1988</v>
      </c>
      <c r="B130" s="230" t="s">
        <v>2111</v>
      </c>
      <c r="C130" s="230" t="s">
        <v>2117</v>
      </c>
      <c r="D130" s="230"/>
      <c r="E130" s="230"/>
      <c r="F130" s="230"/>
      <c r="G130" s="234"/>
      <c r="H130" s="235"/>
      <c r="I130" s="235"/>
      <c r="J130" s="235"/>
      <c r="K130" s="235"/>
      <c r="Q130" s="231"/>
      <c r="R130" s="231"/>
      <c r="S130" s="231"/>
      <c r="T130" s="231"/>
      <c r="U130" s="231"/>
      <c r="V130" s="231"/>
      <c r="W130" s="231"/>
      <c r="X130" s="231"/>
      <c r="Y130" s="231"/>
    </row>
    <row r="131" spans="1:25" s="228" customFormat="1">
      <c r="A131" s="230" t="s">
        <v>2009</v>
      </c>
      <c r="B131" s="230" t="s">
        <v>2118</v>
      </c>
      <c r="C131" s="230" t="s">
        <v>2119</v>
      </c>
      <c r="D131" s="230"/>
      <c r="E131" s="230"/>
      <c r="F131" s="230"/>
      <c r="G131" s="234"/>
      <c r="H131" s="235"/>
      <c r="I131" s="235"/>
      <c r="J131" s="235"/>
      <c r="K131" s="235"/>
      <c r="Q131" s="231"/>
      <c r="R131" s="231"/>
      <c r="S131" s="231"/>
      <c r="T131" s="231"/>
      <c r="U131" s="231"/>
      <c r="V131" s="231"/>
      <c r="W131" s="231"/>
      <c r="X131" s="231"/>
      <c r="Y131" s="231"/>
    </row>
    <row r="132" spans="1:25" s="228" customFormat="1">
      <c r="A132" s="230" t="s">
        <v>2009</v>
      </c>
      <c r="B132" s="230" t="s">
        <v>2118</v>
      </c>
      <c r="C132" s="230" t="s">
        <v>2120</v>
      </c>
      <c r="D132" s="230"/>
      <c r="E132" s="230"/>
      <c r="F132" s="230"/>
      <c r="G132" s="234"/>
      <c r="H132" s="235"/>
      <c r="I132" s="235"/>
      <c r="J132" s="235"/>
      <c r="K132" s="235"/>
      <c r="Q132" s="231"/>
      <c r="R132" s="231"/>
      <c r="S132" s="231"/>
      <c r="T132" s="231"/>
      <c r="U132" s="231"/>
      <c r="V132" s="231"/>
      <c r="W132" s="231"/>
      <c r="X132" s="231"/>
      <c r="Y132" s="231"/>
    </row>
    <row r="133" spans="1:25" s="228" customFormat="1">
      <c r="A133" s="230" t="s">
        <v>2009</v>
      </c>
      <c r="B133" s="230" t="s">
        <v>2118</v>
      </c>
      <c r="C133" s="230" t="s">
        <v>2121</v>
      </c>
      <c r="D133" s="230"/>
      <c r="E133" s="230"/>
      <c r="F133" s="230"/>
      <c r="G133" s="234"/>
      <c r="H133" s="235"/>
      <c r="I133" s="235"/>
      <c r="J133" s="235"/>
      <c r="K133" s="235"/>
      <c r="Q133" s="231"/>
      <c r="R133" s="231"/>
      <c r="S133" s="231"/>
      <c r="T133" s="231"/>
      <c r="U133" s="231"/>
      <c r="V133" s="231"/>
      <c r="W133" s="231"/>
      <c r="X133" s="231"/>
      <c r="Y133" s="231"/>
    </row>
    <row r="134" spans="1:25" s="228" customFormat="1">
      <c r="A134" s="230" t="s">
        <v>2009</v>
      </c>
      <c r="B134" s="230" t="s">
        <v>2118</v>
      </c>
      <c r="C134" s="230" t="s">
        <v>2122</v>
      </c>
      <c r="D134" s="230"/>
      <c r="E134" s="230"/>
      <c r="F134" s="230"/>
      <c r="G134" s="234"/>
      <c r="H134" s="235"/>
      <c r="I134" s="235"/>
      <c r="J134" s="235"/>
      <c r="K134" s="235"/>
      <c r="Q134" s="231"/>
      <c r="R134" s="231"/>
      <c r="S134" s="231"/>
      <c r="T134" s="231"/>
      <c r="U134" s="231"/>
      <c r="V134" s="231"/>
      <c r="W134" s="231"/>
      <c r="X134" s="231"/>
      <c r="Y134" s="231"/>
    </row>
    <row r="135" spans="1:25" s="228" customFormat="1">
      <c r="A135" s="230" t="s">
        <v>1959</v>
      </c>
      <c r="B135" s="230" t="s">
        <v>2123</v>
      </c>
      <c r="C135" s="230" t="s">
        <v>2124</v>
      </c>
      <c r="D135" s="230"/>
      <c r="E135" s="230"/>
      <c r="F135" s="230"/>
      <c r="G135" s="234"/>
      <c r="H135" s="235"/>
      <c r="I135" s="235"/>
      <c r="J135" s="235"/>
      <c r="K135" s="235"/>
      <c r="Q135" s="231"/>
      <c r="R135" s="231"/>
      <c r="S135" s="231"/>
      <c r="T135" s="231"/>
      <c r="U135" s="231"/>
      <c r="V135" s="231"/>
      <c r="W135" s="231"/>
      <c r="X135" s="231"/>
      <c r="Y135" s="231"/>
    </row>
    <row r="136" spans="1:25" s="228" customFormat="1">
      <c r="A136" s="230" t="s">
        <v>1959</v>
      </c>
      <c r="B136" s="230" t="s">
        <v>2123</v>
      </c>
      <c r="C136" s="230" t="s">
        <v>2125</v>
      </c>
      <c r="D136" s="230"/>
      <c r="E136" s="230"/>
      <c r="F136" s="230"/>
      <c r="G136" s="234"/>
      <c r="H136" s="235"/>
      <c r="I136" s="235"/>
      <c r="J136" s="235"/>
      <c r="K136" s="235"/>
      <c r="Q136" s="231"/>
      <c r="R136" s="231"/>
      <c r="S136" s="231"/>
      <c r="T136" s="231"/>
      <c r="U136" s="231"/>
      <c r="V136" s="231"/>
      <c r="W136" s="231"/>
      <c r="X136" s="231"/>
      <c r="Y136" s="231"/>
    </row>
    <row r="137" spans="1:25" s="228" customFormat="1">
      <c r="A137" s="230" t="s">
        <v>1959</v>
      </c>
      <c r="B137" s="230" t="s">
        <v>2123</v>
      </c>
      <c r="C137" s="230" t="s">
        <v>2126</v>
      </c>
      <c r="D137" s="230"/>
      <c r="E137" s="230"/>
      <c r="F137" s="230"/>
      <c r="G137" s="234"/>
      <c r="H137" s="235"/>
      <c r="I137" s="235"/>
      <c r="J137" s="235"/>
      <c r="K137" s="235"/>
      <c r="Q137" s="231"/>
      <c r="R137" s="231"/>
      <c r="S137" s="231"/>
      <c r="T137" s="231"/>
      <c r="U137" s="231"/>
      <c r="V137" s="231"/>
      <c r="W137" s="231"/>
      <c r="X137" s="231"/>
      <c r="Y137" s="231"/>
    </row>
    <row r="138" spans="1:25" s="228" customFormat="1">
      <c r="A138" s="230" t="s">
        <v>1959</v>
      </c>
      <c r="B138" s="230" t="s">
        <v>2123</v>
      </c>
      <c r="C138" s="230" t="s">
        <v>2127</v>
      </c>
      <c r="D138" s="230"/>
      <c r="E138" s="230"/>
      <c r="F138" s="230"/>
      <c r="G138" s="234"/>
      <c r="H138" s="235"/>
      <c r="I138" s="235"/>
      <c r="J138" s="235"/>
      <c r="K138" s="235"/>
      <c r="Q138" s="231"/>
      <c r="R138" s="231"/>
      <c r="S138" s="231"/>
      <c r="T138" s="231"/>
      <c r="U138" s="231"/>
      <c r="V138" s="231"/>
      <c r="W138" s="231"/>
      <c r="X138" s="231"/>
      <c r="Y138" s="231"/>
    </row>
    <row r="139" spans="1:25" s="228" customFormat="1">
      <c r="A139" s="230" t="s">
        <v>1959</v>
      </c>
      <c r="B139" s="230" t="s">
        <v>2123</v>
      </c>
      <c r="C139" s="230" t="s">
        <v>2128</v>
      </c>
      <c r="D139" s="230"/>
      <c r="E139" s="230"/>
      <c r="F139" s="230"/>
      <c r="G139" s="234"/>
      <c r="H139" s="235"/>
      <c r="I139" s="235"/>
      <c r="J139" s="235"/>
      <c r="K139" s="235"/>
      <c r="Q139" s="231"/>
      <c r="R139" s="231"/>
      <c r="S139" s="231"/>
      <c r="T139" s="231"/>
      <c r="U139" s="231"/>
      <c r="V139" s="231"/>
      <c r="W139" s="231"/>
      <c r="X139" s="231"/>
      <c r="Y139" s="231"/>
    </row>
    <row r="140" spans="1:25" s="228" customFormat="1">
      <c r="A140" s="230" t="s">
        <v>1959</v>
      </c>
      <c r="B140" s="230" t="s">
        <v>2123</v>
      </c>
      <c r="C140" s="230" t="s">
        <v>2129</v>
      </c>
      <c r="D140" s="230"/>
      <c r="E140" s="230"/>
      <c r="F140" s="230"/>
      <c r="G140" s="234"/>
      <c r="H140" s="235"/>
      <c r="I140" s="235"/>
      <c r="J140" s="235"/>
      <c r="K140" s="235"/>
      <c r="Q140" s="231"/>
      <c r="R140" s="231"/>
      <c r="S140" s="231"/>
      <c r="T140" s="231"/>
      <c r="U140" s="231"/>
      <c r="V140" s="231"/>
      <c r="W140" s="231"/>
      <c r="X140" s="231"/>
      <c r="Y140" s="231"/>
    </row>
    <row r="141" spans="1:25" s="228" customFormat="1">
      <c r="A141" s="230" t="s">
        <v>1959</v>
      </c>
      <c r="B141" s="230" t="s">
        <v>2123</v>
      </c>
      <c r="C141" s="230" t="s">
        <v>2130</v>
      </c>
      <c r="D141" s="230"/>
      <c r="E141" s="230"/>
      <c r="F141" s="230"/>
      <c r="G141" s="234"/>
      <c r="H141" s="235"/>
      <c r="I141" s="235"/>
      <c r="J141" s="235"/>
      <c r="K141" s="235"/>
      <c r="Q141" s="231"/>
      <c r="R141" s="231"/>
      <c r="S141" s="231"/>
      <c r="T141" s="231"/>
      <c r="U141" s="231"/>
      <c r="V141" s="231"/>
      <c r="W141" s="231"/>
      <c r="X141" s="231"/>
      <c r="Y141" s="231"/>
    </row>
    <row r="142" spans="1:25" s="228" customFormat="1">
      <c r="A142" s="230" t="s">
        <v>1959</v>
      </c>
      <c r="B142" s="230" t="s">
        <v>2123</v>
      </c>
      <c r="C142" s="230" t="s">
        <v>2131</v>
      </c>
      <c r="D142" s="230"/>
      <c r="E142" s="230"/>
      <c r="F142" s="230"/>
      <c r="G142" s="234"/>
      <c r="H142" s="235"/>
      <c r="I142" s="235"/>
      <c r="J142" s="235"/>
      <c r="K142" s="235"/>
      <c r="Q142" s="231"/>
      <c r="R142" s="231"/>
      <c r="S142" s="231"/>
      <c r="T142" s="231"/>
      <c r="U142" s="231"/>
      <c r="V142" s="231"/>
      <c r="W142" s="231"/>
      <c r="X142" s="231"/>
      <c r="Y142" s="231"/>
    </row>
    <row r="143" spans="1:25" s="228" customFormat="1">
      <c r="A143" s="230" t="s">
        <v>1959</v>
      </c>
      <c r="B143" s="230" t="s">
        <v>2123</v>
      </c>
      <c r="C143" s="230" t="s">
        <v>2132</v>
      </c>
      <c r="D143" s="230"/>
      <c r="E143" s="230"/>
      <c r="F143" s="230"/>
      <c r="G143" s="234"/>
      <c r="H143" s="235"/>
      <c r="I143" s="235"/>
      <c r="J143" s="235"/>
      <c r="K143" s="235"/>
      <c r="Q143" s="231"/>
      <c r="R143" s="231"/>
      <c r="S143" s="231"/>
      <c r="T143" s="231"/>
      <c r="U143" s="231"/>
      <c r="V143" s="231"/>
      <c r="W143" s="231"/>
      <c r="X143" s="231"/>
      <c r="Y143" s="231"/>
    </row>
    <row r="144" spans="1:25" s="228" customFormat="1">
      <c r="A144" s="230" t="s">
        <v>2000</v>
      </c>
      <c r="B144" s="230" t="s">
        <v>2133</v>
      </c>
      <c r="C144" s="230" t="s">
        <v>2134</v>
      </c>
      <c r="D144" s="230"/>
      <c r="E144" s="230"/>
      <c r="F144" s="230"/>
      <c r="G144" s="234"/>
      <c r="H144" s="235"/>
      <c r="I144" s="235"/>
      <c r="J144" s="235"/>
      <c r="K144" s="235"/>
      <c r="Q144" s="231"/>
      <c r="R144" s="231"/>
      <c r="S144" s="231"/>
      <c r="T144" s="231"/>
      <c r="U144" s="231"/>
      <c r="V144" s="231"/>
      <c r="W144" s="231"/>
      <c r="X144" s="231"/>
      <c r="Y144" s="231"/>
    </row>
    <row r="145" spans="1:25" s="228" customFormat="1">
      <c r="A145" s="230" t="s">
        <v>2000</v>
      </c>
      <c r="B145" s="230" t="s">
        <v>2133</v>
      </c>
      <c r="C145" s="230" t="s">
        <v>2135</v>
      </c>
      <c r="D145" s="230"/>
      <c r="E145" s="230"/>
      <c r="F145" s="230"/>
      <c r="G145" s="234"/>
      <c r="H145" s="235"/>
      <c r="I145" s="235"/>
      <c r="J145" s="235"/>
      <c r="K145" s="235"/>
      <c r="Q145" s="231"/>
      <c r="R145" s="231"/>
      <c r="S145" s="231"/>
      <c r="T145" s="231"/>
      <c r="U145" s="231"/>
      <c r="V145" s="231"/>
      <c r="W145" s="231"/>
      <c r="X145" s="231"/>
      <c r="Y145" s="231"/>
    </row>
    <row r="146" spans="1:25" s="228" customFormat="1">
      <c r="A146" s="230" t="s">
        <v>2000</v>
      </c>
      <c r="B146" s="230" t="s">
        <v>2133</v>
      </c>
      <c r="C146" s="230" t="s">
        <v>2136</v>
      </c>
      <c r="D146" s="230"/>
      <c r="E146" s="230"/>
      <c r="F146" s="230"/>
      <c r="G146" s="234"/>
      <c r="H146" s="235"/>
      <c r="I146" s="235"/>
      <c r="J146" s="235"/>
      <c r="K146" s="235"/>
      <c r="Q146" s="231"/>
      <c r="R146" s="231"/>
      <c r="S146" s="231"/>
      <c r="T146" s="231"/>
      <c r="U146" s="231"/>
      <c r="V146" s="231"/>
      <c r="W146" s="231"/>
      <c r="X146" s="231"/>
      <c r="Y146" s="231"/>
    </row>
    <row r="147" spans="1:25" s="228" customFormat="1">
      <c r="A147" s="230" t="s">
        <v>1948</v>
      </c>
      <c r="B147" s="230" t="s">
        <v>2137</v>
      </c>
      <c r="C147" s="230" t="s">
        <v>2138</v>
      </c>
      <c r="D147" s="230"/>
      <c r="E147" s="230"/>
      <c r="F147" s="230"/>
      <c r="G147" s="234"/>
      <c r="H147" s="235"/>
      <c r="I147" s="235"/>
      <c r="J147" s="235"/>
      <c r="K147" s="235"/>
      <c r="Q147" s="231"/>
      <c r="R147" s="231"/>
      <c r="S147" s="231"/>
      <c r="T147" s="231"/>
      <c r="U147" s="231"/>
      <c r="V147" s="231"/>
      <c r="W147" s="231"/>
      <c r="X147" s="231"/>
      <c r="Y147" s="231"/>
    </row>
    <row r="148" spans="1:25" s="228" customFormat="1">
      <c r="A148" s="230" t="s">
        <v>1948</v>
      </c>
      <c r="B148" s="230" t="s">
        <v>2137</v>
      </c>
      <c r="C148" s="230" t="s">
        <v>2139</v>
      </c>
      <c r="D148" s="230"/>
      <c r="E148" s="230"/>
      <c r="F148" s="230"/>
      <c r="G148" s="234"/>
      <c r="H148" s="235"/>
      <c r="I148" s="235"/>
      <c r="J148" s="235"/>
      <c r="K148" s="235"/>
      <c r="Q148" s="231"/>
      <c r="R148" s="231"/>
      <c r="S148" s="231"/>
      <c r="T148" s="231"/>
      <c r="U148" s="231"/>
      <c r="V148" s="231"/>
      <c r="W148" s="231"/>
      <c r="X148" s="231"/>
      <c r="Y148" s="231"/>
    </row>
    <row r="149" spans="1:25" s="228" customFormat="1">
      <c r="A149" s="230" t="s">
        <v>1948</v>
      </c>
      <c r="B149" s="230" t="s">
        <v>2137</v>
      </c>
      <c r="C149" s="230" t="s">
        <v>2140</v>
      </c>
      <c r="D149" s="230"/>
      <c r="E149" s="230"/>
      <c r="F149" s="230"/>
      <c r="G149" s="234"/>
      <c r="H149" s="235"/>
      <c r="I149" s="235"/>
      <c r="J149" s="235"/>
      <c r="K149" s="235"/>
      <c r="Q149" s="231"/>
      <c r="R149" s="231"/>
      <c r="S149" s="231"/>
      <c r="T149" s="231"/>
      <c r="U149" s="231"/>
      <c r="V149" s="231"/>
      <c r="W149" s="231"/>
      <c r="X149" s="231"/>
      <c r="Y149" s="231"/>
    </row>
    <row r="150" spans="1:25" s="228" customFormat="1">
      <c r="A150" s="230" t="s">
        <v>1948</v>
      </c>
      <c r="B150" s="230" t="s">
        <v>2137</v>
      </c>
      <c r="C150" s="230" t="s">
        <v>2141</v>
      </c>
      <c r="D150" s="230"/>
      <c r="E150" s="230"/>
      <c r="F150" s="230"/>
      <c r="G150" s="234"/>
      <c r="H150" s="235"/>
      <c r="I150" s="235"/>
      <c r="J150" s="235"/>
      <c r="K150" s="235"/>
      <c r="Q150" s="231"/>
      <c r="R150" s="231"/>
      <c r="S150" s="231"/>
      <c r="T150" s="231"/>
      <c r="U150" s="231"/>
      <c r="V150" s="231"/>
      <c r="W150" s="231"/>
      <c r="X150" s="231"/>
      <c r="Y150" s="231"/>
    </row>
    <row r="151" spans="1:25" s="228" customFormat="1">
      <c r="A151" s="230" t="s">
        <v>1948</v>
      </c>
      <c r="B151" s="230" t="s">
        <v>2137</v>
      </c>
      <c r="C151" s="230" t="s">
        <v>2142</v>
      </c>
      <c r="D151" s="230"/>
      <c r="E151" s="230"/>
      <c r="F151" s="230"/>
      <c r="G151" s="234"/>
      <c r="H151" s="235"/>
      <c r="I151" s="235"/>
      <c r="J151" s="235"/>
      <c r="K151" s="235"/>
      <c r="Q151" s="231"/>
      <c r="R151" s="231"/>
      <c r="S151" s="231"/>
      <c r="T151" s="231"/>
      <c r="U151" s="231"/>
      <c r="V151" s="231"/>
      <c r="W151" s="231"/>
      <c r="X151" s="231"/>
      <c r="Y151" s="231"/>
    </row>
    <row r="152" spans="1:25" s="228" customFormat="1">
      <c r="A152" s="230" t="s">
        <v>1948</v>
      </c>
      <c r="B152" s="230" t="s">
        <v>2137</v>
      </c>
      <c r="C152" s="230" t="s">
        <v>2143</v>
      </c>
      <c r="D152" s="230"/>
      <c r="E152" s="230"/>
      <c r="F152" s="230"/>
      <c r="G152" s="234"/>
      <c r="H152" s="235"/>
      <c r="I152" s="235"/>
      <c r="J152" s="235"/>
      <c r="K152" s="235"/>
      <c r="Q152" s="231"/>
      <c r="R152" s="231"/>
      <c r="S152" s="231"/>
      <c r="T152" s="231"/>
      <c r="U152" s="231"/>
      <c r="V152" s="231"/>
      <c r="W152" s="231"/>
      <c r="X152" s="231"/>
      <c r="Y152" s="231"/>
    </row>
    <row r="153" spans="1:25" s="228" customFormat="1">
      <c r="A153" s="230" t="s">
        <v>1948</v>
      </c>
      <c r="B153" s="230" t="s">
        <v>2137</v>
      </c>
      <c r="C153" s="230" t="s">
        <v>2144</v>
      </c>
      <c r="D153" s="230"/>
      <c r="E153" s="230"/>
      <c r="F153" s="230"/>
      <c r="G153" s="234"/>
      <c r="H153" s="235"/>
      <c r="I153" s="235"/>
      <c r="J153" s="235"/>
      <c r="K153" s="235"/>
      <c r="Q153" s="231"/>
      <c r="R153" s="231"/>
      <c r="S153" s="231"/>
      <c r="T153" s="231"/>
      <c r="U153" s="231"/>
      <c r="V153" s="231"/>
      <c r="W153" s="231"/>
      <c r="X153" s="231"/>
      <c r="Y153" s="231"/>
    </row>
    <row r="154" spans="1:25" s="228" customFormat="1">
      <c r="A154" s="230" t="s">
        <v>2002</v>
      </c>
      <c r="B154" s="230" t="s">
        <v>2145</v>
      </c>
      <c r="C154" s="230" t="s">
        <v>2146</v>
      </c>
      <c r="D154" s="230"/>
      <c r="E154" s="230"/>
      <c r="F154" s="230"/>
      <c r="G154" s="234"/>
      <c r="H154" s="235"/>
      <c r="I154" s="235"/>
      <c r="J154" s="235"/>
      <c r="K154" s="235"/>
      <c r="Q154" s="231"/>
      <c r="R154" s="231"/>
      <c r="S154" s="231"/>
      <c r="T154" s="231"/>
      <c r="U154" s="231"/>
      <c r="V154" s="231"/>
      <c r="W154" s="231"/>
      <c r="X154" s="231"/>
      <c r="Y154" s="231"/>
    </row>
    <row r="155" spans="1:25" s="228" customFormat="1">
      <c r="A155" s="230" t="s">
        <v>2002</v>
      </c>
      <c r="B155" s="230" t="s">
        <v>2145</v>
      </c>
      <c r="C155" s="230" t="s">
        <v>2147</v>
      </c>
      <c r="D155" s="230"/>
      <c r="E155" s="230"/>
      <c r="F155" s="230"/>
      <c r="G155" s="234"/>
      <c r="H155" s="235"/>
      <c r="I155" s="235"/>
      <c r="J155" s="235"/>
      <c r="K155" s="235"/>
      <c r="Q155" s="231"/>
      <c r="R155" s="231"/>
      <c r="S155" s="231"/>
      <c r="T155" s="231"/>
      <c r="U155" s="231"/>
      <c r="V155" s="231"/>
      <c r="W155" s="231"/>
      <c r="X155" s="231"/>
      <c r="Y155" s="231"/>
    </row>
    <row r="156" spans="1:25" s="228" customFormat="1">
      <c r="A156" s="230" t="s">
        <v>2002</v>
      </c>
      <c r="B156" s="230" t="s">
        <v>2145</v>
      </c>
      <c r="C156" s="230" t="s">
        <v>2148</v>
      </c>
      <c r="D156" s="230"/>
      <c r="E156" s="230"/>
      <c r="F156" s="230"/>
      <c r="G156" s="234"/>
      <c r="H156" s="235"/>
      <c r="I156" s="235"/>
      <c r="J156" s="235"/>
      <c r="K156" s="235"/>
      <c r="Q156" s="231"/>
      <c r="R156" s="231"/>
      <c r="S156" s="231"/>
      <c r="T156" s="231"/>
      <c r="U156" s="231"/>
      <c r="V156" s="231"/>
      <c r="W156" s="231"/>
      <c r="X156" s="231"/>
      <c r="Y156" s="231"/>
    </row>
    <row r="157" spans="1:25" s="228" customFormat="1">
      <c r="A157" s="235"/>
      <c r="B157" s="235"/>
      <c r="C157" s="235"/>
      <c r="D157" s="235"/>
      <c r="E157" s="235"/>
      <c r="F157" s="235"/>
      <c r="G157" s="235"/>
      <c r="H157" s="235"/>
      <c r="I157" s="235"/>
      <c r="J157" s="235"/>
      <c r="K157" s="235"/>
      <c r="Q157" s="231"/>
      <c r="R157" s="231"/>
      <c r="S157" s="231"/>
      <c r="T157" s="231"/>
      <c r="U157" s="231"/>
      <c r="V157" s="231"/>
      <c r="W157" s="231"/>
      <c r="X157" s="231"/>
      <c r="Y157" s="231"/>
    </row>
    <row r="158" spans="1:25" s="228" customFormat="1">
      <c r="A158" s="235"/>
      <c r="B158" s="235"/>
      <c r="C158" s="235"/>
      <c r="D158" s="235"/>
      <c r="E158" s="235"/>
      <c r="F158" s="235"/>
      <c r="G158" s="235"/>
      <c r="H158" s="235"/>
      <c r="I158" s="235"/>
      <c r="J158" s="235"/>
      <c r="K158" s="235"/>
      <c r="Q158" s="231"/>
      <c r="R158" s="231"/>
      <c r="S158" s="231"/>
      <c r="T158" s="231"/>
      <c r="U158" s="231"/>
      <c r="V158" s="231"/>
      <c r="W158" s="231"/>
      <c r="X158" s="231"/>
      <c r="Y158" s="231"/>
    </row>
    <row r="159" spans="1:25" s="228" customFormat="1">
      <c r="A159" s="235"/>
      <c r="B159" s="235"/>
      <c r="C159" s="235"/>
      <c r="D159" s="235"/>
      <c r="E159" s="235"/>
      <c r="F159" s="235"/>
      <c r="G159" s="235"/>
      <c r="H159" s="235"/>
      <c r="I159" s="235"/>
      <c r="J159" s="235"/>
      <c r="K159" s="235"/>
      <c r="Q159" s="231"/>
      <c r="R159" s="231"/>
      <c r="S159" s="231"/>
      <c r="T159" s="231"/>
      <c r="U159" s="231"/>
      <c r="V159" s="231"/>
      <c r="W159" s="231"/>
      <c r="X159" s="231"/>
      <c r="Y159" s="231"/>
    </row>
    <row r="160" spans="1:25" s="228" customFormat="1">
      <c r="A160" s="235"/>
      <c r="B160" s="235"/>
      <c r="C160" s="235"/>
      <c r="D160" s="235"/>
      <c r="E160" s="235"/>
      <c r="F160" s="235"/>
      <c r="G160" s="235"/>
      <c r="H160" s="235"/>
      <c r="I160" s="235"/>
      <c r="J160" s="235"/>
      <c r="K160" s="235"/>
      <c r="Q160" s="231"/>
      <c r="R160" s="231"/>
      <c r="S160" s="231"/>
      <c r="T160" s="231"/>
      <c r="U160" s="231"/>
      <c r="V160" s="231"/>
      <c r="W160" s="231"/>
      <c r="X160" s="231"/>
      <c r="Y160" s="231"/>
    </row>
    <row r="161" spans="1:25" s="228" customFormat="1">
      <c r="A161" s="235"/>
      <c r="B161" s="235"/>
      <c r="C161" s="235"/>
      <c r="D161" s="235"/>
      <c r="E161" s="235"/>
      <c r="F161" s="235"/>
      <c r="G161" s="235"/>
      <c r="H161" s="235"/>
      <c r="I161" s="235"/>
      <c r="J161" s="235"/>
      <c r="K161" s="235"/>
      <c r="Q161" s="231"/>
      <c r="R161" s="231"/>
      <c r="S161" s="231"/>
      <c r="T161" s="231"/>
      <c r="U161" s="231"/>
      <c r="V161" s="231"/>
      <c r="W161" s="231"/>
      <c r="X161" s="231"/>
      <c r="Y161" s="231"/>
    </row>
    <row r="162" spans="1:25" s="228" customFormat="1">
      <c r="A162" s="235"/>
      <c r="B162" s="235"/>
      <c r="C162" s="235"/>
      <c r="D162" s="235"/>
      <c r="E162" s="235"/>
      <c r="F162" s="235"/>
      <c r="G162" s="235"/>
      <c r="H162" s="235"/>
      <c r="I162" s="235"/>
      <c r="J162" s="235"/>
      <c r="K162" s="235"/>
      <c r="Q162" s="231"/>
      <c r="R162" s="231"/>
      <c r="S162" s="231"/>
      <c r="T162" s="231"/>
      <c r="U162" s="231"/>
      <c r="V162" s="231"/>
      <c r="W162" s="231"/>
      <c r="X162" s="231"/>
      <c r="Y162" s="231"/>
    </row>
    <row r="163" spans="1:25" s="228" customFormat="1">
      <c r="A163" s="235"/>
      <c r="B163" s="235"/>
      <c r="C163" s="235"/>
      <c r="D163" s="235"/>
      <c r="E163" s="235"/>
      <c r="F163" s="235"/>
      <c r="G163" s="235"/>
      <c r="H163" s="235"/>
      <c r="I163" s="235"/>
      <c r="J163" s="235"/>
      <c r="K163" s="235"/>
      <c r="Q163" s="231"/>
      <c r="R163" s="231"/>
      <c r="S163" s="231"/>
      <c r="T163" s="231"/>
      <c r="U163" s="231"/>
      <c r="V163" s="231"/>
      <c r="W163" s="231"/>
      <c r="X163" s="231"/>
      <c r="Y163" s="231"/>
    </row>
    <row r="164" spans="1:25" s="228" customFormat="1">
      <c r="A164" s="235"/>
      <c r="B164" s="235"/>
      <c r="C164" s="235"/>
      <c r="D164" s="235"/>
      <c r="E164" s="235"/>
      <c r="F164" s="235"/>
      <c r="G164" s="235"/>
      <c r="H164" s="235"/>
      <c r="I164" s="235"/>
      <c r="J164" s="235"/>
      <c r="K164" s="235"/>
      <c r="Q164" s="231"/>
      <c r="R164" s="231"/>
      <c r="S164" s="231"/>
      <c r="T164" s="231"/>
      <c r="U164" s="231"/>
      <c r="V164" s="231"/>
      <c r="W164" s="231"/>
      <c r="X164" s="231"/>
      <c r="Y164" s="231"/>
    </row>
    <row r="165" spans="1:25" s="228" customFormat="1">
      <c r="A165" s="235"/>
      <c r="B165" s="235"/>
      <c r="C165" s="235"/>
      <c r="D165" s="235"/>
      <c r="E165" s="235"/>
      <c r="F165" s="235"/>
      <c r="G165" s="235"/>
      <c r="H165" s="235"/>
      <c r="I165" s="235"/>
      <c r="J165" s="235"/>
      <c r="K165" s="235"/>
      <c r="Q165" s="231"/>
      <c r="R165" s="231"/>
      <c r="S165" s="231"/>
      <c r="T165" s="231"/>
      <c r="U165" s="231"/>
      <c r="V165" s="231"/>
      <c r="W165" s="231"/>
      <c r="X165" s="231"/>
      <c r="Y165" s="231"/>
    </row>
    <row r="166" spans="1:25" s="228" customFormat="1">
      <c r="A166" s="235"/>
      <c r="B166" s="235"/>
      <c r="C166" s="235"/>
      <c r="D166" s="235"/>
      <c r="E166" s="235"/>
      <c r="F166" s="235"/>
      <c r="G166" s="235"/>
      <c r="H166" s="235"/>
      <c r="I166" s="235"/>
      <c r="J166" s="235"/>
      <c r="K166" s="235"/>
      <c r="Q166" s="231"/>
      <c r="R166" s="231"/>
      <c r="S166" s="231"/>
      <c r="T166" s="231"/>
      <c r="U166" s="231"/>
      <c r="V166" s="231"/>
      <c r="W166" s="231"/>
      <c r="X166" s="231"/>
      <c r="Y166" s="231"/>
    </row>
    <row r="167" spans="1:25" s="228" customFormat="1">
      <c r="A167" s="235"/>
      <c r="B167" s="235"/>
      <c r="C167" s="235"/>
      <c r="D167" s="235"/>
      <c r="E167" s="235"/>
      <c r="F167" s="235"/>
      <c r="G167" s="235"/>
      <c r="H167" s="235"/>
      <c r="I167" s="235"/>
      <c r="J167" s="235"/>
      <c r="K167" s="235"/>
      <c r="Q167" s="231"/>
      <c r="R167" s="231"/>
      <c r="S167" s="231"/>
      <c r="T167" s="231"/>
      <c r="U167" s="231"/>
      <c r="V167" s="231"/>
      <c r="W167" s="231"/>
      <c r="X167" s="231"/>
      <c r="Y167" s="231"/>
    </row>
    <row r="168" spans="1:25" s="228" customFormat="1">
      <c r="A168" s="235"/>
      <c r="B168" s="235"/>
      <c r="C168" s="235"/>
      <c r="D168" s="235"/>
      <c r="E168" s="235"/>
      <c r="F168" s="235"/>
      <c r="G168" s="235"/>
      <c r="H168" s="235"/>
      <c r="I168" s="235"/>
      <c r="J168" s="235"/>
      <c r="K168" s="235"/>
      <c r="Q168" s="231"/>
      <c r="R168" s="231"/>
      <c r="S168" s="231"/>
      <c r="T168" s="231"/>
      <c r="U168" s="231"/>
      <c r="V168" s="231"/>
      <c r="W168" s="231"/>
      <c r="X168" s="231"/>
      <c r="Y168" s="231"/>
    </row>
    <row r="169" spans="1:25" s="228" customFormat="1">
      <c r="A169" s="235"/>
      <c r="B169" s="235"/>
      <c r="C169" s="235"/>
      <c r="D169" s="235"/>
      <c r="E169" s="235"/>
      <c r="F169" s="235"/>
      <c r="G169" s="235"/>
      <c r="H169" s="235"/>
      <c r="I169" s="235"/>
      <c r="J169" s="235"/>
      <c r="K169" s="235"/>
      <c r="Q169" s="231"/>
      <c r="R169" s="231"/>
      <c r="S169" s="231"/>
      <c r="T169" s="231"/>
      <c r="U169" s="231"/>
      <c r="V169" s="231"/>
      <c r="W169" s="231"/>
      <c r="X169" s="231"/>
      <c r="Y169" s="231"/>
    </row>
    <row r="170" spans="1:25" s="228" customFormat="1">
      <c r="A170" s="235"/>
      <c r="B170" s="235"/>
      <c r="C170" s="235"/>
      <c r="D170" s="235"/>
      <c r="E170" s="235"/>
      <c r="F170" s="235"/>
      <c r="G170" s="235"/>
      <c r="H170" s="235"/>
      <c r="I170" s="235"/>
      <c r="J170" s="235"/>
      <c r="K170" s="235"/>
      <c r="Q170" s="231"/>
      <c r="R170" s="231"/>
      <c r="S170" s="231"/>
      <c r="T170" s="231"/>
      <c r="U170" s="231"/>
      <c r="V170" s="231"/>
      <c r="W170" s="231"/>
      <c r="X170" s="231"/>
      <c r="Y170" s="231"/>
    </row>
    <row r="171" spans="1:25" s="228" customFormat="1">
      <c r="A171" s="235"/>
      <c r="B171" s="235"/>
      <c r="C171" s="235"/>
      <c r="D171" s="235"/>
      <c r="E171" s="235"/>
      <c r="F171" s="235"/>
      <c r="G171" s="235"/>
      <c r="H171" s="235"/>
      <c r="I171" s="235"/>
      <c r="J171" s="235"/>
      <c r="K171" s="235"/>
      <c r="Q171" s="231"/>
      <c r="R171" s="231"/>
      <c r="S171" s="231"/>
      <c r="T171" s="231"/>
      <c r="U171" s="231"/>
      <c r="V171" s="231"/>
      <c r="W171" s="231"/>
      <c r="X171" s="231"/>
      <c r="Y171" s="231"/>
    </row>
    <row r="172" spans="1:25" s="228" customFormat="1">
      <c r="A172" s="235"/>
      <c r="B172" s="235"/>
      <c r="C172" s="235"/>
      <c r="D172" s="235"/>
      <c r="E172" s="235"/>
      <c r="F172" s="235"/>
      <c r="G172" s="235"/>
      <c r="H172" s="235"/>
      <c r="I172" s="235"/>
      <c r="J172" s="235"/>
      <c r="K172" s="235"/>
      <c r="Q172" s="231"/>
      <c r="R172" s="231"/>
      <c r="S172" s="231"/>
      <c r="T172" s="231"/>
      <c r="U172" s="231"/>
      <c r="V172" s="231"/>
      <c r="W172" s="231"/>
      <c r="X172" s="231"/>
      <c r="Y172" s="231"/>
    </row>
    <row r="173" spans="1:25" s="228" customFormat="1">
      <c r="A173" s="235"/>
      <c r="B173" s="235"/>
      <c r="C173" s="235"/>
      <c r="D173" s="235"/>
      <c r="E173" s="235"/>
      <c r="F173" s="235"/>
      <c r="G173" s="235"/>
      <c r="H173" s="235"/>
      <c r="I173" s="235"/>
      <c r="J173" s="235"/>
      <c r="K173" s="235"/>
      <c r="Q173" s="231"/>
      <c r="R173" s="231"/>
      <c r="S173" s="231"/>
      <c r="T173" s="231"/>
      <c r="U173" s="231"/>
      <c r="V173" s="231"/>
      <c r="W173" s="231"/>
      <c r="X173" s="231"/>
      <c r="Y173" s="231"/>
    </row>
    <row r="174" spans="1:25" s="228" customFormat="1">
      <c r="A174" s="235"/>
      <c r="B174" s="235"/>
      <c r="C174" s="235"/>
      <c r="D174" s="235"/>
      <c r="E174" s="235"/>
      <c r="F174" s="235"/>
      <c r="G174" s="235"/>
      <c r="H174" s="235"/>
      <c r="I174" s="235"/>
      <c r="J174" s="235"/>
      <c r="K174" s="235"/>
      <c r="Q174" s="231"/>
      <c r="R174" s="231"/>
      <c r="S174" s="231"/>
      <c r="T174" s="231"/>
      <c r="U174" s="231"/>
      <c r="V174" s="231"/>
      <c r="W174" s="231"/>
      <c r="X174" s="231"/>
      <c r="Y174" s="231"/>
    </row>
    <row r="175" spans="1:25" s="228" customFormat="1">
      <c r="A175" s="235"/>
      <c r="B175" s="235"/>
      <c r="C175" s="235"/>
      <c r="D175" s="235"/>
      <c r="E175" s="235"/>
      <c r="F175" s="235"/>
      <c r="G175" s="235"/>
      <c r="H175" s="235"/>
      <c r="I175" s="235"/>
      <c r="J175" s="235"/>
      <c r="K175" s="235"/>
      <c r="Q175" s="231"/>
      <c r="R175" s="231"/>
      <c r="S175" s="231"/>
      <c r="T175" s="231"/>
      <c r="U175" s="231"/>
      <c r="V175" s="231"/>
      <c r="W175" s="231"/>
      <c r="X175" s="231"/>
      <c r="Y175" s="231"/>
    </row>
    <row r="176" spans="1:25" s="228" customFormat="1">
      <c r="A176" s="235"/>
      <c r="B176" s="235"/>
      <c r="C176" s="235"/>
      <c r="D176" s="235"/>
      <c r="E176" s="235"/>
      <c r="F176" s="235"/>
      <c r="G176" s="235"/>
      <c r="H176" s="235"/>
      <c r="I176" s="235"/>
      <c r="J176" s="235"/>
      <c r="K176" s="235"/>
      <c r="Q176" s="231"/>
      <c r="R176" s="231"/>
      <c r="S176" s="231"/>
      <c r="T176" s="231"/>
      <c r="U176" s="231"/>
      <c r="V176" s="231"/>
      <c r="W176" s="231"/>
      <c r="X176" s="231"/>
      <c r="Y176" s="231"/>
    </row>
    <row r="177" spans="1:25" s="228" customFormat="1">
      <c r="A177" s="235"/>
      <c r="B177" s="235"/>
      <c r="C177" s="235"/>
      <c r="D177" s="235"/>
      <c r="E177" s="235"/>
      <c r="F177" s="235"/>
      <c r="G177" s="235"/>
      <c r="H177" s="235"/>
      <c r="I177" s="235"/>
      <c r="J177" s="235"/>
      <c r="K177" s="235"/>
      <c r="Q177" s="231"/>
      <c r="R177" s="231"/>
      <c r="S177" s="231"/>
      <c r="T177" s="231"/>
      <c r="U177" s="231"/>
      <c r="V177" s="231"/>
      <c r="W177" s="231"/>
      <c r="X177" s="231"/>
      <c r="Y177" s="231"/>
    </row>
    <row r="178" spans="1:25" s="228" customFormat="1">
      <c r="A178" s="235"/>
      <c r="B178" s="235"/>
      <c r="C178" s="235"/>
      <c r="D178" s="235"/>
      <c r="E178" s="235"/>
      <c r="F178" s="235"/>
      <c r="G178" s="235"/>
      <c r="H178" s="235"/>
      <c r="I178" s="235"/>
      <c r="J178" s="235"/>
      <c r="K178" s="235"/>
      <c r="Q178" s="231"/>
      <c r="R178" s="231"/>
      <c r="S178" s="231"/>
      <c r="T178" s="231"/>
      <c r="U178" s="231"/>
      <c r="V178" s="231"/>
      <c r="W178" s="231"/>
      <c r="X178" s="231"/>
      <c r="Y178" s="231"/>
    </row>
    <row r="179" spans="1:25" s="228" customFormat="1">
      <c r="A179" s="235"/>
      <c r="B179" s="235"/>
      <c r="C179" s="235"/>
      <c r="D179" s="235"/>
      <c r="E179" s="235"/>
      <c r="F179" s="235"/>
      <c r="G179" s="235"/>
      <c r="H179" s="235"/>
      <c r="I179" s="235"/>
      <c r="J179" s="235"/>
      <c r="K179" s="235"/>
      <c r="Q179" s="231"/>
      <c r="R179" s="231"/>
      <c r="S179" s="231"/>
      <c r="T179" s="231"/>
      <c r="U179" s="231"/>
      <c r="V179" s="231"/>
      <c r="W179" s="231"/>
      <c r="X179" s="231"/>
      <c r="Y179" s="231"/>
    </row>
    <row r="180" spans="1:25" s="228" customFormat="1">
      <c r="A180" s="235"/>
      <c r="B180" s="235"/>
      <c r="C180" s="235"/>
      <c r="D180" s="235"/>
      <c r="E180" s="235"/>
      <c r="F180" s="235"/>
      <c r="G180" s="235"/>
      <c r="H180" s="235"/>
      <c r="I180" s="235"/>
      <c r="J180" s="235"/>
      <c r="K180" s="235"/>
      <c r="Q180" s="231"/>
      <c r="R180" s="231"/>
      <c r="S180" s="231"/>
      <c r="T180" s="231"/>
      <c r="U180" s="231"/>
      <c r="V180" s="231"/>
      <c r="W180" s="231"/>
      <c r="X180" s="231"/>
      <c r="Y180" s="231"/>
    </row>
    <row r="181" spans="1:25" s="228" customFormat="1">
      <c r="A181" s="235"/>
      <c r="B181" s="235"/>
      <c r="C181" s="235"/>
      <c r="D181" s="235"/>
      <c r="E181" s="235"/>
      <c r="F181" s="235"/>
      <c r="G181" s="235"/>
      <c r="H181" s="235"/>
      <c r="I181" s="235"/>
      <c r="J181" s="235"/>
      <c r="K181" s="235"/>
      <c r="Q181" s="231"/>
      <c r="R181" s="231"/>
      <c r="S181" s="231"/>
      <c r="T181" s="231"/>
      <c r="U181" s="231"/>
      <c r="V181" s="231"/>
      <c r="W181" s="231"/>
      <c r="X181" s="231"/>
      <c r="Y181" s="231"/>
    </row>
    <row r="182" spans="1:25" s="228" customFormat="1">
      <c r="A182" s="235"/>
      <c r="B182" s="235"/>
      <c r="C182" s="235"/>
      <c r="D182" s="235"/>
      <c r="E182" s="235"/>
      <c r="F182" s="235"/>
      <c r="G182" s="235"/>
      <c r="H182" s="235"/>
      <c r="I182" s="235"/>
      <c r="J182" s="235"/>
      <c r="K182" s="235"/>
      <c r="Q182" s="231"/>
      <c r="R182" s="231"/>
      <c r="S182" s="231"/>
      <c r="T182" s="231"/>
      <c r="U182" s="231"/>
      <c r="V182" s="231"/>
      <c r="W182" s="231"/>
      <c r="X182" s="231"/>
      <c r="Y182" s="231"/>
    </row>
    <row r="183" spans="1:25" s="228" customFormat="1">
      <c r="A183" s="235"/>
      <c r="B183" s="235"/>
      <c r="C183" s="235"/>
      <c r="D183" s="235"/>
      <c r="E183" s="235"/>
      <c r="F183" s="235"/>
      <c r="G183" s="235"/>
      <c r="H183" s="235"/>
      <c r="I183" s="235"/>
      <c r="J183" s="235"/>
      <c r="K183" s="235"/>
      <c r="Q183" s="231"/>
      <c r="R183" s="231"/>
      <c r="S183" s="231"/>
      <c r="T183" s="231"/>
      <c r="U183" s="231"/>
      <c r="V183" s="231"/>
      <c r="W183" s="231"/>
      <c r="X183" s="231"/>
      <c r="Y183" s="231"/>
    </row>
    <row r="184" spans="1:25" s="228" customFormat="1">
      <c r="A184" s="235"/>
      <c r="B184" s="235"/>
      <c r="C184" s="235"/>
      <c r="D184" s="235"/>
      <c r="E184" s="235"/>
      <c r="F184" s="235"/>
      <c r="G184" s="235"/>
      <c r="H184" s="235"/>
      <c r="I184" s="235"/>
      <c r="J184" s="235"/>
      <c r="K184" s="235"/>
      <c r="Q184" s="231"/>
      <c r="R184" s="231"/>
      <c r="S184" s="231"/>
      <c r="T184" s="231"/>
      <c r="U184" s="231"/>
      <c r="V184" s="231"/>
      <c r="W184" s="231"/>
      <c r="X184" s="231"/>
      <c r="Y184" s="231"/>
    </row>
    <row r="185" spans="1:25" s="228" customFormat="1">
      <c r="A185" s="235"/>
      <c r="B185" s="235"/>
      <c r="C185" s="235"/>
      <c r="D185" s="235"/>
      <c r="E185" s="235"/>
      <c r="F185" s="235"/>
      <c r="G185" s="235"/>
      <c r="H185" s="235"/>
      <c r="I185" s="235"/>
      <c r="J185" s="235"/>
      <c r="K185" s="235"/>
      <c r="Q185" s="231"/>
      <c r="R185" s="231"/>
      <c r="S185" s="231"/>
      <c r="T185" s="231"/>
      <c r="U185" s="231"/>
      <c r="V185" s="231"/>
      <c r="W185" s="231"/>
      <c r="X185" s="231"/>
      <c r="Y185" s="231"/>
    </row>
    <row r="186" spans="1:25" s="228" customFormat="1">
      <c r="A186" s="235"/>
      <c r="B186" s="235"/>
      <c r="C186" s="235"/>
      <c r="D186" s="235"/>
      <c r="E186" s="235"/>
      <c r="F186" s="235"/>
      <c r="G186" s="235"/>
      <c r="H186" s="235"/>
      <c r="I186" s="235"/>
      <c r="J186" s="235"/>
      <c r="K186" s="235"/>
      <c r="Q186" s="231"/>
      <c r="R186" s="231"/>
      <c r="S186" s="231"/>
      <c r="T186" s="231"/>
      <c r="U186" s="231"/>
      <c r="V186" s="231"/>
      <c r="W186" s="231"/>
      <c r="X186" s="231"/>
      <c r="Y186" s="231"/>
    </row>
    <row r="187" spans="1:25" s="228" customFormat="1">
      <c r="A187" s="235"/>
      <c r="B187" s="235"/>
      <c r="C187" s="235"/>
      <c r="D187" s="235"/>
      <c r="E187" s="235"/>
      <c r="F187" s="235"/>
      <c r="G187" s="235"/>
      <c r="H187" s="235"/>
      <c r="I187" s="235"/>
      <c r="J187" s="235"/>
      <c r="K187" s="235"/>
      <c r="Q187" s="231"/>
      <c r="R187" s="231"/>
      <c r="S187" s="231"/>
      <c r="T187" s="231"/>
      <c r="U187" s="231"/>
      <c r="V187" s="231"/>
      <c r="W187" s="231"/>
      <c r="X187" s="231"/>
      <c r="Y187" s="231"/>
    </row>
    <row r="188" spans="1:25" s="228" customFormat="1">
      <c r="A188" s="235"/>
      <c r="B188" s="235"/>
      <c r="C188" s="235"/>
      <c r="D188" s="235"/>
      <c r="E188" s="235"/>
      <c r="F188" s="235"/>
      <c r="G188" s="235"/>
      <c r="H188" s="235"/>
      <c r="I188" s="235"/>
      <c r="J188" s="235"/>
      <c r="K188" s="235"/>
      <c r="Q188" s="231"/>
      <c r="R188" s="231"/>
      <c r="S188" s="231"/>
      <c r="T188" s="231"/>
      <c r="U188" s="231"/>
      <c r="V188" s="231"/>
      <c r="W188" s="231"/>
      <c r="X188" s="231"/>
      <c r="Y188" s="231"/>
    </row>
    <row r="189" spans="1:25" s="228" customFormat="1">
      <c r="A189" s="235"/>
      <c r="B189" s="235"/>
      <c r="C189" s="235"/>
      <c r="D189" s="235"/>
      <c r="E189" s="235"/>
      <c r="F189" s="235"/>
      <c r="G189" s="235"/>
      <c r="H189" s="235"/>
      <c r="I189" s="235"/>
      <c r="J189" s="235"/>
      <c r="K189" s="235"/>
      <c r="Q189" s="231"/>
      <c r="R189" s="231"/>
      <c r="S189" s="231"/>
      <c r="T189" s="231"/>
      <c r="U189" s="231"/>
      <c r="V189" s="231"/>
      <c r="W189" s="231"/>
      <c r="X189" s="231"/>
      <c r="Y189" s="231"/>
    </row>
    <row r="190" spans="1:25" s="228" customFormat="1">
      <c r="A190" s="235"/>
      <c r="B190" s="235"/>
      <c r="C190" s="235"/>
      <c r="D190" s="235"/>
      <c r="E190" s="235"/>
      <c r="F190" s="235"/>
      <c r="G190" s="235"/>
      <c r="H190" s="235"/>
      <c r="I190" s="235"/>
      <c r="J190" s="235"/>
      <c r="K190" s="235"/>
      <c r="Q190" s="231"/>
      <c r="R190" s="231"/>
      <c r="S190" s="231"/>
      <c r="T190" s="231"/>
      <c r="U190" s="231"/>
      <c r="V190" s="231"/>
      <c r="W190" s="231"/>
      <c r="X190" s="231"/>
      <c r="Y190" s="231"/>
    </row>
    <row r="191" spans="1:25" s="228" customFormat="1">
      <c r="A191" s="235"/>
      <c r="B191" s="235"/>
      <c r="C191" s="235"/>
      <c r="D191" s="235"/>
      <c r="E191" s="235"/>
      <c r="F191" s="235"/>
      <c r="G191" s="235"/>
      <c r="H191" s="235"/>
      <c r="I191" s="235"/>
      <c r="J191" s="235"/>
      <c r="K191" s="235"/>
      <c r="Q191" s="231"/>
      <c r="R191" s="231"/>
      <c r="S191" s="231"/>
      <c r="T191" s="231"/>
      <c r="U191" s="231"/>
      <c r="V191" s="231"/>
      <c r="W191" s="231"/>
      <c r="X191" s="231"/>
      <c r="Y191" s="231"/>
    </row>
    <row r="192" spans="1:25" s="228" customFormat="1">
      <c r="A192" s="235"/>
      <c r="B192" s="235"/>
      <c r="C192" s="235"/>
      <c r="D192" s="235"/>
      <c r="E192" s="235"/>
      <c r="F192" s="235"/>
      <c r="G192" s="235"/>
      <c r="H192" s="235"/>
      <c r="I192" s="235"/>
      <c r="J192" s="235"/>
      <c r="K192" s="235"/>
      <c r="Q192" s="231"/>
      <c r="R192" s="231"/>
      <c r="S192" s="231"/>
      <c r="T192" s="231"/>
      <c r="U192" s="231"/>
      <c r="V192" s="231"/>
      <c r="W192" s="231"/>
      <c r="X192" s="231"/>
      <c r="Y192" s="231"/>
    </row>
    <row r="193" spans="1:25" s="228" customFormat="1">
      <c r="A193" s="235"/>
      <c r="B193" s="235"/>
      <c r="C193" s="235"/>
      <c r="D193" s="235"/>
      <c r="E193" s="235"/>
      <c r="F193" s="235"/>
      <c r="G193" s="235"/>
      <c r="H193" s="235"/>
      <c r="I193" s="235"/>
      <c r="J193" s="235"/>
      <c r="K193" s="235"/>
      <c r="Q193" s="231"/>
      <c r="R193" s="231"/>
      <c r="S193" s="231"/>
      <c r="T193" s="231"/>
      <c r="U193" s="231"/>
      <c r="V193" s="231"/>
      <c r="W193" s="231"/>
      <c r="X193" s="231"/>
      <c r="Y193" s="231"/>
    </row>
    <row r="194" spans="1:25" s="228" customFormat="1">
      <c r="A194" s="235"/>
      <c r="B194" s="235"/>
      <c r="C194" s="235"/>
      <c r="D194" s="235"/>
      <c r="E194" s="235"/>
      <c r="F194" s="235"/>
      <c r="G194" s="235"/>
      <c r="H194" s="235"/>
      <c r="I194" s="235"/>
      <c r="J194" s="235"/>
      <c r="K194" s="235"/>
      <c r="Q194" s="231"/>
      <c r="R194" s="231"/>
      <c r="S194" s="231"/>
      <c r="T194" s="231"/>
      <c r="U194" s="231"/>
      <c r="V194" s="231"/>
      <c r="W194" s="231"/>
      <c r="X194" s="231"/>
      <c r="Y194" s="231"/>
    </row>
    <row r="195" spans="1:25" s="228" customFormat="1">
      <c r="A195" s="235"/>
      <c r="B195" s="235"/>
      <c r="C195" s="235"/>
      <c r="D195" s="235"/>
      <c r="E195" s="235"/>
      <c r="F195" s="235"/>
      <c r="G195" s="235"/>
      <c r="H195" s="235"/>
      <c r="I195" s="235"/>
      <c r="J195" s="235"/>
      <c r="K195" s="235"/>
      <c r="Q195" s="231"/>
      <c r="R195" s="231"/>
      <c r="S195" s="231"/>
      <c r="T195" s="231"/>
      <c r="U195" s="231"/>
      <c r="V195" s="231"/>
      <c r="W195" s="231"/>
      <c r="X195" s="231"/>
      <c r="Y195" s="231"/>
    </row>
    <row r="196" spans="1:25" s="228" customFormat="1">
      <c r="A196" s="235"/>
      <c r="B196" s="235"/>
      <c r="C196" s="235"/>
      <c r="D196" s="235"/>
      <c r="E196" s="235"/>
      <c r="F196" s="235"/>
      <c r="G196" s="235"/>
      <c r="H196" s="235"/>
      <c r="I196" s="235"/>
      <c r="J196" s="235"/>
      <c r="K196" s="235"/>
      <c r="Q196" s="231"/>
      <c r="R196" s="231"/>
      <c r="S196" s="231"/>
      <c r="T196" s="231"/>
      <c r="U196" s="231"/>
      <c r="V196" s="231"/>
      <c r="W196" s="231"/>
      <c r="X196" s="231"/>
      <c r="Y196" s="231"/>
    </row>
    <row r="197" spans="1:25" s="228" customFormat="1">
      <c r="A197" s="235"/>
      <c r="B197" s="235"/>
      <c r="C197" s="235"/>
      <c r="D197" s="235"/>
      <c r="E197" s="235"/>
      <c r="F197" s="235"/>
      <c r="G197" s="235"/>
      <c r="H197" s="235"/>
      <c r="I197" s="235"/>
      <c r="J197" s="235"/>
      <c r="K197" s="235"/>
      <c r="Q197" s="231"/>
      <c r="R197" s="231"/>
      <c r="S197" s="231"/>
      <c r="T197" s="231"/>
      <c r="U197" s="231"/>
      <c r="V197" s="231"/>
      <c r="W197" s="231"/>
      <c r="X197" s="231"/>
      <c r="Y197" s="231"/>
    </row>
  </sheetData>
  <pageMargins left="1.0629921259842501" right="0.118110236220472" top="0.94488188976377996" bottom="0.15748031496063" header="0" footer="0"/>
  <pageSetup scale="75"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0"/>
  <sheetViews>
    <sheetView workbookViewId="0">
      <selection activeCell="C37" sqref="C37"/>
    </sheetView>
  </sheetViews>
  <sheetFormatPr baseColWidth="10" defaultColWidth="9.140625" defaultRowHeight="12.75"/>
  <cols>
    <col min="1" max="1" width="30.7109375" style="67" customWidth="1"/>
    <col min="2" max="2" width="30.140625" style="67" customWidth="1"/>
    <col min="3" max="3" width="52.85546875" style="26" customWidth="1"/>
    <col min="4" max="4" width="13" style="68" customWidth="1"/>
    <col min="5" max="5" width="15.42578125" style="26" customWidth="1"/>
    <col min="6" max="6" width="16.7109375" style="26" customWidth="1"/>
    <col min="7" max="16384" width="9.140625" style="69"/>
  </cols>
  <sheetData>
    <row r="1" spans="1:6" s="66" customFormat="1" ht="36">
      <c r="A1" s="70" t="s">
        <v>2149</v>
      </c>
      <c r="B1" s="70" t="s">
        <v>1062</v>
      </c>
      <c r="C1" s="71" t="s">
        <v>1063</v>
      </c>
      <c r="D1" s="71" t="s">
        <v>1064</v>
      </c>
      <c r="E1" s="72" t="s">
        <v>1066</v>
      </c>
      <c r="F1" s="73" t="s">
        <v>2150</v>
      </c>
    </row>
    <row r="2" spans="1:6" ht="20.100000000000001" customHeight="1">
      <c r="A2" s="74" t="s">
        <v>1727</v>
      </c>
      <c r="B2" s="74" t="s">
        <v>2151</v>
      </c>
      <c r="C2" s="75" t="s">
        <v>2152</v>
      </c>
      <c r="D2" s="76" t="s">
        <v>1087</v>
      </c>
      <c r="E2" s="77">
        <v>944</v>
      </c>
      <c r="F2" s="78" t="s">
        <v>2153</v>
      </c>
    </row>
    <row r="3" spans="1:6">
      <c r="A3" s="74" t="s">
        <v>1727</v>
      </c>
      <c r="B3" s="74" t="s">
        <v>2151</v>
      </c>
      <c r="C3" s="75" t="s">
        <v>2154</v>
      </c>
      <c r="D3" s="76" t="s">
        <v>1087</v>
      </c>
      <c r="E3" s="77">
        <v>590</v>
      </c>
      <c r="F3" s="78" t="s">
        <v>2153</v>
      </c>
    </row>
    <row r="4" spans="1:6" ht="24">
      <c r="A4" s="79" t="s">
        <v>1070</v>
      </c>
      <c r="B4" s="79" t="s">
        <v>1086</v>
      </c>
      <c r="C4" s="79" t="s">
        <v>1204</v>
      </c>
      <c r="D4" s="80" t="s">
        <v>1087</v>
      </c>
      <c r="E4" s="81">
        <v>5000.5</v>
      </c>
      <c r="F4" s="82" t="s">
        <v>1088</v>
      </c>
    </row>
    <row r="5" spans="1:6" ht="24">
      <c r="A5" s="79" t="s">
        <v>1070</v>
      </c>
      <c r="B5" s="79" t="s">
        <v>1086</v>
      </c>
      <c r="C5" s="79" t="s">
        <v>1203</v>
      </c>
      <c r="D5" s="80" t="s">
        <v>1087</v>
      </c>
      <c r="E5" s="81">
        <v>10133.5</v>
      </c>
      <c r="F5" s="82" t="s">
        <v>1088</v>
      </c>
    </row>
    <row r="6" spans="1:6" ht="24">
      <c r="A6" s="79" t="s">
        <v>1070</v>
      </c>
      <c r="B6" s="79" t="s">
        <v>1086</v>
      </c>
      <c r="C6" s="79" t="s">
        <v>1118</v>
      </c>
      <c r="D6" s="80" t="s">
        <v>1087</v>
      </c>
      <c r="E6" s="81">
        <v>25488</v>
      </c>
      <c r="F6" s="82" t="s">
        <v>1088</v>
      </c>
    </row>
    <row r="7" spans="1:6" ht="24">
      <c r="A7" s="79" t="s">
        <v>1070</v>
      </c>
      <c r="B7" s="79" t="s">
        <v>1086</v>
      </c>
      <c r="C7" s="79" t="s">
        <v>1071</v>
      </c>
      <c r="D7" s="80" t="s">
        <v>1087</v>
      </c>
      <c r="E7" s="81">
        <v>61419</v>
      </c>
      <c r="F7" s="82" t="s">
        <v>1088</v>
      </c>
    </row>
    <row r="8" spans="1:6" ht="21.95" customHeight="1">
      <c r="A8" s="79" t="s">
        <v>1070</v>
      </c>
      <c r="B8" s="79" t="s">
        <v>1086</v>
      </c>
      <c r="C8" s="79" t="s">
        <v>1239</v>
      </c>
      <c r="D8" s="80" t="s">
        <v>1087</v>
      </c>
      <c r="E8" s="81">
        <v>33435.300000000003</v>
      </c>
      <c r="F8" s="82" t="s">
        <v>1088</v>
      </c>
    </row>
    <row r="9" spans="1:6" ht="17.100000000000001" customHeight="1">
      <c r="A9" s="79" t="s">
        <v>1070</v>
      </c>
      <c r="B9" s="79" t="s">
        <v>1086</v>
      </c>
      <c r="C9" s="79" t="s">
        <v>1252</v>
      </c>
      <c r="D9" s="80" t="s">
        <v>1087</v>
      </c>
      <c r="E9" s="81">
        <v>9410.5</v>
      </c>
      <c r="F9" s="82" t="s">
        <v>1088</v>
      </c>
    </row>
    <row r="10" spans="1:6" ht="18.95" customHeight="1">
      <c r="A10" s="79" t="s">
        <v>1070</v>
      </c>
      <c r="B10" s="79" t="s">
        <v>1086</v>
      </c>
      <c r="C10" s="79" t="s">
        <v>1079</v>
      </c>
      <c r="D10" s="80" t="s">
        <v>1087</v>
      </c>
      <c r="E10" s="81">
        <v>5929.5</v>
      </c>
      <c r="F10" s="82" t="s">
        <v>1088</v>
      </c>
    </row>
    <row r="11" spans="1:6" ht="17.100000000000001" customHeight="1">
      <c r="A11" s="79" t="s">
        <v>1070</v>
      </c>
      <c r="B11" s="79" t="s">
        <v>1086</v>
      </c>
      <c r="C11" s="79" t="s">
        <v>1208</v>
      </c>
      <c r="D11" s="80" t="s">
        <v>1087</v>
      </c>
      <c r="E11" s="81">
        <v>65844</v>
      </c>
      <c r="F11" s="82" t="s">
        <v>1088</v>
      </c>
    </row>
    <row r="12" spans="1:6" ht="18" customHeight="1">
      <c r="A12" s="79" t="s">
        <v>1070</v>
      </c>
      <c r="B12" s="79" t="s">
        <v>1086</v>
      </c>
      <c r="C12" s="79" t="s">
        <v>1082</v>
      </c>
      <c r="D12" s="80" t="s">
        <v>1087</v>
      </c>
      <c r="E12" s="81">
        <v>29393.8</v>
      </c>
      <c r="F12" s="82" t="s">
        <v>1088</v>
      </c>
    </row>
    <row r="13" spans="1:6" ht="18" customHeight="1">
      <c r="A13" s="79" t="s">
        <v>1070</v>
      </c>
      <c r="B13" s="79" t="s">
        <v>1086</v>
      </c>
      <c r="C13" s="79" t="s">
        <v>1124</v>
      </c>
      <c r="D13" s="80" t="s">
        <v>1087</v>
      </c>
      <c r="E13" s="81">
        <v>27193.1</v>
      </c>
      <c r="F13" s="82" t="s">
        <v>1088</v>
      </c>
    </row>
    <row r="14" spans="1:6" ht="24">
      <c r="A14" s="79" t="s">
        <v>1070</v>
      </c>
      <c r="B14" s="79" t="s">
        <v>1086</v>
      </c>
      <c r="C14" s="79" t="s">
        <v>2155</v>
      </c>
      <c r="D14" s="80" t="s">
        <v>1087</v>
      </c>
      <c r="E14" s="81">
        <v>50380.1</v>
      </c>
      <c r="F14" s="82" t="s">
        <v>1088</v>
      </c>
    </row>
    <row r="15" spans="1:6" ht="24">
      <c r="A15" s="79" t="s">
        <v>1070</v>
      </c>
      <c r="B15" s="79" t="s">
        <v>1086</v>
      </c>
      <c r="C15" s="79" t="s">
        <v>2156</v>
      </c>
      <c r="D15" s="80" t="s">
        <v>1087</v>
      </c>
      <c r="E15" s="81">
        <v>29323</v>
      </c>
      <c r="F15" s="82" t="s">
        <v>1088</v>
      </c>
    </row>
    <row r="16" spans="1:6" ht="24">
      <c r="A16" s="79" t="s">
        <v>1070</v>
      </c>
      <c r="B16" s="79" t="s">
        <v>1086</v>
      </c>
      <c r="C16" s="79" t="s">
        <v>2157</v>
      </c>
      <c r="D16" s="80" t="s">
        <v>1087</v>
      </c>
      <c r="E16" s="81">
        <v>32833.5</v>
      </c>
      <c r="F16" s="82" t="s">
        <v>1088</v>
      </c>
    </row>
    <row r="17" spans="1:6" ht="24">
      <c r="A17" s="79" t="s">
        <v>1070</v>
      </c>
      <c r="B17" s="79" t="s">
        <v>1086</v>
      </c>
      <c r="C17" s="79" t="s">
        <v>1116</v>
      </c>
      <c r="D17" s="80" t="s">
        <v>1087</v>
      </c>
      <c r="E17" s="81">
        <v>12537.5</v>
      </c>
      <c r="F17" s="82" t="s">
        <v>1088</v>
      </c>
    </row>
    <row r="18" spans="1:6" ht="24">
      <c r="A18" s="79" t="s">
        <v>1070</v>
      </c>
      <c r="B18" s="79" t="s">
        <v>1086</v>
      </c>
      <c r="C18" s="79" t="s">
        <v>1254</v>
      </c>
      <c r="D18" s="80" t="s">
        <v>1087</v>
      </c>
      <c r="E18" s="81">
        <v>12626</v>
      </c>
      <c r="F18" s="82" t="s">
        <v>1088</v>
      </c>
    </row>
    <row r="19" spans="1:6" ht="24">
      <c r="A19" s="79" t="s">
        <v>1070</v>
      </c>
      <c r="B19" s="79" t="s">
        <v>1086</v>
      </c>
      <c r="C19" s="79" t="s">
        <v>1277</v>
      </c>
      <c r="D19" s="80" t="s">
        <v>1087</v>
      </c>
      <c r="E19" s="81">
        <v>95892.7</v>
      </c>
      <c r="F19" s="82" t="s">
        <v>1088</v>
      </c>
    </row>
    <row r="20" spans="1:6" ht="22.5" customHeight="1">
      <c r="A20" s="79" t="s">
        <v>1070</v>
      </c>
      <c r="B20" s="79" t="s">
        <v>1086</v>
      </c>
      <c r="C20" s="79" t="s">
        <v>1253</v>
      </c>
      <c r="D20" s="80" t="s">
        <v>1087</v>
      </c>
      <c r="E20" s="81">
        <v>19706</v>
      </c>
      <c r="F20" s="82" t="s">
        <v>1088</v>
      </c>
    </row>
    <row r="21" spans="1:6" ht="22.5" customHeight="1">
      <c r="A21" s="79" t="s">
        <v>1070</v>
      </c>
      <c r="B21" s="79" t="s">
        <v>1086</v>
      </c>
      <c r="C21" s="79" t="s">
        <v>1127</v>
      </c>
      <c r="D21" s="80" t="s">
        <v>1087</v>
      </c>
      <c r="E21" s="81">
        <v>30975</v>
      </c>
      <c r="F21" s="82" t="s">
        <v>1088</v>
      </c>
    </row>
    <row r="22" spans="1:6">
      <c r="A22" s="79" t="s">
        <v>1070</v>
      </c>
      <c r="B22" s="79" t="s">
        <v>1086</v>
      </c>
      <c r="C22" s="79" t="s">
        <v>1201</v>
      </c>
      <c r="D22" s="80" t="s">
        <v>1087</v>
      </c>
      <c r="E22" s="81">
        <v>15251.5</v>
      </c>
      <c r="F22" s="82" t="s">
        <v>1088</v>
      </c>
    </row>
    <row r="23" spans="1:6">
      <c r="A23" s="79" t="s">
        <v>1070</v>
      </c>
      <c r="B23" s="79" t="s">
        <v>1086</v>
      </c>
      <c r="C23" s="79" t="s">
        <v>2158</v>
      </c>
      <c r="D23" s="80" t="s">
        <v>1087</v>
      </c>
      <c r="E23" s="81">
        <v>24225.4</v>
      </c>
      <c r="F23" s="82" t="s">
        <v>1088</v>
      </c>
    </row>
    <row r="24" spans="1:6" ht="22.5" customHeight="1">
      <c r="A24" s="83" t="s">
        <v>1740</v>
      </c>
      <c r="B24" s="83" t="s">
        <v>2159</v>
      </c>
      <c r="C24" s="84" t="s">
        <v>2160</v>
      </c>
      <c r="D24" s="85" t="s">
        <v>1091</v>
      </c>
      <c r="E24" s="86">
        <v>1003</v>
      </c>
      <c r="F24" s="87" t="s">
        <v>2161</v>
      </c>
    </row>
    <row r="25" spans="1:6">
      <c r="A25" s="83" t="s">
        <v>1740</v>
      </c>
      <c r="B25" s="83" t="s">
        <v>2159</v>
      </c>
      <c r="C25" s="84" t="s">
        <v>2162</v>
      </c>
      <c r="D25" s="85" t="s">
        <v>1091</v>
      </c>
      <c r="E25" s="86">
        <v>1003</v>
      </c>
      <c r="F25" s="87" t="s">
        <v>2161</v>
      </c>
    </row>
    <row r="26" spans="1:6" ht="24" customHeight="1">
      <c r="A26" s="83" t="s">
        <v>1740</v>
      </c>
      <c r="B26" s="83" t="s">
        <v>2159</v>
      </c>
      <c r="C26" s="84" t="s">
        <v>2163</v>
      </c>
      <c r="D26" s="85" t="s">
        <v>1091</v>
      </c>
      <c r="E26" s="86">
        <v>3009</v>
      </c>
      <c r="F26" s="87" t="s">
        <v>2161</v>
      </c>
    </row>
    <row r="27" spans="1:6">
      <c r="A27" s="83" t="s">
        <v>1740</v>
      </c>
      <c r="B27" s="83" t="s">
        <v>2159</v>
      </c>
      <c r="C27" s="84" t="s">
        <v>2164</v>
      </c>
      <c r="D27" s="85" t="s">
        <v>1091</v>
      </c>
      <c r="E27" s="86">
        <v>1882.1</v>
      </c>
      <c r="F27" s="87" t="s">
        <v>2161</v>
      </c>
    </row>
    <row r="28" spans="1:6">
      <c r="A28" s="83" t="s">
        <v>1740</v>
      </c>
      <c r="B28" s="83" t="s">
        <v>2159</v>
      </c>
      <c r="C28" s="84" t="s">
        <v>2165</v>
      </c>
      <c r="D28" s="85" t="s">
        <v>1087</v>
      </c>
      <c r="E28" s="86">
        <v>83.78</v>
      </c>
      <c r="F28" s="87" t="s">
        <v>2161</v>
      </c>
    </row>
    <row r="29" spans="1:6">
      <c r="A29" s="83" t="s">
        <v>1740</v>
      </c>
      <c r="B29" s="83" t="s">
        <v>2159</v>
      </c>
      <c r="C29" s="84" t="s">
        <v>2166</v>
      </c>
      <c r="D29" s="85" t="s">
        <v>1087</v>
      </c>
      <c r="E29" s="86">
        <v>192.34</v>
      </c>
      <c r="F29" s="87" t="s">
        <v>2161</v>
      </c>
    </row>
    <row r="30" spans="1:6">
      <c r="A30" s="83" t="s">
        <v>1740</v>
      </c>
      <c r="B30" s="83" t="s">
        <v>2159</v>
      </c>
      <c r="C30" s="84" t="s">
        <v>2167</v>
      </c>
      <c r="D30" s="85" t="s">
        <v>1087</v>
      </c>
      <c r="E30" s="86">
        <v>421.26</v>
      </c>
      <c r="F30" s="87" t="s">
        <v>2161</v>
      </c>
    </row>
    <row r="31" spans="1:6">
      <c r="A31" s="88" t="s">
        <v>1149</v>
      </c>
      <c r="B31" s="88" t="s">
        <v>1150</v>
      </c>
      <c r="C31" s="89" t="s">
        <v>2168</v>
      </c>
      <c r="D31" s="90" t="s">
        <v>1087</v>
      </c>
      <c r="E31" s="91">
        <v>6500</v>
      </c>
      <c r="F31" s="92" t="s">
        <v>1152</v>
      </c>
    </row>
    <row r="32" spans="1:6">
      <c r="A32" s="88" t="s">
        <v>1149</v>
      </c>
      <c r="B32" s="88" t="s">
        <v>1150</v>
      </c>
      <c r="C32" s="89" t="s">
        <v>2169</v>
      </c>
      <c r="D32" s="90" t="s">
        <v>1087</v>
      </c>
      <c r="E32" s="91">
        <v>7265.26</v>
      </c>
      <c r="F32" s="92" t="s">
        <v>1152</v>
      </c>
    </row>
    <row r="33" spans="1:6">
      <c r="A33" s="88" t="s">
        <v>1149</v>
      </c>
      <c r="B33" s="88" t="s">
        <v>1150</v>
      </c>
      <c r="C33" s="89" t="s">
        <v>2170</v>
      </c>
      <c r="D33" s="90" t="s">
        <v>1087</v>
      </c>
      <c r="E33" s="91">
        <v>4675.2539999999999</v>
      </c>
      <c r="F33" s="92" t="s">
        <v>1152</v>
      </c>
    </row>
    <row r="34" spans="1:6">
      <c r="A34" s="88" t="s">
        <v>1149</v>
      </c>
      <c r="B34" s="88" t="s">
        <v>1150</v>
      </c>
      <c r="C34" s="89" t="s">
        <v>2171</v>
      </c>
      <c r="D34" s="90" t="s">
        <v>1087</v>
      </c>
      <c r="E34" s="91">
        <v>16785.5</v>
      </c>
      <c r="F34" s="92" t="s">
        <v>1152</v>
      </c>
    </row>
    <row r="35" spans="1:6">
      <c r="A35" s="88" t="s">
        <v>1149</v>
      </c>
      <c r="B35" s="88" t="s">
        <v>1150</v>
      </c>
      <c r="C35" s="89" t="s">
        <v>1151</v>
      </c>
      <c r="D35" s="90" t="s">
        <v>1087</v>
      </c>
      <c r="E35" s="91">
        <v>15163</v>
      </c>
      <c r="F35" s="92" t="s">
        <v>1152</v>
      </c>
    </row>
    <row r="36" spans="1:6" ht="24">
      <c r="A36" s="93" t="s">
        <v>1280</v>
      </c>
      <c r="B36" s="93" t="s">
        <v>2172</v>
      </c>
      <c r="C36" s="94" t="s">
        <v>2173</v>
      </c>
      <c r="D36" s="95" t="s">
        <v>1087</v>
      </c>
      <c r="E36" s="96">
        <v>2330.5</v>
      </c>
      <c r="F36" s="97" t="s">
        <v>2174</v>
      </c>
    </row>
    <row r="37" spans="1:6" ht="24">
      <c r="A37" s="93" t="s">
        <v>1280</v>
      </c>
      <c r="B37" s="93" t="s">
        <v>2172</v>
      </c>
      <c r="C37" s="94" t="s">
        <v>2175</v>
      </c>
      <c r="D37" s="95"/>
      <c r="E37" s="96">
        <v>1150</v>
      </c>
      <c r="F37" s="97" t="s">
        <v>2174</v>
      </c>
    </row>
    <row r="38" spans="1:6" ht="24">
      <c r="A38" s="93" t="s">
        <v>1280</v>
      </c>
      <c r="B38" s="93" t="s">
        <v>2172</v>
      </c>
      <c r="C38" s="94" t="s">
        <v>1281</v>
      </c>
      <c r="D38" s="95" t="s">
        <v>1087</v>
      </c>
      <c r="E38" s="96">
        <v>2330.5</v>
      </c>
      <c r="F38" s="97" t="s">
        <v>2174</v>
      </c>
    </row>
    <row r="39" spans="1:6" ht="24">
      <c r="A39" s="93" t="s">
        <v>1280</v>
      </c>
      <c r="B39" s="93" t="s">
        <v>2172</v>
      </c>
      <c r="C39" s="94" t="s">
        <v>2176</v>
      </c>
      <c r="D39" s="95" t="s">
        <v>1087</v>
      </c>
      <c r="E39" s="96">
        <v>3009</v>
      </c>
      <c r="F39" s="97" t="s">
        <v>2174</v>
      </c>
    </row>
    <row r="40" spans="1:6" ht="24">
      <c r="A40" s="93" t="s">
        <v>1280</v>
      </c>
      <c r="B40" s="93" t="s">
        <v>2172</v>
      </c>
      <c r="C40" s="94" t="s">
        <v>2177</v>
      </c>
      <c r="D40" s="95" t="s">
        <v>1087</v>
      </c>
      <c r="E40" s="96">
        <v>1150.5</v>
      </c>
      <c r="F40" s="97" t="s">
        <v>2174</v>
      </c>
    </row>
    <row r="41" spans="1:6" ht="24">
      <c r="A41" s="93" t="s">
        <v>1280</v>
      </c>
      <c r="B41" s="93" t="s">
        <v>2172</v>
      </c>
      <c r="C41" s="94" t="s">
        <v>2178</v>
      </c>
      <c r="D41" s="95" t="s">
        <v>1087</v>
      </c>
      <c r="E41" s="96">
        <v>1150.5</v>
      </c>
      <c r="F41" s="97" t="s">
        <v>2174</v>
      </c>
    </row>
    <row r="42" spans="1:6" ht="24">
      <c r="A42" s="93" t="s">
        <v>1280</v>
      </c>
      <c r="B42" s="93" t="s">
        <v>2172</v>
      </c>
      <c r="C42" s="94" t="s">
        <v>2179</v>
      </c>
      <c r="D42" s="95" t="s">
        <v>1087</v>
      </c>
      <c r="E42" s="96">
        <v>1947</v>
      </c>
      <c r="F42" s="97" t="s">
        <v>2174</v>
      </c>
    </row>
    <row r="43" spans="1:6" ht="22.5" customHeight="1">
      <c r="A43" s="93" t="s">
        <v>1280</v>
      </c>
      <c r="B43" s="93" t="s">
        <v>2172</v>
      </c>
      <c r="C43" s="94" t="s">
        <v>2180</v>
      </c>
      <c r="D43" s="95" t="s">
        <v>1087</v>
      </c>
      <c r="E43" s="96">
        <v>2212.5</v>
      </c>
      <c r="F43" s="97" t="s">
        <v>2174</v>
      </c>
    </row>
    <row r="44" spans="1:6" ht="18.95" customHeight="1">
      <c r="A44" s="98" t="s">
        <v>2181</v>
      </c>
      <c r="B44" s="98" t="s">
        <v>2182</v>
      </c>
      <c r="C44" s="99" t="s">
        <v>2183</v>
      </c>
      <c r="D44" s="100" t="s">
        <v>1087</v>
      </c>
      <c r="E44" s="101">
        <v>11210</v>
      </c>
      <c r="F44" s="102" t="s">
        <v>2184</v>
      </c>
    </row>
    <row r="45" spans="1:6" ht="17.100000000000001" customHeight="1">
      <c r="A45" s="98" t="s">
        <v>2181</v>
      </c>
      <c r="B45" s="98" t="s">
        <v>2182</v>
      </c>
      <c r="C45" s="99" t="s">
        <v>2185</v>
      </c>
      <c r="D45" s="100" t="s">
        <v>1087</v>
      </c>
      <c r="E45" s="101">
        <v>15692.82</v>
      </c>
      <c r="F45" s="102" t="s">
        <v>2184</v>
      </c>
    </row>
    <row r="46" spans="1:6">
      <c r="A46" s="98" t="s">
        <v>2181</v>
      </c>
      <c r="B46" s="98" t="s">
        <v>2182</v>
      </c>
      <c r="C46" s="99" t="s">
        <v>2186</v>
      </c>
      <c r="D46" s="100" t="s">
        <v>1087</v>
      </c>
      <c r="E46" s="101">
        <v>342200</v>
      </c>
      <c r="F46" s="102" t="s">
        <v>2184</v>
      </c>
    </row>
    <row r="47" spans="1:6" ht="21" customHeight="1">
      <c r="A47" s="98" t="s">
        <v>2181</v>
      </c>
      <c r="B47" s="98" t="s">
        <v>2182</v>
      </c>
      <c r="C47" s="99" t="s">
        <v>2187</v>
      </c>
      <c r="D47" s="100" t="s">
        <v>1087</v>
      </c>
      <c r="E47" s="101">
        <v>6254</v>
      </c>
      <c r="F47" s="102" t="s">
        <v>2184</v>
      </c>
    </row>
    <row r="48" spans="1:6" ht="14.1" customHeight="1">
      <c r="A48" s="98" t="s">
        <v>2181</v>
      </c>
      <c r="B48" s="98" t="s">
        <v>2182</v>
      </c>
      <c r="C48" s="99" t="s">
        <v>2188</v>
      </c>
      <c r="D48" s="100" t="s">
        <v>1087</v>
      </c>
      <c r="E48" s="101">
        <v>531000</v>
      </c>
      <c r="F48" s="102" t="s">
        <v>2184</v>
      </c>
    </row>
    <row r="49" spans="1:6" ht="24">
      <c r="A49" s="98" t="s">
        <v>2181</v>
      </c>
      <c r="B49" s="98" t="s">
        <v>2182</v>
      </c>
      <c r="C49" s="99" t="s">
        <v>2189</v>
      </c>
      <c r="D49" s="100" t="s">
        <v>1087</v>
      </c>
      <c r="E49" s="101">
        <v>49794.525000000001</v>
      </c>
      <c r="F49" s="102" t="s">
        <v>2184</v>
      </c>
    </row>
    <row r="50" spans="1:6">
      <c r="A50" s="98" t="s">
        <v>2181</v>
      </c>
      <c r="B50" s="98" t="s">
        <v>2182</v>
      </c>
      <c r="C50" s="99" t="s">
        <v>2190</v>
      </c>
      <c r="D50" s="100" t="s">
        <v>1087</v>
      </c>
      <c r="E50" s="101">
        <v>275000</v>
      </c>
      <c r="F50" s="102" t="s">
        <v>2184</v>
      </c>
    </row>
    <row r="51" spans="1:6">
      <c r="A51" s="98" t="s">
        <v>2181</v>
      </c>
      <c r="B51" s="98" t="s">
        <v>2182</v>
      </c>
      <c r="C51" s="99" t="s">
        <v>2191</v>
      </c>
      <c r="D51" s="100" t="s">
        <v>1087</v>
      </c>
      <c r="E51" s="101">
        <v>8407.5</v>
      </c>
      <c r="F51" s="102" t="s">
        <v>2184</v>
      </c>
    </row>
    <row r="52" spans="1:6" ht="15.95" customHeight="1">
      <c r="A52" s="98" t="s">
        <v>2181</v>
      </c>
      <c r="B52" s="98" t="s">
        <v>2182</v>
      </c>
      <c r="C52" s="99" t="s">
        <v>2192</v>
      </c>
      <c r="D52" s="100" t="s">
        <v>1087</v>
      </c>
      <c r="E52" s="101">
        <v>96885.151100000003</v>
      </c>
      <c r="F52" s="102" t="s">
        <v>2184</v>
      </c>
    </row>
    <row r="53" spans="1:6" ht="15" customHeight="1">
      <c r="A53" s="98" t="s">
        <v>2181</v>
      </c>
      <c r="B53" s="98" t="s">
        <v>2182</v>
      </c>
      <c r="C53" s="99" t="s">
        <v>2193</v>
      </c>
      <c r="D53" s="100" t="s">
        <v>1087</v>
      </c>
      <c r="E53" s="101">
        <v>250160</v>
      </c>
      <c r="F53" s="102" t="s">
        <v>2184</v>
      </c>
    </row>
    <row r="54" spans="1:6">
      <c r="A54" s="98" t="s">
        <v>2181</v>
      </c>
      <c r="B54" s="98" t="s">
        <v>2182</v>
      </c>
      <c r="C54" s="99" t="s">
        <v>2194</v>
      </c>
      <c r="D54" s="100" t="s">
        <v>1087</v>
      </c>
      <c r="E54" s="101">
        <v>2950</v>
      </c>
      <c r="F54" s="102" t="s">
        <v>2184</v>
      </c>
    </row>
    <row r="55" spans="1:6" ht="14.1" customHeight="1">
      <c r="A55" s="98" t="s">
        <v>2181</v>
      </c>
      <c r="B55" s="98" t="s">
        <v>2182</v>
      </c>
      <c r="C55" s="99" t="s">
        <v>2195</v>
      </c>
      <c r="D55" s="100" t="s">
        <v>1087</v>
      </c>
      <c r="E55" s="101">
        <v>226560</v>
      </c>
      <c r="F55" s="102" t="s">
        <v>2184</v>
      </c>
    </row>
    <row r="56" spans="1:6" ht="30.75" customHeight="1">
      <c r="A56" s="98" t="s">
        <v>2181</v>
      </c>
      <c r="B56" s="98" t="s">
        <v>2182</v>
      </c>
      <c r="C56" s="99" t="s">
        <v>2196</v>
      </c>
      <c r="D56" s="100" t="s">
        <v>1087</v>
      </c>
      <c r="E56" s="101">
        <v>501500</v>
      </c>
      <c r="F56" s="102" t="s">
        <v>2184</v>
      </c>
    </row>
    <row r="57" spans="1:6" ht="15" customHeight="1">
      <c r="A57" s="98" t="s">
        <v>2181</v>
      </c>
      <c r="B57" s="98" t="s">
        <v>2182</v>
      </c>
      <c r="C57" s="99" t="s">
        <v>2197</v>
      </c>
      <c r="D57" s="100" t="s">
        <v>1087</v>
      </c>
      <c r="E57" s="101">
        <v>41300</v>
      </c>
      <c r="F57" s="102" t="s">
        <v>2184</v>
      </c>
    </row>
    <row r="58" spans="1:6" ht="24" customHeight="1">
      <c r="A58" s="98" t="s">
        <v>2181</v>
      </c>
      <c r="B58" s="98" t="s">
        <v>2182</v>
      </c>
      <c r="C58" s="99" t="s">
        <v>2198</v>
      </c>
      <c r="D58" s="100" t="s">
        <v>1087</v>
      </c>
      <c r="E58" s="101">
        <v>49560</v>
      </c>
      <c r="F58" s="102" t="s">
        <v>2184</v>
      </c>
    </row>
    <row r="59" spans="1:6" ht="14.1" customHeight="1">
      <c r="A59" s="98" t="s">
        <v>2181</v>
      </c>
      <c r="B59" s="98" t="s">
        <v>2182</v>
      </c>
      <c r="C59" s="99" t="s">
        <v>2199</v>
      </c>
      <c r="D59" s="100" t="s">
        <v>1087</v>
      </c>
      <c r="E59" s="101">
        <v>188800</v>
      </c>
      <c r="F59" s="102" t="s">
        <v>2184</v>
      </c>
    </row>
    <row r="60" spans="1:6" ht="15" customHeight="1">
      <c r="A60" s="98" t="s">
        <v>2181</v>
      </c>
      <c r="B60" s="98" t="s">
        <v>2182</v>
      </c>
      <c r="C60" s="99" t="s">
        <v>2200</v>
      </c>
      <c r="D60" s="100" t="s">
        <v>1087</v>
      </c>
      <c r="E60" s="101">
        <v>27140</v>
      </c>
      <c r="F60" s="102" t="s">
        <v>2184</v>
      </c>
    </row>
    <row r="61" spans="1:6" ht="15.95" customHeight="1">
      <c r="A61" s="98" t="s">
        <v>2181</v>
      </c>
      <c r="B61" s="98" t="s">
        <v>2182</v>
      </c>
      <c r="C61" s="99" t="s">
        <v>2201</v>
      </c>
      <c r="D61" s="100" t="s">
        <v>1087</v>
      </c>
      <c r="E61" s="101">
        <v>49219.1806</v>
      </c>
      <c r="F61" s="102" t="s">
        <v>2184</v>
      </c>
    </row>
    <row r="62" spans="1:6" ht="18.95" customHeight="1">
      <c r="A62" s="98" t="s">
        <v>2181</v>
      </c>
      <c r="B62" s="98" t="s">
        <v>2182</v>
      </c>
      <c r="C62" s="99" t="s">
        <v>2202</v>
      </c>
      <c r="D62" s="100" t="s">
        <v>1087</v>
      </c>
      <c r="E62" s="101">
        <v>26137.0707</v>
      </c>
      <c r="F62" s="102" t="s">
        <v>2184</v>
      </c>
    </row>
    <row r="63" spans="1:6" ht="20.100000000000001" customHeight="1">
      <c r="A63" s="98" t="s">
        <v>2181</v>
      </c>
      <c r="B63" s="98" t="s">
        <v>2182</v>
      </c>
      <c r="C63" s="99" t="s">
        <v>2203</v>
      </c>
      <c r="D63" s="100" t="s">
        <v>1087</v>
      </c>
      <c r="E63" s="101">
        <v>105563.74400000001</v>
      </c>
      <c r="F63" s="102" t="s">
        <v>2184</v>
      </c>
    </row>
    <row r="64" spans="1:6" ht="18.95" customHeight="1">
      <c r="A64" s="98" t="s">
        <v>2181</v>
      </c>
      <c r="B64" s="98" t="s">
        <v>2182</v>
      </c>
      <c r="C64" s="99" t="s">
        <v>2204</v>
      </c>
      <c r="D64" s="100" t="s">
        <v>1087</v>
      </c>
      <c r="E64" s="101">
        <v>6490</v>
      </c>
      <c r="F64" s="102" t="s">
        <v>2184</v>
      </c>
    </row>
    <row r="65" spans="1:6" ht="15" customHeight="1">
      <c r="A65" s="98" t="s">
        <v>2181</v>
      </c>
      <c r="B65" s="98" t="s">
        <v>2182</v>
      </c>
      <c r="C65" s="99" t="s">
        <v>2205</v>
      </c>
      <c r="D65" s="100" t="s">
        <v>1087</v>
      </c>
      <c r="E65" s="101">
        <v>30335.3338</v>
      </c>
      <c r="F65" s="102" t="s">
        <v>2184</v>
      </c>
    </row>
    <row r="66" spans="1:6" ht="24">
      <c r="A66" s="98" t="s">
        <v>2181</v>
      </c>
      <c r="B66" s="98" t="s">
        <v>2182</v>
      </c>
      <c r="C66" s="99" t="s">
        <v>2206</v>
      </c>
      <c r="D66" s="100" t="s">
        <v>1087</v>
      </c>
      <c r="E66" s="101">
        <v>72981.654699999999</v>
      </c>
      <c r="F66" s="102" t="s">
        <v>2184</v>
      </c>
    </row>
    <row r="67" spans="1:6">
      <c r="A67" s="98" t="s">
        <v>2181</v>
      </c>
      <c r="B67" s="98" t="s">
        <v>2182</v>
      </c>
      <c r="C67" s="99" t="s">
        <v>2207</v>
      </c>
      <c r="D67" s="100" t="s">
        <v>1087</v>
      </c>
      <c r="E67" s="101">
        <v>172048.60250000001</v>
      </c>
      <c r="F67" s="102" t="s">
        <v>2184</v>
      </c>
    </row>
    <row r="68" spans="1:6">
      <c r="A68" s="98" t="s">
        <v>2181</v>
      </c>
      <c r="B68" s="98" t="s">
        <v>2182</v>
      </c>
      <c r="C68" s="99" t="s">
        <v>2208</v>
      </c>
      <c r="D68" s="100" t="s">
        <v>1087</v>
      </c>
      <c r="E68" s="101">
        <v>104465.4</v>
      </c>
      <c r="F68" s="102" t="s">
        <v>2184</v>
      </c>
    </row>
    <row r="69" spans="1:6">
      <c r="A69" s="98" t="s">
        <v>2181</v>
      </c>
      <c r="B69" s="98" t="s">
        <v>2182</v>
      </c>
      <c r="C69" s="99" t="s">
        <v>2209</v>
      </c>
      <c r="D69" s="100" t="s">
        <v>1087</v>
      </c>
      <c r="E69" s="101">
        <v>8314.2916999999998</v>
      </c>
      <c r="F69" s="102" t="s">
        <v>2184</v>
      </c>
    </row>
    <row r="70" spans="1:6">
      <c r="A70" s="98" t="s">
        <v>2181</v>
      </c>
      <c r="B70" s="98" t="s">
        <v>2182</v>
      </c>
      <c r="C70" s="99" t="s">
        <v>2210</v>
      </c>
      <c r="D70" s="100" t="s">
        <v>1087</v>
      </c>
      <c r="E70" s="101">
        <v>198806.39999999999</v>
      </c>
      <c r="F70" s="102" t="s">
        <v>2184</v>
      </c>
    </row>
    <row r="71" spans="1:6">
      <c r="A71" s="98" t="s">
        <v>2181</v>
      </c>
      <c r="B71" s="98" t="s">
        <v>2182</v>
      </c>
      <c r="C71" s="99" t="s">
        <v>2211</v>
      </c>
      <c r="D71" s="100" t="s">
        <v>1087</v>
      </c>
      <c r="E71" s="101">
        <v>11313.84</v>
      </c>
      <c r="F71" s="102" t="s">
        <v>2184</v>
      </c>
    </row>
    <row r="72" spans="1:6">
      <c r="A72" s="98" t="s">
        <v>2181</v>
      </c>
      <c r="B72" s="98" t="s">
        <v>2182</v>
      </c>
      <c r="C72" s="99" t="s">
        <v>2212</v>
      </c>
      <c r="D72" s="100" t="s">
        <v>1087</v>
      </c>
      <c r="E72" s="101">
        <v>469017.40850000002</v>
      </c>
      <c r="F72" s="102" t="s">
        <v>2184</v>
      </c>
    </row>
    <row r="73" spans="1:6">
      <c r="A73" s="98" t="s">
        <v>2181</v>
      </c>
      <c r="B73" s="98" t="s">
        <v>2182</v>
      </c>
      <c r="C73" s="99" t="s">
        <v>2213</v>
      </c>
      <c r="D73" s="100" t="s">
        <v>1087</v>
      </c>
      <c r="E73" s="101">
        <v>4501.7</v>
      </c>
      <c r="F73" s="102" t="s">
        <v>2184</v>
      </c>
    </row>
    <row r="74" spans="1:6">
      <c r="A74" s="98" t="s">
        <v>2181</v>
      </c>
      <c r="B74" s="98" t="s">
        <v>2182</v>
      </c>
      <c r="C74" s="99" t="s">
        <v>2214</v>
      </c>
      <c r="D74" s="100" t="s">
        <v>1087</v>
      </c>
      <c r="E74" s="101">
        <v>161582.93400000001</v>
      </c>
      <c r="F74" s="102" t="s">
        <v>2184</v>
      </c>
    </row>
    <row r="75" spans="1:6">
      <c r="A75" s="98" t="s">
        <v>2181</v>
      </c>
      <c r="B75" s="98" t="s">
        <v>2182</v>
      </c>
      <c r="C75" s="99" t="s">
        <v>2215</v>
      </c>
      <c r="D75" s="100" t="s">
        <v>1087</v>
      </c>
      <c r="E75" s="101">
        <v>344224.6911</v>
      </c>
      <c r="F75" s="102" t="s">
        <v>2184</v>
      </c>
    </row>
    <row r="76" spans="1:6">
      <c r="A76" s="98" t="s">
        <v>2181</v>
      </c>
      <c r="B76" s="98" t="s">
        <v>2182</v>
      </c>
      <c r="C76" s="99" t="s">
        <v>2216</v>
      </c>
      <c r="D76" s="100" t="s">
        <v>1087</v>
      </c>
      <c r="E76" s="101">
        <v>24151.661800000002</v>
      </c>
      <c r="F76" s="102" t="s">
        <v>2184</v>
      </c>
    </row>
    <row r="77" spans="1:6">
      <c r="A77" s="98" t="s">
        <v>2181</v>
      </c>
      <c r="B77" s="98" t="s">
        <v>2182</v>
      </c>
      <c r="C77" s="99" t="s">
        <v>2217</v>
      </c>
      <c r="D77" s="100" t="s">
        <v>1087</v>
      </c>
      <c r="E77" s="101">
        <v>12836.04</v>
      </c>
      <c r="F77" s="102" t="s">
        <v>2184</v>
      </c>
    </row>
    <row r="78" spans="1:6">
      <c r="A78" s="98" t="s">
        <v>2181</v>
      </c>
      <c r="B78" s="98" t="s">
        <v>2182</v>
      </c>
      <c r="C78" s="99" t="s">
        <v>2218</v>
      </c>
      <c r="D78" s="100" t="s">
        <v>1087</v>
      </c>
      <c r="E78" s="101">
        <v>45994.842499999999</v>
      </c>
      <c r="F78" s="102" t="s">
        <v>2184</v>
      </c>
    </row>
    <row r="79" spans="1:6">
      <c r="A79" s="98" t="s">
        <v>2181</v>
      </c>
      <c r="B79" s="98" t="s">
        <v>2182</v>
      </c>
      <c r="C79" s="99" t="s">
        <v>2219</v>
      </c>
      <c r="D79" s="100" t="s">
        <v>1087</v>
      </c>
      <c r="E79" s="101">
        <v>111029.4216</v>
      </c>
      <c r="F79" s="102" t="s">
        <v>2184</v>
      </c>
    </row>
    <row r="80" spans="1:6">
      <c r="A80" s="98" t="s">
        <v>2181</v>
      </c>
      <c r="B80" s="98" t="s">
        <v>2182</v>
      </c>
      <c r="C80" s="99" t="s">
        <v>2220</v>
      </c>
      <c r="D80" s="100" t="s">
        <v>1087</v>
      </c>
      <c r="E80" s="101">
        <v>1770</v>
      </c>
      <c r="F80" s="102" t="s">
        <v>2184</v>
      </c>
    </row>
    <row r="81" spans="1:6">
      <c r="A81" s="98" t="s">
        <v>2181</v>
      </c>
      <c r="B81" s="98" t="s">
        <v>2182</v>
      </c>
      <c r="C81" s="99" t="s">
        <v>2221</v>
      </c>
      <c r="D81" s="100" t="s">
        <v>1087</v>
      </c>
      <c r="E81" s="101">
        <v>4524.9931999999999</v>
      </c>
      <c r="F81" s="102" t="s">
        <v>2184</v>
      </c>
    </row>
    <row r="82" spans="1:6" ht="18.75" customHeight="1">
      <c r="A82" s="98" t="s">
        <v>2181</v>
      </c>
      <c r="B82" s="98" t="s">
        <v>2182</v>
      </c>
      <c r="C82" s="99" t="s">
        <v>2222</v>
      </c>
      <c r="D82" s="100" t="s">
        <v>1087</v>
      </c>
      <c r="E82" s="101">
        <v>3299.87</v>
      </c>
      <c r="F82" s="102" t="s">
        <v>2184</v>
      </c>
    </row>
    <row r="83" spans="1:6" ht="20.25" customHeight="1">
      <c r="A83" s="98" t="s">
        <v>2181</v>
      </c>
      <c r="B83" s="98" t="s">
        <v>2182</v>
      </c>
      <c r="C83" s="99" t="s">
        <v>2223</v>
      </c>
      <c r="D83" s="100" t="s">
        <v>1087</v>
      </c>
      <c r="E83" s="101">
        <v>4242.6899999999996</v>
      </c>
      <c r="F83" s="102" t="s">
        <v>2184</v>
      </c>
    </row>
    <row r="84" spans="1:6" ht="21.95" customHeight="1">
      <c r="A84" s="98" t="s">
        <v>2181</v>
      </c>
      <c r="B84" s="98" t="s">
        <v>2182</v>
      </c>
      <c r="C84" s="99" t="s">
        <v>2224</v>
      </c>
      <c r="D84" s="100" t="s">
        <v>1087</v>
      </c>
      <c r="E84" s="101">
        <v>11859.991</v>
      </c>
      <c r="F84" s="102" t="s">
        <v>2184</v>
      </c>
    </row>
    <row r="85" spans="1:6" ht="18" customHeight="1">
      <c r="A85" s="98" t="s">
        <v>2181</v>
      </c>
      <c r="B85" s="98" t="s">
        <v>2182</v>
      </c>
      <c r="C85" s="99" t="s">
        <v>2225</v>
      </c>
      <c r="D85" s="100" t="s">
        <v>1087</v>
      </c>
      <c r="E85" s="101">
        <v>1479.9914000000001</v>
      </c>
      <c r="F85" s="102" t="s">
        <v>2184</v>
      </c>
    </row>
    <row r="86" spans="1:6">
      <c r="A86" s="98" t="s">
        <v>2181</v>
      </c>
      <c r="B86" s="98" t="s">
        <v>2182</v>
      </c>
      <c r="C86" s="99" t="s">
        <v>2226</v>
      </c>
      <c r="D86" s="100" t="s">
        <v>1087</v>
      </c>
      <c r="E86" s="101">
        <v>1999.9938</v>
      </c>
      <c r="F86" s="102" t="s">
        <v>2184</v>
      </c>
    </row>
    <row r="87" spans="1:6">
      <c r="A87" s="98" t="s">
        <v>2181</v>
      </c>
      <c r="B87" s="98" t="s">
        <v>2182</v>
      </c>
      <c r="C87" s="99" t="s">
        <v>2227</v>
      </c>
      <c r="D87" s="100" t="s">
        <v>1087</v>
      </c>
      <c r="E87" s="101">
        <v>6938.4</v>
      </c>
      <c r="F87" s="102" t="s">
        <v>2184</v>
      </c>
    </row>
    <row r="88" spans="1:6">
      <c r="A88" s="98" t="s">
        <v>2181</v>
      </c>
      <c r="B88" s="98" t="s">
        <v>2182</v>
      </c>
      <c r="C88" s="99" t="s">
        <v>2228</v>
      </c>
      <c r="D88" s="100" t="s">
        <v>1087</v>
      </c>
      <c r="E88" s="101">
        <v>938.18259999999998</v>
      </c>
      <c r="F88" s="102" t="s">
        <v>2184</v>
      </c>
    </row>
    <row r="89" spans="1:6">
      <c r="A89" s="98" t="s">
        <v>2181</v>
      </c>
      <c r="B89" s="98" t="s">
        <v>2182</v>
      </c>
      <c r="C89" s="99" t="s">
        <v>2229</v>
      </c>
      <c r="D89" s="100" t="s">
        <v>1087</v>
      </c>
      <c r="E89" s="101">
        <v>3519.94</v>
      </c>
      <c r="F89" s="102" t="s">
        <v>2184</v>
      </c>
    </row>
    <row r="90" spans="1:6" ht="20.100000000000001" customHeight="1">
      <c r="A90" s="98" t="s">
        <v>2181</v>
      </c>
      <c r="B90" s="98" t="s">
        <v>2182</v>
      </c>
      <c r="C90" s="99" t="s">
        <v>2230</v>
      </c>
      <c r="D90" s="100" t="s">
        <v>1087</v>
      </c>
      <c r="E90" s="101">
        <v>9</v>
      </c>
      <c r="F90" s="102" t="s">
        <v>2184</v>
      </c>
    </row>
    <row r="91" spans="1:6" ht="20.100000000000001" customHeight="1">
      <c r="A91" s="98" t="s">
        <v>2181</v>
      </c>
      <c r="B91" s="98" t="s">
        <v>2182</v>
      </c>
      <c r="C91" s="99" t="s">
        <v>2231</v>
      </c>
      <c r="D91" s="100" t="s">
        <v>1087</v>
      </c>
      <c r="E91" s="101">
        <v>63229.120000000003</v>
      </c>
      <c r="F91" s="102" t="s">
        <v>2184</v>
      </c>
    </row>
    <row r="92" spans="1:6" ht="24.75" customHeight="1">
      <c r="A92" s="98" t="s">
        <v>2181</v>
      </c>
      <c r="B92" s="98" t="s">
        <v>2182</v>
      </c>
      <c r="C92" s="99" t="s">
        <v>2232</v>
      </c>
      <c r="D92" s="100" t="s">
        <v>1087</v>
      </c>
      <c r="E92" s="101">
        <v>475540</v>
      </c>
      <c r="F92" s="102" t="s">
        <v>2184</v>
      </c>
    </row>
    <row r="93" spans="1:6">
      <c r="A93" s="98" t="s">
        <v>2181</v>
      </c>
      <c r="B93" s="98" t="s">
        <v>2182</v>
      </c>
      <c r="C93" s="99" t="s">
        <v>2233</v>
      </c>
      <c r="D93" s="100" t="s">
        <v>1087</v>
      </c>
      <c r="E93" s="101">
        <v>490481.16</v>
      </c>
      <c r="F93" s="102" t="s">
        <v>2184</v>
      </c>
    </row>
    <row r="94" spans="1:6">
      <c r="A94" s="98" t="s">
        <v>2181</v>
      </c>
      <c r="B94" s="98" t="s">
        <v>2182</v>
      </c>
      <c r="C94" s="99" t="s">
        <v>2234</v>
      </c>
      <c r="D94" s="100" t="s">
        <v>1087</v>
      </c>
      <c r="E94" s="101">
        <v>74340</v>
      </c>
      <c r="F94" s="102" t="s">
        <v>2184</v>
      </c>
    </row>
    <row r="95" spans="1:6" ht="15" customHeight="1">
      <c r="A95" s="98" t="s">
        <v>2181</v>
      </c>
      <c r="B95" s="98" t="s">
        <v>2182</v>
      </c>
      <c r="C95" s="99" t="s">
        <v>2235</v>
      </c>
      <c r="D95" s="100" t="s">
        <v>1087</v>
      </c>
      <c r="E95" s="101">
        <v>40101.792600000001</v>
      </c>
      <c r="F95" s="102" t="s">
        <v>2184</v>
      </c>
    </row>
    <row r="96" spans="1:6" ht="14.1" customHeight="1">
      <c r="A96" s="98" t="s">
        <v>2181</v>
      </c>
      <c r="B96" s="98" t="s">
        <v>2182</v>
      </c>
      <c r="C96" s="99" t="s">
        <v>2236</v>
      </c>
      <c r="D96" s="100" t="s">
        <v>1087</v>
      </c>
      <c r="E96" s="101">
        <v>386697.033</v>
      </c>
      <c r="F96" s="102" t="s">
        <v>2184</v>
      </c>
    </row>
    <row r="97" spans="1:6">
      <c r="A97" s="98" t="s">
        <v>2181</v>
      </c>
      <c r="B97" s="98" t="s">
        <v>2182</v>
      </c>
      <c r="C97" s="99" t="s">
        <v>2237</v>
      </c>
      <c r="D97" s="100" t="s">
        <v>1087</v>
      </c>
      <c r="E97" s="101">
        <v>142177.25599999999</v>
      </c>
      <c r="F97" s="102" t="s">
        <v>2184</v>
      </c>
    </row>
    <row r="98" spans="1:6">
      <c r="A98" s="98" t="s">
        <v>2181</v>
      </c>
      <c r="B98" s="98" t="s">
        <v>2182</v>
      </c>
      <c r="C98" s="99" t="s">
        <v>2238</v>
      </c>
      <c r="D98" s="100" t="s">
        <v>1087</v>
      </c>
      <c r="E98" s="101">
        <v>26868.6</v>
      </c>
      <c r="F98" s="102" t="s">
        <v>2184</v>
      </c>
    </row>
    <row r="99" spans="1:6">
      <c r="A99" s="98" t="s">
        <v>2181</v>
      </c>
      <c r="B99" s="98" t="s">
        <v>2182</v>
      </c>
      <c r="C99" s="99" t="s">
        <v>2239</v>
      </c>
      <c r="D99" s="100" t="s">
        <v>1087</v>
      </c>
      <c r="E99" s="101">
        <v>1897493.1</v>
      </c>
      <c r="F99" s="102" t="s">
        <v>2184</v>
      </c>
    </row>
    <row r="100" spans="1:6">
      <c r="A100" s="98" t="s">
        <v>2181</v>
      </c>
      <c r="B100" s="98" t="s">
        <v>2182</v>
      </c>
      <c r="C100" s="99" t="s">
        <v>2240</v>
      </c>
      <c r="D100" s="100" t="s">
        <v>1087</v>
      </c>
      <c r="E100" s="101">
        <v>232041.1</v>
      </c>
      <c r="F100" s="102" t="s">
        <v>2184</v>
      </c>
    </row>
    <row r="101" spans="1:6" ht="24">
      <c r="A101" s="98" t="s">
        <v>2181</v>
      </c>
      <c r="B101" s="98" t="s">
        <v>2182</v>
      </c>
      <c r="C101" s="99" t="s">
        <v>2241</v>
      </c>
      <c r="D101" s="100" t="s">
        <v>1087</v>
      </c>
      <c r="E101" s="101">
        <v>34703.800000000003</v>
      </c>
      <c r="F101" s="102" t="s">
        <v>2184</v>
      </c>
    </row>
    <row r="102" spans="1:6">
      <c r="A102" s="98" t="s">
        <v>2181</v>
      </c>
      <c r="B102" s="98" t="s">
        <v>2182</v>
      </c>
      <c r="C102" s="99" t="s">
        <v>2242</v>
      </c>
      <c r="D102" s="100" t="s">
        <v>1087</v>
      </c>
      <c r="E102" s="101">
        <v>8903.1</v>
      </c>
      <c r="F102" s="102" t="s">
        <v>2184</v>
      </c>
    </row>
    <row r="103" spans="1:6" ht="15.95" customHeight="1">
      <c r="A103" s="98" t="s">
        <v>2181</v>
      </c>
      <c r="B103" s="98" t="s">
        <v>2182</v>
      </c>
      <c r="C103" s="99" t="s">
        <v>2243</v>
      </c>
      <c r="D103" s="100" t="s">
        <v>1087</v>
      </c>
      <c r="E103" s="101">
        <v>130316.25</v>
      </c>
      <c r="F103" s="99" t="s">
        <v>2184</v>
      </c>
    </row>
    <row r="104" spans="1:6">
      <c r="A104" s="98" t="s">
        <v>2181</v>
      </c>
      <c r="B104" s="98" t="s">
        <v>2182</v>
      </c>
      <c r="C104" s="99" t="s">
        <v>2244</v>
      </c>
      <c r="D104" s="100" t="s">
        <v>1087</v>
      </c>
      <c r="E104" s="101">
        <v>22139.75</v>
      </c>
      <c r="F104" s="102" t="s">
        <v>2184</v>
      </c>
    </row>
    <row r="105" spans="1:6">
      <c r="A105" s="98" t="s">
        <v>2181</v>
      </c>
      <c r="B105" s="98" t="s">
        <v>2182</v>
      </c>
      <c r="C105" s="99" t="s">
        <v>2245</v>
      </c>
      <c r="D105" s="100" t="s">
        <v>1087</v>
      </c>
      <c r="E105" s="101">
        <v>62932.232000000004</v>
      </c>
      <c r="F105" s="102" t="s">
        <v>2184</v>
      </c>
    </row>
    <row r="106" spans="1:6">
      <c r="A106" s="98" t="s">
        <v>2181</v>
      </c>
      <c r="B106" s="98" t="s">
        <v>2182</v>
      </c>
      <c r="C106" s="99" t="s">
        <v>2246</v>
      </c>
      <c r="D106" s="100" t="s">
        <v>1087</v>
      </c>
      <c r="E106" s="101">
        <v>62932.232199999999</v>
      </c>
      <c r="F106" s="102" t="s">
        <v>2184</v>
      </c>
    </row>
    <row r="107" spans="1:6">
      <c r="A107" s="98" t="s">
        <v>2181</v>
      </c>
      <c r="B107" s="98" t="s">
        <v>2182</v>
      </c>
      <c r="C107" s="99" t="s">
        <v>2247</v>
      </c>
      <c r="D107" s="100" t="s">
        <v>1087</v>
      </c>
      <c r="E107" s="101">
        <v>57230</v>
      </c>
      <c r="F107" s="102" t="s">
        <v>2184</v>
      </c>
    </row>
    <row r="108" spans="1:6">
      <c r="A108" s="98" t="s">
        <v>2181</v>
      </c>
      <c r="B108" s="98" t="s">
        <v>2182</v>
      </c>
      <c r="C108" s="99" t="s">
        <v>2248</v>
      </c>
      <c r="D108" s="100" t="s">
        <v>1087</v>
      </c>
      <c r="E108" s="101">
        <v>2549.9917</v>
      </c>
      <c r="F108" s="102" t="s">
        <v>2184</v>
      </c>
    </row>
    <row r="109" spans="1:6">
      <c r="A109" s="98" t="s">
        <v>2181</v>
      </c>
      <c r="B109" s="98" t="s">
        <v>2182</v>
      </c>
      <c r="C109" s="99" t="s">
        <v>2249</v>
      </c>
      <c r="D109" s="100" t="s">
        <v>1087</v>
      </c>
      <c r="E109" s="101">
        <v>13999.992</v>
      </c>
      <c r="F109" s="102" t="s">
        <v>2184</v>
      </c>
    </row>
    <row r="110" spans="1:6">
      <c r="A110" s="98" t="s">
        <v>2181</v>
      </c>
      <c r="B110" s="98" t="s">
        <v>2182</v>
      </c>
      <c r="C110" s="99" t="s">
        <v>2250</v>
      </c>
      <c r="D110" s="100" t="s">
        <v>1087</v>
      </c>
      <c r="E110" s="101">
        <v>19383.86</v>
      </c>
      <c r="F110" s="102" t="s">
        <v>2184</v>
      </c>
    </row>
    <row r="111" spans="1:6">
      <c r="A111" s="98" t="s">
        <v>2181</v>
      </c>
      <c r="B111" s="98" t="s">
        <v>2182</v>
      </c>
      <c r="C111" s="99" t="s">
        <v>2251</v>
      </c>
      <c r="D111" s="100" t="s">
        <v>1087</v>
      </c>
      <c r="E111" s="101">
        <v>250971.84</v>
      </c>
      <c r="F111" s="102" t="s">
        <v>2184</v>
      </c>
    </row>
    <row r="112" spans="1:6">
      <c r="A112" s="98" t="s">
        <v>2181</v>
      </c>
      <c r="B112" s="98" t="s">
        <v>2182</v>
      </c>
      <c r="C112" s="99" t="s">
        <v>2252</v>
      </c>
      <c r="D112" s="100" t="s">
        <v>1087</v>
      </c>
      <c r="E112" s="101">
        <v>257712</v>
      </c>
      <c r="F112" s="102" t="s">
        <v>2184</v>
      </c>
    </row>
    <row r="113" spans="1:6">
      <c r="A113" s="98" t="s">
        <v>2181</v>
      </c>
      <c r="B113" s="98" t="s">
        <v>2182</v>
      </c>
      <c r="C113" s="99" t="s">
        <v>2253</v>
      </c>
      <c r="D113" s="100" t="s">
        <v>1087</v>
      </c>
      <c r="E113" s="101">
        <v>3613.16</v>
      </c>
      <c r="F113" s="102" t="s">
        <v>2184</v>
      </c>
    </row>
    <row r="114" spans="1:6">
      <c r="A114" s="98" t="s">
        <v>2181</v>
      </c>
      <c r="B114" s="98" t="s">
        <v>2182</v>
      </c>
      <c r="C114" s="99" t="s">
        <v>2254</v>
      </c>
      <c r="D114" s="100" t="s">
        <v>1087</v>
      </c>
      <c r="E114" s="101">
        <v>34202.300000000003</v>
      </c>
      <c r="F114" s="102" t="s">
        <v>2184</v>
      </c>
    </row>
    <row r="115" spans="1:6">
      <c r="A115" s="98" t="s">
        <v>2181</v>
      </c>
      <c r="B115" s="98" t="s">
        <v>2182</v>
      </c>
      <c r="C115" s="99" t="s">
        <v>2255</v>
      </c>
      <c r="D115" s="100" t="s">
        <v>1087</v>
      </c>
      <c r="E115" s="101">
        <v>30336.03</v>
      </c>
      <c r="F115" s="102" t="s">
        <v>2184</v>
      </c>
    </row>
    <row r="116" spans="1:6">
      <c r="A116" s="98" t="s">
        <v>2181</v>
      </c>
      <c r="B116" s="98" t="s">
        <v>2182</v>
      </c>
      <c r="C116" s="99" t="s">
        <v>2256</v>
      </c>
      <c r="D116" s="100" t="s">
        <v>1087</v>
      </c>
      <c r="E116" s="101">
        <v>1250.8</v>
      </c>
      <c r="F116" s="102" t="s">
        <v>2184</v>
      </c>
    </row>
    <row r="117" spans="1:6">
      <c r="A117" s="98" t="s">
        <v>2181</v>
      </c>
      <c r="B117" s="98" t="s">
        <v>2182</v>
      </c>
      <c r="C117" s="99" t="s">
        <v>2257</v>
      </c>
      <c r="D117" s="100" t="s">
        <v>1087</v>
      </c>
      <c r="E117" s="101">
        <v>1250.8</v>
      </c>
      <c r="F117" s="102" t="s">
        <v>2184</v>
      </c>
    </row>
    <row r="118" spans="1:6">
      <c r="A118" s="98" t="s">
        <v>2181</v>
      </c>
      <c r="B118" s="98" t="s">
        <v>2182</v>
      </c>
      <c r="C118" s="99" t="s">
        <v>2258</v>
      </c>
      <c r="D118" s="100" t="s">
        <v>1087</v>
      </c>
      <c r="E118" s="101">
        <v>1250.8</v>
      </c>
      <c r="F118" s="102" t="s">
        <v>2184</v>
      </c>
    </row>
    <row r="119" spans="1:6">
      <c r="A119" s="98" t="s">
        <v>2181</v>
      </c>
      <c r="B119" s="98" t="s">
        <v>2182</v>
      </c>
      <c r="C119" s="99" t="s">
        <v>2259</v>
      </c>
      <c r="D119" s="100" t="s">
        <v>1087</v>
      </c>
      <c r="E119" s="101">
        <v>21240</v>
      </c>
      <c r="F119" s="102" t="s">
        <v>2184</v>
      </c>
    </row>
    <row r="120" spans="1:6">
      <c r="A120" s="98" t="s">
        <v>2181</v>
      </c>
      <c r="B120" s="98" t="s">
        <v>2182</v>
      </c>
      <c r="C120" s="99" t="s">
        <v>2260</v>
      </c>
      <c r="D120" s="100" t="s">
        <v>1087</v>
      </c>
      <c r="E120" s="101">
        <v>43960.9</v>
      </c>
      <c r="F120" s="102" t="s">
        <v>2184</v>
      </c>
    </row>
    <row r="121" spans="1:6">
      <c r="A121" s="98" t="s">
        <v>2181</v>
      </c>
      <c r="B121" s="98" t="s">
        <v>2182</v>
      </c>
      <c r="C121" s="99" t="s">
        <v>2261</v>
      </c>
      <c r="D121" s="100" t="s">
        <v>1087</v>
      </c>
      <c r="E121" s="101">
        <v>13749.996999999999</v>
      </c>
      <c r="F121" s="102" t="s">
        <v>2184</v>
      </c>
    </row>
    <row r="122" spans="1:6">
      <c r="A122" s="98" t="s">
        <v>2181</v>
      </c>
      <c r="B122" s="98" t="s">
        <v>2182</v>
      </c>
      <c r="C122" s="99" t="s">
        <v>2262</v>
      </c>
      <c r="D122" s="100" t="s">
        <v>1087</v>
      </c>
      <c r="E122" s="101">
        <v>13570</v>
      </c>
      <c r="F122" s="102" t="s">
        <v>2184</v>
      </c>
    </row>
    <row r="123" spans="1:6">
      <c r="A123" s="98" t="s">
        <v>2181</v>
      </c>
      <c r="B123" s="98" t="s">
        <v>2182</v>
      </c>
      <c r="C123" s="99" t="s">
        <v>2263</v>
      </c>
      <c r="D123" s="100" t="s">
        <v>1087</v>
      </c>
      <c r="E123" s="101">
        <v>4284.71</v>
      </c>
      <c r="F123" s="102" t="s">
        <v>2184</v>
      </c>
    </row>
    <row r="124" spans="1:6">
      <c r="A124" s="98" t="s">
        <v>2181</v>
      </c>
      <c r="B124" s="98" t="s">
        <v>2182</v>
      </c>
      <c r="C124" s="99" t="s">
        <v>2264</v>
      </c>
      <c r="D124" s="100" t="s">
        <v>1087</v>
      </c>
      <c r="E124" s="101">
        <v>5726.64</v>
      </c>
      <c r="F124" s="102" t="s">
        <v>2184</v>
      </c>
    </row>
    <row r="125" spans="1:6">
      <c r="A125" s="98" t="s">
        <v>2181</v>
      </c>
      <c r="B125" s="98" t="s">
        <v>2182</v>
      </c>
      <c r="C125" s="99" t="s">
        <v>2265</v>
      </c>
      <c r="D125" s="100" t="s">
        <v>1087</v>
      </c>
      <c r="E125" s="101">
        <v>20650</v>
      </c>
      <c r="F125" s="102" t="s">
        <v>2184</v>
      </c>
    </row>
    <row r="126" spans="1:6" ht="12.95" customHeight="1">
      <c r="A126" s="98" t="s">
        <v>2181</v>
      </c>
      <c r="B126" s="98" t="s">
        <v>2182</v>
      </c>
      <c r="C126" s="99" t="s">
        <v>2266</v>
      </c>
      <c r="D126" s="100" t="s">
        <v>1087</v>
      </c>
      <c r="E126" s="101">
        <v>575000.01</v>
      </c>
      <c r="F126" s="102" t="s">
        <v>2184</v>
      </c>
    </row>
    <row r="127" spans="1:6">
      <c r="A127" s="98" t="s">
        <v>2181</v>
      </c>
      <c r="B127" s="98" t="s">
        <v>2182</v>
      </c>
      <c r="C127" s="99" t="s">
        <v>2267</v>
      </c>
      <c r="D127" s="100" t="s">
        <v>1087</v>
      </c>
      <c r="E127" s="101">
        <v>2542900</v>
      </c>
      <c r="F127" s="102" t="s">
        <v>2184</v>
      </c>
    </row>
    <row r="128" spans="1:6">
      <c r="A128" s="98" t="s">
        <v>2181</v>
      </c>
      <c r="B128" s="98" t="s">
        <v>2182</v>
      </c>
      <c r="C128" s="99" t="s">
        <v>2268</v>
      </c>
      <c r="D128" s="100" t="s">
        <v>1087</v>
      </c>
      <c r="E128" s="101">
        <v>172556.12</v>
      </c>
      <c r="F128" s="102" t="s">
        <v>2184</v>
      </c>
    </row>
    <row r="129" spans="1:6">
      <c r="A129" s="98" t="s">
        <v>2181</v>
      </c>
      <c r="B129" s="98" t="s">
        <v>2182</v>
      </c>
      <c r="C129" s="99" t="s">
        <v>2269</v>
      </c>
      <c r="D129" s="100" t="s">
        <v>1087</v>
      </c>
      <c r="E129" s="101">
        <v>44250</v>
      </c>
      <c r="F129" s="102" t="s">
        <v>2184</v>
      </c>
    </row>
    <row r="130" spans="1:6">
      <c r="A130" s="98" t="s">
        <v>2181</v>
      </c>
      <c r="B130" s="98" t="s">
        <v>2182</v>
      </c>
      <c r="C130" s="99" t="s">
        <v>2270</v>
      </c>
      <c r="D130" s="100" t="s">
        <v>1087</v>
      </c>
      <c r="E130" s="101">
        <v>719492.56279999996</v>
      </c>
      <c r="F130" s="102" t="s">
        <v>2184</v>
      </c>
    </row>
    <row r="131" spans="1:6">
      <c r="A131" s="98" t="s">
        <v>2181</v>
      </c>
      <c r="B131" s="98" t="s">
        <v>2182</v>
      </c>
      <c r="C131" s="99" t="s">
        <v>2271</v>
      </c>
      <c r="D131" s="100" t="s">
        <v>1087</v>
      </c>
      <c r="E131" s="101">
        <v>816192.43</v>
      </c>
      <c r="F131" s="102" t="s">
        <v>2184</v>
      </c>
    </row>
    <row r="132" spans="1:6">
      <c r="A132" s="103" t="s">
        <v>1131</v>
      </c>
      <c r="B132" s="103" t="s">
        <v>1132</v>
      </c>
      <c r="C132" s="104" t="s">
        <v>1205</v>
      </c>
      <c r="D132" s="105" t="s">
        <v>1087</v>
      </c>
      <c r="E132" s="106">
        <v>36954.32</v>
      </c>
      <c r="F132" s="107" t="s">
        <v>1134</v>
      </c>
    </row>
    <row r="133" spans="1:6" ht="14.1" customHeight="1">
      <c r="A133" s="103" t="s">
        <v>1131</v>
      </c>
      <c r="B133" s="103" t="s">
        <v>1132</v>
      </c>
      <c r="C133" s="104" t="s">
        <v>2272</v>
      </c>
      <c r="D133" s="105" t="s">
        <v>1087</v>
      </c>
      <c r="E133" s="106">
        <v>3776</v>
      </c>
      <c r="F133" s="107" t="s">
        <v>1134</v>
      </c>
    </row>
    <row r="134" spans="1:6" ht="15.95" customHeight="1">
      <c r="A134" s="103" t="s">
        <v>1131</v>
      </c>
      <c r="B134" s="103" t="s">
        <v>1132</v>
      </c>
      <c r="C134" s="104" t="s">
        <v>1228</v>
      </c>
      <c r="D134" s="105" t="s">
        <v>1087</v>
      </c>
      <c r="E134" s="106">
        <v>12390</v>
      </c>
      <c r="F134" s="107" t="s">
        <v>1134</v>
      </c>
    </row>
    <row r="135" spans="1:6" ht="15" customHeight="1">
      <c r="A135" s="103" t="s">
        <v>1131</v>
      </c>
      <c r="B135" s="103" t="s">
        <v>1132</v>
      </c>
      <c r="C135" s="104" t="s">
        <v>2273</v>
      </c>
      <c r="D135" s="105" t="s">
        <v>1087</v>
      </c>
      <c r="E135" s="106">
        <v>6293.7049999999999</v>
      </c>
      <c r="F135" s="107" t="s">
        <v>1134</v>
      </c>
    </row>
    <row r="136" spans="1:6" ht="14.1" customHeight="1">
      <c r="A136" s="103" t="s">
        <v>1131</v>
      </c>
      <c r="B136" s="103" t="s">
        <v>1132</v>
      </c>
      <c r="C136" s="104" t="s">
        <v>1133</v>
      </c>
      <c r="D136" s="105" t="s">
        <v>1087</v>
      </c>
      <c r="E136" s="106">
        <v>27200</v>
      </c>
      <c r="F136" s="107" t="s">
        <v>1134</v>
      </c>
    </row>
    <row r="137" spans="1:6">
      <c r="A137" s="108" t="s">
        <v>1282</v>
      </c>
      <c r="B137" s="108" t="s">
        <v>2274</v>
      </c>
      <c r="C137" s="109" t="s">
        <v>2275</v>
      </c>
      <c r="D137" s="110" t="s">
        <v>1087</v>
      </c>
      <c r="E137" s="111">
        <v>109504</v>
      </c>
      <c r="F137" s="112" t="s">
        <v>2276</v>
      </c>
    </row>
    <row r="138" spans="1:6">
      <c r="A138" s="108" t="s">
        <v>1282</v>
      </c>
      <c r="B138" s="108" t="s">
        <v>2274</v>
      </c>
      <c r="C138" s="109" t="s">
        <v>1283</v>
      </c>
      <c r="D138" s="110" t="s">
        <v>1087</v>
      </c>
      <c r="E138" s="111">
        <v>5723</v>
      </c>
      <c r="F138" s="112" t="s">
        <v>2276</v>
      </c>
    </row>
    <row r="139" spans="1:6">
      <c r="A139" s="74" t="s">
        <v>1119</v>
      </c>
      <c r="B139" s="74" t="s">
        <v>1120</v>
      </c>
      <c r="C139" s="75" t="s">
        <v>2277</v>
      </c>
      <c r="D139" s="76" t="s">
        <v>1087</v>
      </c>
      <c r="E139" s="77">
        <v>6200</v>
      </c>
      <c r="F139" s="113" t="s">
        <v>1122</v>
      </c>
    </row>
    <row r="140" spans="1:6" ht="24">
      <c r="A140" s="74" t="s">
        <v>1119</v>
      </c>
      <c r="B140" s="74" t="s">
        <v>1120</v>
      </c>
      <c r="C140" s="75" t="s">
        <v>1121</v>
      </c>
      <c r="D140" s="76" t="s">
        <v>1087</v>
      </c>
      <c r="E140" s="77">
        <v>86568.53</v>
      </c>
      <c r="F140" s="113" t="s">
        <v>1122</v>
      </c>
    </row>
    <row r="141" spans="1:6" ht="24">
      <c r="A141" s="74" t="s">
        <v>1119</v>
      </c>
      <c r="B141" s="74" t="s">
        <v>1120</v>
      </c>
      <c r="C141" s="75" t="s">
        <v>1257</v>
      </c>
      <c r="D141" s="76" t="s">
        <v>1087</v>
      </c>
      <c r="E141" s="77">
        <v>100917.38</v>
      </c>
      <c r="F141" s="113" t="s">
        <v>1122</v>
      </c>
    </row>
    <row r="142" spans="1:6" ht="15.95" customHeight="1">
      <c r="A142" s="114" t="s">
        <v>1077</v>
      </c>
      <c r="B142" s="114" t="s">
        <v>1099</v>
      </c>
      <c r="C142" s="115" t="s">
        <v>2278</v>
      </c>
      <c r="D142" s="116" t="s">
        <v>1087</v>
      </c>
      <c r="E142" s="117">
        <v>1000</v>
      </c>
      <c r="F142" s="118" t="s">
        <v>2279</v>
      </c>
    </row>
    <row r="143" spans="1:6">
      <c r="A143" s="114" t="s">
        <v>1077</v>
      </c>
      <c r="B143" s="114" t="s">
        <v>1099</v>
      </c>
      <c r="C143" s="115" t="s">
        <v>2280</v>
      </c>
      <c r="D143" s="116" t="s">
        <v>1087</v>
      </c>
      <c r="E143" s="117">
        <v>200</v>
      </c>
      <c r="F143" s="118" t="s">
        <v>2279</v>
      </c>
    </row>
    <row r="144" spans="1:6" ht="18" customHeight="1">
      <c r="A144" s="114" t="s">
        <v>1077</v>
      </c>
      <c r="B144" s="114" t="s">
        <v>1099</v>
      </c>
      <c r="C144" s="115" t="s">
        <v>2281</v>
      </c>
      <c r="D144" s="116" t="s">
        <v>1087</v>
      </c>
      <c r="E144" s="117">
        <v>500</v>
      </c>
      <c r="F144" s="118" t="s">
        <v>2279</v>
      </c>
    </row>
    <row r="145" spans="1:6" ht="17.25" customHeight="1">
      <c r="A145" s="114" t="s">
        <v>1077</v>
      </c>
      <c r="B145" s="114" t="s">
        <v>1099</v>
      </c>
      <c r="C145" s="115" t="s">
        <v>1078</v>
      </c>
      <c r="D145" s="116" t="s">
        <v>1101</v>
      </c>
      <c r="E145" s="117">
        <v>197</v>
      </c>
      <c r="F145" s="119" t="s">
        <v>1102</v>
      </c>
    </row>
    <row r="146" spans="1:6">
      <c r="A146" s="114" t="s">
        <v>1077</v>
      </c>
      <c r="B146" s="114" t="s">
        <v>1099</v>
      </c>
      <c r="C146" s="115" t="s">
        <v>1261</v>
      </c>
      <c r="D146" s="116" t="s">
        <v>1101</v>
      </c>
      <c r="E146" s="117">
        <v>181</v>
      </c>
      <c r="F146" s="119" t="s">
        <v>1102</v>
      </c>
    </row>
    <row r="147" spans="1:6">
      <c r="A147" s="114" t="s">
        <v>1077</v>
      </c>
      <c r="B147" s="114" t="s">
        <v>1099</v>
      </c>
      <c r="C147" s="115" t="s">
        <v>1100</v>
      </c>
      <c r="D147" s="116" t="s">
        <v>1101</v>
      </c>
      <c r="E147" s="117">
        <v>251</v>
      </c>
      <c r="F147" s="118" t="s">
        <v>1102</v>
      </c>
    </row>
    <row r="148" spans="1:6">
      <c r="A148" s="114" t="s">
        <v>1077</v>
      </c>
      <c r="B148" s="114" t="s">
        <v>1099</v>
      </c>
      <c r="C148" s="115" t="s">
        <v>1142</v>
      </c>
      <c r="D148" s="116" t="s">
        <v>1101</v>
      </c>
      <c r="E148" s="117">
        <v>230</v>
      </c>
      <c r="F148" s="119" t="s">
        <v>1102</v>
      </c>
    </row>
    <row r="149" spans="1:6">
      <c r="A149" s="114" t="s">
        <v>1077</v>
      </c>
      <c r="B149" s="114" t="s">
        <v>1099</v>
      </c>
      <c r="C149" s="115" t="s">
        <v>2282</v>
      </c>
      <c r="D149" s="116" t="s">
        <v>1101</v>
      </c>
      <c r="E149" s="117">
        <v>110</v>
      </c>
      <c r="F149" s="118" t="s">
        <v>1102</v>
      </c>
    </row>
    <row r="150" spans="1:6">
      <c r="A150" s="74" t="s">
        <v>1751</v>
      </c>
      <c r="B150" s="74" t="s">
        <v>2283</v>
      </c>
      <c r="C150" s="75" t="s">
        <v>2284</v>
      </c>
      <c r="D150" s="76" t="s">
        <v>2285</v>
      </c>
      <c r="E150" s="77">
        <v>28.32</v>
      </c>
      <c r="F150" s="113" t="s">
        <v>2286</v>
      </c>
    </row>
    <row r="151" spans="1:6">
      <c r="A151" s="74" t="s">
        <v>1751</v>
      </c>
      <c r="B151" s="74" t="s">
        <v>2283</v>
      </c>
      <c r="C151" s="75" t="s">
        <v>2287</v>
      </c>
      <c r="D151" s="76" t="s">
        <v>1087</v>
      </c>
      <c r="E151" s="77">
        <v>8500</v>
      </c>
      <c r="F151" s="113" t="s">
        <v>2286</v>
      </c>
    </row>
    <row r="152" spans="1:6">
      <c r="A152" s="74" t="s">
        <v>1751</v>
      </c>
      <c r="B152" s="74" t="s">
        <v>2283</v>
      </c>
      <c r="C152" s="75" t="s">
        <v>2288</v>
      </c>
      <c r="D152" s="76" t="s">
        <v>1087</v>
      </c>
      <c r="E152" s="77">
        <v>81.171999999999997</v>
      </c>
      <c r="F152" s="113" t="s">
        <v>2286</v>
      </c>
    </row>
    <row r="153" spans="1:6">
      <c r="A153" s="74" t="s">
        <v>1751</v>
      </c>
      <c r="B153" s="74" t="s">
        <v>2283</v>
      </c>
      <c r="C153" s="75" t="s">
        <v>2289</v>
      </c>
      <c r="D153" s="76" t="s">
        <v>1087</v>
      </c>
      <c r="E153" s="77">
        <v>103.3567</v>
      </c>
      <c r="F153" s="113" t="s">
        <v>2286</v>
      </c>
    </row>
    <row r="154" spans="1:6">
      <c r="A154" s="74" t="s">
        <v>1751</v>
      </c>
      <c r="B154" s="74" t="s">
        <v>2283</v>
      </c>
      <c r="C154" s="75" t="s">
        <v>2290</v>
      </c>
      <c r="D154" s="76" t="s">
        <v>1087</v>
      </c>
      <c r="E154" s="77">
        <v>20.059999999999999</v>
      </c>
      <c r="F154" s="113" t="s">
        <v>2286</v>
      </c>
    </row>
    <row r="155" spans="1:6" ht="12.95" customHeight="1">
      <c r="A155" s="74" t="s">
        <v>1751</v>
      </c>
      <c r="B155" s="74" t="s">
        <v>2283</v>
      </c>
      <c r="C155" s="75" t="s">
        <v>2291</v>
      </c>
      <c r="D155" s="76" t="s">
        <v>1087</v>
      </c>
      <c r="E155" s="77">
        <v>208.86</v>
      </c>
      <c r="F155" s="113" t="s">
        <v>2286</v>
      </c>
    </row>
    <row r="156" spans="1:6" ht="15" customHeight="1">
      <c r="A156" s="74" t="s">
        <v>1751</v>
      </c>
      <c r="B156" s="74" t="s">
        <v>2283</v>
      </c>
      <c r="C156" s="75" t="s">
        <v>2292</v>
      </c>
      <c r="D156" s="76" t="s">
        <v>1087</v>
      </c>
      <c r="E156" s="77">
        <v>206.73500000000001</v>
      </c>
      <c r="F156" s="113" t="s">
        <v>2286</v>
      </c>
    </row>
    <row r="157" spans="1:6" ht="15" customHeight="1">
      <c r="A157" s="74" t="s">
        <v>1751</v>
      </c>
      <c r="B157" s="74" t="s">
        <v>2283</v>
      </c>
      <c r="C157" s="75" t="s">
        <v>2293</v>
      </c>
      <c r="D157" s="76" t="s">
        <v>1087</v>
      </c>
      <c r="E157" s="77">
        <v>43.293999999999997</v>
      </c>
      <c r="F157" s="113" t="s">
        <v>2286</v>
      </c>
    </row>
    <row r="158" spans="1:6" ht="15" customHeight="1">
      <c r="A158" s="74" t="s">
        <v>1751</v>
      </c>
      <c r="B158" s="74" t="s">
        <v>2283</v>
      </c>
      <c r="C158" s="75" t="s">
        <v>2294</v>
      </c>
      <c r="D158" s="76" t="s">
        <v>1087</v>
      </c>
      <c r="E158" s="77">
        <v>5.9</v>
      </c>
      <c r="F158" s="113" t="s">
        <v>2286</v>
      </c>
    </row>
    <row r="159" spans="1:6" ht="15" customHeight="1">
      <c r="A159" s="74" t="s">
        <v>1751</v>
      </c>
      <c r="B159" s="74" t="s">
        <v>2283</v>
      </c>
      <c r="C159" s="75" t="s">
        <v>2295</v>
      </c>
      <c r="D159" s="76" t="s">
        <v>1087</v>
      </c>
      <c r="E159" s="77">
        <v>944</v>
      </c>
      <c r="F159" s="113" t="s">
        <v>2286</v>
      </c>
    </row>
    <row r="160" spans="1:6" ht="15" customHeight="1">
      <c r="A160" s="74" t="s">
        <v>1751</v>
      </c>
      <c r="B160" s="74" t="s">
        <v>2283</v>
      </c>
      <c r="C160" s="75" t="s">
        <v>2296</v>
      </c>
      <c r="D160" s="76" t="s">
        <v>1087</v>
      </c>
      <c r="E160" s="77">
        <v>571.12</v>
      </c>
      <c r="F160" s="113" t="s">
        <v>2286</v>
      </c>
    </row>
    <row r="161" spans="1:6" ht="15" customHeight="1">
      <c r="A161" s="74" t="s">
        <v>1751</v>
      </c>
      <c r="B161" s="74" t="s">
        <v>2283</v>
      </c>
      <c r="C161" s="75" t="s">
        <v>2297</v>
      </c>
      <c r="D161" s="76" t="s">
        <v>1087</v>
      </c>
      <c r="E161" s="77">
        <v>619.5</v>
      </c>
      <c r="F161" s="113" t="s">
        <v>2286</v>
      </c>
    </row>
    <row r="162" spans="1:6" ht="15" customHeight="1">
      <c r="A162" s="74" t="s">
        <v>1751</v>
      </c>
      <c r="B162" s="74" t="s">
        <v>2283</v>
      </c>
      <c r="C162" s="75" t="s">
        <v>1481</v>
      </c>
      <c r="D162" s="76" t="s">
        <v>1087</v>
      </c>
      <c r="E162" s="77">
        <v>100.3</v>
      </c>
      <c r="F162" s="113" t="s">
        <v>2286</v>
      </c>
    </row>
    <row r="163" spans="1:6" ht="14.1" customHeight="1">
      <c r="A163" s="74" t="s">
        <v>1751</v>
      </c>
      <c r="B163" s="74" t="s">
        <v>2283</v>
      </c>
      <c r="C163" s="75" t="s">
        <v>2298</v>
      </c>
      <c r="D163" s="76" t="s">
        <v>1087</v>
      </c>
      <c r="E163" s="77">
        <v>33.630000000000003</v>
      </c>
      <c r="F163" s="113" t="s">
        <v>2286</v>
      </c>
    </row>
    <row r="164" spans="1:6">
      <c r="A164" s="74" t="s">
        <v>1751</v>
      </c>
      <c r="B164" s="74" t="s">
        <v>2283</v>
      </c>
      <c r="C164" s="75" t="s">
        <v>2299</v>
      </c>
      <c r="D164" s="76" t="s">
        <v>1087</v>
      </c>
      <c r="E164" s="77">
        <v>44.25</v>
      </c>
      <c r="F164" s="113" t="s">
        <v>2286</v>
      </c>
    </row>
    <row r="165" spans="1:6">
      <c r="A165" s="74" t="s">
        <v>1751</v>
      </c>
      <c r="B165" s="74" t="s">
        <v>2283</v>
      </c>
      <c r="C165" s="75" t="s">
        <v>2300</v>
      </c>
      <c r="D165" s="76" t="s">
        <v>1087</v>
      </c>
      <c r="E165" s="77">
        <v>855.5</v>
      </c>
      <c r="F165" s="113" t="s">
        <v>2286</v>
      </c>
    </row>
    <row r="166" spans="1:6">
      <c r="A166" s="74" t="s">
        <v>1751</v>
      </c>
      <c r="B166" s="74" t="s">
        <v>2283</v>
      </c>
      <c r="C166" s="75" t="s">
        <v>2301</v>
      </c>
      <c r="D166" s="76" t="s">
        <v>1087</v>
      </c>
      <c r="E166" s="77">
        <v>60.2273</v>
      </c>
      <c r="F166" s="113" t="s">
        <v>2286</v>
      </c>
    </row>
    <row r="167" spans="1:6">
      <c r="A167" s="74" t="s">
        <v>1751</v>
      </c>
      <c r="B167" s="74" t="s">
        <v>2283</v>
      </c>
      <c r="C167" s="75" t="s">
        <v>2302</v>
      </c>
      <c r="D167" s="76" t="s">
        <v>1087</v>
      </c>
      <c r="E167" s="77">
        <v>102.8133</v>
      </c>
      <c r="F167" s="113" t="s">
        <v>2286</v>
      </c>
    </row>
    <row r="168" spans="1:6">
      <c r="A168" s="74" t="s">
        <v>1751</v>
      </c>
      <c r="B168" s="74" t="s">
        <v>2283</v>
      </c>
      <c r="C168" s="75" t="s">
        <v>2303</v>
      </c>
      <c r="D168" s="76" t="s">
        <v>1087</v>
      </c>
      <c r="E168" s="77">
        <v>3030.43</v>
      </c>
      <c r="F168" s="113" t="s">
        <v>2286</v>
      </c>
    </row>
    <row r="169" spans="1:6">
      <c r="A169" s="74" t="s">
        <v>1751</v>
      </c>
      <c r="B169" s="74" t="s">
        <v>2283</v>
      </c>
      <c r="C169" s="75" t="s">
        <v>2304</v>
      </c>
      <c r="D169" s="76" t="s">
        <v>1087</v>
      </c>
      <c r="E169" s="77">
        <v>858.45</v>
      </c>
      <c r="F169" s="113" t="s">
        <v>2286</v>
      </c>
    </row>
    <row r="170" spans="1:6">
      <c r="A170" s="74" t="s">
        <v>1751</v>
      </c>
      <c r="B170" s="74" t="s">
        <v>2283</v>
      </c>
      <c r="C170" s="75" t="s">
        <v>2305</v>
      </c>
      <c r="D170" s="76" t="s">
        <v>1087</v>
      </c>
      <c r="E170" s="77">
        <v>206.72329999999999</v>
      </c>
      <c r="F170" s="113" t="s">
        <v>2286</v>
      </c>
    </row>
    <row r="171" spans="1:6" ht="15.95" customHeight="1">
      <c r="A171" s="74" t="s">
        <v>1751</v>
      </c>
      <c r="B171" s="74" t="s">
        <v>2283</v>
      </c>
      <c r="C171" s="75" t="s">
        <v>2306</v>
      </c>
      <c r="D171" s="76" t="s">
        <v>1087</v>
      </c>
      <c r="E171" s="77">
        <v>4425</v>
      </c>
      <c r="F171" s="113" t="s">
        <v>2286</v>
      </c>
    </row>
    <row r="172" spans="1:6">
      <c r="A172" s="74" t="s">
        <v>1751</v>
      </c>
      <c r="B172" s="74" t="s">
        <v>2283</v>
      </c>
      <c r="C172" s="75" t="s">
        <v>2307</v>
      </c>
      <c r="D172" s="76" t="s">
        <v>1087</v>
      </c>
      <c r="E172" s="77">
        <v>13500.0026</v>
      </c>
      <c r="F172" s="113" t="s">
        <v>2286</v>
      </c>
    </row>
    <row r="173" spans="1:6" ht="20.25" customHeight="1">
      <c r="A173" s="74" t="s">
        <v>1751</v>
      </c>
      <c r="B173" s="74" t="s">
        <v>2283</v>
      </c>
      <c r="C173" s="75" t="s">
        <v>2308</v>
      </c>
      <c r="D173" s="76" t="s">
        <v>1087</v>
      </c>
      <c r="E173" s="77">
        <v>1416</v>
      </c>
      <c r="F173" s="113" t="s">
        <v>2286</v>
      </c>
    </row>
    <row r="174" spans="1:6" ht="21" customHeight="1">
      <c r="A174" s="74" t="s">
        <v>1751</v>
      </c>
      <c r="B174" s="74" t="s">
        <v>2283</v>
      </c>
      <c r="C174" s="75" t="s">
        <v>2309</v>
      </c>
      <c r="D174" s="76" t="s">
        <v>1087</v>
      </c>
      <c r="E174" s="77">
        <v>3.54</v>
      </c>
      <c r="F174" s="120" t="s">
        <v>2286</v>
      </c>
    </row>
    <row r="175" spans="1:6" ht="18" customHeight="1">
      <c r="A175" s="74" t="s">
        <v>1751</v>
      </c>
      <c r="B175" s="74" t="s">
        <v>2283</v>
      </c>
      <c r="C175" s="75" t="s">
        <v>2310</v>
      </c>
      <c r="D175" s="76" t="s">
        <v>1087</v>
      </c>
      <c r="E175" s="77">
        <v>73.16</v>
      </c>
      <c r="F175" s="113" t="s">
        <v>2286</v>
      </c>
    </row>
    <row r="176" spans="1:6" ht="20.25" customHeight="1">
      <c r="A176" s="74" t="s">
        <v>1751</v>
      </c>
      <c r="B176" s="74" t="s">
        <v>2283</v>
      </c>
      <c r="C176" s="75" t="s">
        <v>2311</v>
      </c>
      <c r="D176" s="76" t="s">
        <v>1087</v>
      </c>
      <c r="E176" s="77">
        <v>548.26499999999999</v>
      </c>
      <c r="F176" s="113" t="s">
        <v>2286</v>
      </c>
    </row>
    <row r="177" spans="1:6" ht="25.5" customHeight="1">
      <c r="A177" s="74" t="s">
        <v>1751</v>
      </c>
      <c r="B177" s="74" t="s">
        <v>2283</v>
      </c>
      <c r="C177" s="75" t="s">
        <v>2312</v>
      </c>
      <c r="D177" s="76" t="s">
        <v>1087</v>
      </c>
      <c r="E177" s="77">
        <v>526.32500000000005</v>
      </c>
      <c r="F177" s="113" t="s">
        <v>2286</v>
      </c>
    </row>
    <row r="178" spans="1:6" ht="19.5" customHeight="1">
      <c r="A178" s="74" t="s">
        <v>1751</v>
      </c>
      <c r="B178" s="74" t="s">
        <v>2283</v>
      </c>
      <c r="C178" s="75" t="s">
        <v>2313</v>
      </c>
      <c r="D178" s="76" t="s">
        <v>1087</v>
      </c>
      <c r="E178" s="77">
        <v>3.54</v>
      </c>
      <c r="F178" s="120" t="s">
        <v>2286</v>
      </c>
    </row>
    <row r="179" spans="1:6" ht="27.75" customHeight="1">
      <c r="A179" s="74" t="s">
        <v>1751</v>
      </c>
      <c r="B179" s="74" t="s">
        <v>2283</v>
      </c>
      <c r="C179" s="75" t="s">
        <v>2314</v>
      </c>
      <c r="D179" s="76" t="s">
        <v>1087</v>
      </c>
      <c r="E179" s="77">
        <v>265.5</v>
      </c>
      <c r="F179" s="113" t="s">
        <v>2286</v>
      </c>
    </row>
    <row r="180" spans="1:6" ht="21.75" customHeight="1">
      <c r="A180" s="121" t="s">
        <v>1075</v>
      </c>
      <c r="B180" s="121" t="s">
        <v>1106</v>
      </c>
      <c r="C180" s="122" t="s">
        <v>1076</v>
      </c>
      <c r="D180" s="123" t="s">
        <v>1087</v>
      </c>
      <c r="E180" s="124">
        <v>1.9823999999999999</v>
      </c>
      <c r="F180" s="125" t="s">
        <v>1107</v>
      </c>
    </row>
    <row r="181" spans="1:6" ht="22.5" customHeight="1">
      <c r="A181" s="74" t="s">
        <v>1223</v>
      </c>
      <c r="B181" s="74" t="s">
        <v>1224</v>
      </c>
      <c r="C181" s="75" t="s">
        <v>1225</v>
      </c>
      <c r="D181" s="76" t="s">
        <v>1087</v>
      </c>
      <c r="E181" s="77">
        <v>7773.84</v>
      </c>
      <c r="F181" s="113" t="s">
        <v>1226</v>
      </c>
    </row>
    <row r="182" spans="1:6">
      <c r="A182" s="74" t="s">
        <v>1223</v>
      </c>
      <c r="B182" s="74" t="s">
        <v>1224</v>
      </c>
      <c r="C182" s="75" t="s">
        <v>2315</v>
      </c>
      <c r="D182" s="76" t="s">
        <v>1087</v>
      </c>
      <c r="E182" s="77">
        <v>9343.24</v>
      </c>
      <c r="F182" s="113" t="s">
        <v>1226</v>
      </c>
    </row>
    <row r="183" spans="1:6" ht="23.25" customHeight="1">
      <c r="A183" s="74" t="s">
        <v>1223</v>
      </c>
      <c r="B183" s="74" t="s">
        <v>1224</v>
      </c>
      <c r="C183" s="75" t="s">
        <v>2316</v>
      </c>
      <c r="D183" s="76" t="s">
        <v>1087</v>
      </c>
      <c r="E183" s="77">
        <v>10915</v>
      </c>
      <c r="F183" s="113" t="s">
        <v>1226</v>
      </c>
    </row>
    <row r="184" spans="1:6" ht="20.25" customHeight="1">
      <c r="A184" s="74" t="s">
        <v>1223</v>
      </c>
      <c r="B184" s="74" t="s">
        <v>1224</v>
      </c>
      <c r="C184" s="75" t="s">
        <v>2317</v>
      </c>
      <c r="D184" s="76" t="s">
        <v>1087</v>
      </c>
      <c r="E184" s="77">
        <v>3923.5</v>
      </c>
      <c r="F184" s="113" t="s">
        <v>1226</v>
      </c>
    </row>
    <row r="185" spans="1:6" ht="14.1" customHeight="1">
      <c r="A185" s="74" t="s">
        <v>1223</v>
      </c>
      <c r="B185" s="74" t="s">
        <v>1224</v>
      </c>
      <c r="C185" s="75" t="s">
        <v>2318</v>
      </c>
      <c r="D185" s="76" t="s">
        <v>1087</v>
      </c>
      <c r="E185" s="77">
        <v>4543</v>
      </c>
      <c r="F185" s="113" t="s">
        <v>1226</v>
      </c>
    </row>
    <row r="186" spans="1:6" ht="17.100000000000001" customHeight="1">
      <c r="A186" s="74" t="s">
        <v>1223</v>
      </c>
      <c r="B186" s="74" t="s">
        <v>1224</v>
      </c>
      <c r="C186" s="75" t="s">
        <v>2319</v>
      </c>
      <c r="D186" s="76" t="s">
        <v>1087</v>
      </c>
      <c r="E186" s="77">
        <v>9204</v>
      </c>
      <c r="F186" s="113" t="s">
        <v>1226</v>
      </c>
    </row>
    <row r="187" spans="1:6" ht="15.95" customHeight="1">
      <c r="A187" s="74" t="s">
        <v>1223</v>
      </c>
      <c r="B187" s="74" t="s">
        <v>1224</v>
      </c>
      <c r="C187" s="75" t="s">
        <v>2320</v>
      </c>
      <c r="D187" s="76" t="s">
        <v>1087</v>
      </c>
      <c r="E187" s="77">
        <v>1239</v>
      </c>
      <c r="F187" s="113" t="s">
        <v>1226</v>
      </c>
    </row>
    <row r="188" spans="1:6" ht="15.95" customHeight="1">
      <c r="A188" s="74" t="s">
        <v>1223</v>
      </c>
      <c r="B188" s="74" t="s">
        <v>1224</v>
      </c>
      <c r="C188" s="75" t="s">
        <v>2321</v>
      </c>
      <c r="D188" s="76" t="s">
        <v>1087</v>
      </c>
      <c r="E188" s="77">
        <v>1239</v>
      </c>
      <c r="F188" s="113" t="s">
        <v>1226</v>
      </c>
    </row>
    <row r="189" spans="1:6" ht="32.25" customHeight="1">
      <c r="A189" s="126" t="s">
        <v>1236</v>
      </c>
      <c r="B189" s="126" t="s">
        <v>1231</v>
      </c>
      <c r="C189" s="126" t="s">
        <v>2322</v>
      </c>
      <c r="D189" s="127" t="s">
        <v>1087</v>
      </c>
      <c r="E189" s="128">
        <v>54999.99</v>
      </c>
      <c r="F189" s="129" t="s">
        <v>1233</v>
      </c>
    </row>
    <row r="190" spans="1:6" ht="30.75" customHeight="1">
      <c r="A190" s="126" t="s">
        <v>1236</v>
      </c>
      <c r="B190" s="126" t="s">
        <v>1231</v>
      </c>
      <c r="C190" s="126" t="s">
        <v>1232</v>
      </c>
      <c r="D190" s="127" t="s">
        <v>1087</v>
      </c>
      <c r="E190" s="128">
        <v>17023.8</v>
      </c>
      <c r="F190" s="129" t="s">
        <v>1233</v>
      </c>
    </row>
    <row r="191" spans="1:6" ht="25.5" customHeight="1">
      <c r="A191" s="130" t="s">
        <v>1230</v>
      </c>
      <c r="B191" s="126" t="s">
        <v>1231</v>
      </c>
      <c r="C191" s="131" t="s">
        <v>1234</v>
      </c>
      <c r="D191" s="132" t="s">
        <v>1087</v>
      </c>
      <c r="E191" s="133">
        <v>4130</v>
      </c>
      <c r="F191" s="134" t="s">
        <v>1235</v>
      </c>
    </row>
    <row r="192" spans="1:6" ht="15.95" customHeight="1">
      <c r="A192" s="130" t="s">
        <v>1230</v>
      </c>
      <c r="B192" s="126" t="s">
        <v>1231</v>
      </c>
      <c r="C192" s="131" t="s">
        <v>2323</v>
      </c>
      <c r="D192" s="132" t="s">
        <v>1087</v>
      </c>
      <c r="E192" s="133">
        <v>16048</v>
      </c>
      <c r="F192" s="134" t="s">
        <v>1235</v>
      </c>
    </row>
    <row r="193" spans="1:6" ht="27.75" customHeight="1">
      <c r="A193" s="130" t="s">
        <v>1230</v>
      </c>
      <c r="B193" s="126" t="s">
        <v>1231</v>
      </c>
      <c r="C193" s="131" t="s">
        <v>1237</v>
      </c>
      <c r="D193" s="135" t="s">
        <v>1087</v>
      </c>
      <c r="E193" s="133">
        <v>24502.7</v>
      </c>
      <c r="F193" s="134" t="s">
        <v>1235</v>
      </c>
    </row>
    <row r="194" spans="1:6" ht="34.5" customHeight="1">
      <c r="A194" s="126" t="s">
        <v>2324</v>
      </c>
      <c r="B194" s="126" t="s">
        <v>1231</v>
      </c>
      <c r="C194" s="126" t="s">
        <v>2325</v>
      </c>
      <c r="D194" s="127" t="s">
        <v>1087</v>
      </c>
      <c r="E194" s="128">
        <v>715000</v>
      </c>
      <c r="F194" s="129" t="s">
        <v>2326</v>
      </c>
    </row>
    <row r="195" spans="1:6" ht="23.25" customHeight="1">
      <c r="A195" s="126" t="s">
        <v>2327</v>
      </c>
      <c r="B195" s="126" t="s">
        <v>1231</v>
      </c>
      <c r="C195" s="126" t="s">
        <v>2328</v>
      </c>
      <c r="D195" s="127" t="s">
        <v>1087</v>
      </c>
      <c r="E195" s="128">
        <v>60742.81</v>
      </c>
      <c r="F195" s="129" t="s">
        <v>1233</v>
      </c>
    </row>
    <row r="196" spans="1:6" ht="25.5" customHeight="1">
      <c r="A196" s="98" t="s">
        <v>2327</v>
      </c>
      <c r="B196" s="126" t="s">
        <v>1231</v>
      </c>
      <c r="C196" s="126" t="s">
        <v>2329</v>
      </c>
      <c r="D196" s="127" t="s">
        <v>1087</v>
      </c>
      <c r="E196" s="128">
        <v>30385</v>
      </c>
      <c r="F196" s="129" t="s">
        <v>1233</v>
      </c>
    </row>
    <row r="197" spans="1:6" ht="24">
      <c r="A197" s="126" t="s">
        <v>2327</v>
      </c>
      <c r="B197" s="126" t="s">
        <v>1231</v>
      </c>
      <c r="C197" s="126" t="s">
        <v>2330</v>
      </c>
      <c r="D197" s="127" t="s">
        <v>1087</v>
      </c>
      <c r="E197" s="128">
        <v>79818.740000000005</v>
      </c>
      <c r="F197" s="129" t="s">
        <v>1233</v>
      </c>
    </row>
    <row r="198" spans="1:6" ht="24">
      <c r="A198" s="98" t="s">
        <v>2327</v>
      </c>
      <c r="B198" s="126" t="s">
        <v>1231</v>
      </c>
      <c r="C198" s="126" t="s">
        <v>2331</v>
      </c>
      <c r="D198" s="127" t="s">
        <v>1087</v>
      </c>
      <c r="E198" s="128">
        <v>4500</v>
      </c>
      <c r="F198" s="129" t="s">
        <v>2332</v>
      </c>
    </row>
    <row r="199" spans="1:6" ht="24">
      <c r="A199" s="98" t="s">
        <v>2327</v>
      </c>
      <c r="B199" s="126" t="s">
        <v>1231</v>
      </c>
      <c r="C199" s="99" t="s">
        <v>2333</v>
      </c>
      <c r="D199" s="100" t="s">
        <v>1087</v>
      </c>
      <c r="E199" s="101">
        <v>44840</v>
      </c>
      <c r="F199" s="102" t="s">
        <v>1301</v>
      </c>
    </row>
    <row r="200" spans="1:6" ht="14.1" customHeight="1">
      <c r="A200" s="126" t="s">
        <v>2327</v>
      </c>
      <c r="B200" s="126" t="s">
        <v>1231</v>
      </c>
      <c r="C200" s="126" t="s">
        <v>2334</v>
      </c>
      <c r="D200" s="127" t="s">
        <v>1087</v>
      </c>
      <c r="E200" s="128">
        <v>8850</v>
      </c>
      <c r="F200" s="129" t="s">
        <v>1233</v>
      </c>
    </row>
    <row r="201" spans="1:6" ht="14.1" customHeight="1">
      <c r="A201" s="98" t="s">
        <v>2335</v>
      </c>
      <c r="B201" s="126" t="s">
        <v>1231</v>
      </c>
      <c r="C201" s="136" t="s">
        <v>2336</v>
      </c>
      <c r="D201" s="137" t="s">
        <v>1087</v>
      </c>
      <c r="E201" s="138">
        <v>45459.5</v>
      </c>
      <c r="F201" s="139" t="s">
        <v>1330</v>
      </c>
    </row>
    <row r="202" spans="1:6" ht="15.95" customHeight="1">
      <c r="A202" s="98" t="s">
        <v>2335</v>
      </c>
      <c r="B202" s="126" t="s">
        <v>1231</v>
      </c>
      <c r="C202" s="136" t="s">
        <v>2337</v>
      </c>
      <c r="D202" s="137" t="s">
        <v>1087</v>
      </c>
      <c r="E202" s="138">
        <v>7500</v>
      </c>
      <c r="F202" s="139" t="s">
        <v>1298</v>
      </c>
    </row>
    <row r="203" spans="1:6" ht="15" customHeight="1">
      <c r="A203" s="140" t="s">
        <v>1153</v>
      </c>
      <c r="B203" s="140" t="s">
        <v>1154</v>
      </c>
      <c r="C203" s="141" t="s">
        <v>1227</v>
      </c>
      <c r="D203" s="142" t="s">
        <v>1087</v>
      </c>
      <c r="E203" s="143">
        <v>68.44</v>
      </c>
      <c r="F203" s="144" t="s">
        <v>1156</v>
      </c>
    </row>
    <row r="204" spans="1:6" ht="15" customHeight="1">
      <c r="A204" s="140" t="s">
        <v>1153</v>
      </c>
      <c r="B204" s="140" t="s">
        <v>1154</v>
      </c>
      <c r="C204" s="141" t="s">
        <v>2338</v>
      </c>
      <c r="D204" s="142" t="s">
        <v>1087</v>
      </c>
      <c r="E204" s="143">
        <v>3935.3</v>
      </c>
      <c r="F204" s="144" t="s">
        <v>1156</v>
      </c>
    </row>
    <row r="205" spans="1:6" ht="14.1" customHeight="1">
      <c r="A205" s="140" t="s">
        <v>1153</v>
      </c>
      <c r="B205" s="140" t="s">
        <v>1154</v>
      </c>
      <c r="C205" s="141" t="s">
        <v>2339</v>
      </c>
      <c r="D205" s="142" t="s">
        <v>1087</v>
      </c>
      <c r="E205" s="143">
        <v>1548</v>
      </c>
      <c r="F205" s="144" t="s">
        <v>1156</v>
      </c>
    </row>
    <row r="206" spans="1:6" ht="12.95" customHeight="1">
      <c r="A206" s="140" t="s">
        <v>1153</v>
      </c>
      <c r="B206" s="140" t="s">
        <v>1154</v>
      </c>
      <c r="C206" s="141" t="s">
        <v>1155</v>
      </c>
      <c r="D206" s="142" t="s">
        <v>1087</v>
      </c>
      <c r="E206" s="143">
        <v>130</v>
      </c>
      <c r="F206" s="144" t="s">
        <v>1156</v>
      </c>
    </row>
    <row r="207" spans="1:6">
      <c r="A207" s="140" t="s">
        <v>1153</v>
      </c>
      <c r="B207" s="140" t="s">
        <v>1154</v>
      </c>
      <c r="C207" s="141" t="s">
        <v>2340</v>
      </c>
      <c r="D207" s="142" t="s">
        <v>1087</v>
      </c>
      <c r="E207" s="143">
        <v>341.02</v>
      </c>
      <c r="F207" s="144" t="s">
        <v>1156</v>
      </c>
    </row>
    <row r="208" spans="1:6">
      <c r="A208" s="140" t="s">
        <v>1153</v>
      </c>
      <c r="B208" s="140" t="s">
        <v>1154</v>
      </c>
      <c r="C208" s="141" t="s">
        <v>1157</v>
      </c>
      <c r="D208" s="142" t="s">
        <v>1087</v>
      </c>
      <c r="E208" s="143">
        <v>120</v>
      </c>
      <c r="F208" s="144" t="s">
        <v>1156</v>
      </c>
    </row>
    <row r="209" spans="1:6">
      <c r="A209" s="140" t="s">
        <v>1153</v>
      </c>
      <c r="B209" s="140" t="s">
        <v>1154</v>
      </c>
      <c r="C209" s="141" t="s">
        <v>1159</v>
      </c>
      <c r="D209" s="142" t="s">
        <v>1101</v>
      </c>
      <c r="E209" s="143">
        <v>57.784999999999997</v>
      </c>
      <c r="F209" s="144" t="s">
        <v>1156</v>
      </c>
    </row>
    <row r="210" spans="1:6">
      <c r="A210" s="140" t="s">
        <v>1153</v>
      </c>
      <c r="B210" s="140" t="s">
        <v>1154</v>
      </c>
      <c r="C210" s="141" t="s">
        <v>1160</v>
      </c>
      <c r="D210" s="142" t="s">
        <v>1101</v>
      </c>
      <c r="E210" s="143">
        <v>118</v>
      </c>
      <c r="F210" s="144" t="s">
        <v>1156</v>
      </c>
    </row>
    <row r="211" spans="1:6">
      <c r="A211" s="140" t="s">
        <v>1153</v>
      </c>
      <c r="B211" s="140" t="s">
        <v>1154</v>
      </c>
      <c r="C211" s="141" t="s">
        <v>1161</v>
      </c>
      <c r="D211" s="142" t="s">
        <v>1101</v>
      </c>
      <c r="E211" s="143">
        <v>138.06</v>
      </c>
      <c r="F211" s="144" t="s">
        <v>1156</v>
      </c>
    </row>
    <row r="212" spans="1:6">
      <c r="A212" s="140" t="s">
        <v>1153</v>
      </c>
      <c r="B212" s="140" t="s">
        <v>1154</v>
      </c>
      <c r="C212" s="141" t="s">
        <v>1162</v>
      </c>
      <c r="D212" s="142" t="s">
        <v>1101</v>
      </c>
      <c r="E212" s="143">
        <v>136.88</v>
      </c>
      <c r="F212" s="144" t="s">
        <v>1156</v>
      </c>
    </row>
    <row r="213" spans="1:6" ht="14.1" customHeight="1">
      <c r="A213" s="140" t="s">
        <v>1153</v>
      </c>
      <c r="B213" s="140" t="s">
        <v>1154</v>
      </c>
      <c r="C213" s="141" t="s">
        <v>1163</v>
      </c>
      <c r="D213" s="142" t="s">
        <v>1087</v>
      </c>
      <c r="E213" s="143">
        <v>270</v>
      </c>
      <c r="F213" s="144" t="s">
        <v>1156</v>
      </c>
    </row>
    <row r="214" spans="1:6" ht="15" customHeight="1">
      <c r="A214" s="140" t="s">
        <v>1153</v>
      </c>
      <c r="B214" s="140" t="s">
        <v>1154</v>
      </c>
      <c r="C214" s="141" t="s">
        <v>2341</v>
      </c>
      <c r="D214" s="142" t="s">
        <v>1087</v>
      </c>
      <c r="E214" s="143">
        <v>300</v>
      </c>
      <c r="F214" s="144" t="s">
        <v>1156</v>
      </c>
    </row>
    <row r="215" spans="1:6">
      <c r="A215" s="140" t="s">
        <v>1153</v>
      </c>
      <c r="B215" s="140" t="s">
        <v>1154</v>
      </c>
      <c r="C215" s="141" t="s">
        <v>2342</v>
      </c>
      <c r="D215" s="142" t="s">
        <v>1087</v>
      </c>
      <c r="E215" s="143">
        <v>160</v>
      </c>
      <c r="F215" s="144" t="s">
        <v>1156</v>
      </c>
    </row>
    <row r="216" spans="1:6">
      <c r="A216" s="140" t="s">
        <v>1153</v>
      </c>
      <c r="B216" s="140" t="s">
        <v>1154</v>
      </c>
      <c r="C216" s="141" t="s">
        <v>1164</v>
      </c>
      <c r="D216" s="142" t="s">
        <v>1087</v>
      </c>
      <c r="E216" s="143">
        <v>728.06</v>
      </c>
      <c r="F216" s="144" t="s">
        <v>1156</v>
      </c>
    </row>
    <row r="217" spans="1:6">
      <c r="A217" s="140" t="s">
        <v>1153</v>
      </c>
      <c r="B217" s="140" t="s">
        <v>1154</v>
      </c>
      <c r="C217" s="141" t="s">
        <v>1158</v>
      </c>
      <c r="D217" s="142" t="s">
        <v>1087</v>
      </c>
      <c r="E217" s="143">
        <v>125</v>
      </c>
      <c r="F217" s="144" t="s">
        <v>1156</v>
      </c>
    </row>
    <row r="218" spans="1:6">
      <c r="A218" s="145" t="s">
        <v>1165</v>
      </c>
      <c r="B218" s="145" t="s">
        <v>1166</v>
      </c>
      <c r="C218" s="146" t="s">
        <v>2343</v>
      </c>
      <c r="D218" s="147" t="s">
        <v>1087</v>
      </c>
      <c r="E218" s="148">
        <v>7123.8959999999997</v>
      </c>
      <c r="F218" s="149" t="s">
        <v>1168</v>
      </c>
    </row>
    <row r="219" spans="1:6">
      <c r="A219" s="145" t="s">
        <v>1165</v>
      </c>
      <c r="B219" s="145" t="s">
        <v>1166</v>
      </c>
      <c r="C219" s="146" t="s">
        <v>1167</v>
      </c>
      <c r="D219" s="150" t="s">
        <v>1087</v>
      </c>
      <c r="E219" s="151">
        <v>13570</v>
      </c>
      <c r="F219" s="152" t="s">
        <v>1168</v>
      </c>
    </row>
    <row r="220" spans="1:6" ht="19.5" customHeight="1">
      <c r="A220" s="153" t="s">
        <v>1136</v>
      </c>
      <c r="B220" s="153" t="s">
        <v>1137</v>
      </c>
      <c r="C220" s="154" t="s">
        <v>2344</v>
      </c>
      <c r="D220" s="155" t="s">
        <v>1087</v>
      </c>
      <c r="E220" s="156">
        <v>6938.4</v>
      </c>
      <c r="F220" s="157" t="s">
        <v>1141</v>
      </c>
    </row>
    <row r="221" spans="1:6" ht="15.95" customHeight="1">
      <c r="A221" s="158" t="s">
        <v>1136</v>
      </c>
      <c r="B221" s="153" t="s">
        <v>1137</v>
      </c>
      <c r="C221" s="159" t="s">
        <v>2345</v>
      </c>
      <c r="D221" s="160" t="s">
        <v>1087</v>
      </c>
      <c r="E221" s="161">
        <v>11800</v>
      </c>
      <c r="F221" s="162" t="s">
        <v>1139</v>
      </c>
    </row>
    <row r="222" spans="1:6" ht="15.95" customHeight="1">
      <c r="A222" s="158" t="s">
        <v>1136</v>
      </c>
      <c r="B222" s="153" t="s">
        <v>1137</v>
      </c>
      <c r="C222" s="159" t="s">
        <v>2346</v>
      </c>
      <c r="D222" s="160" t="s">
        <v>1087</v>
      </c>
      <c r="E222" s="161">
        <v>10620</v>
      </c>
      <c r="F222" s="162" t="s">
        <v>1139</v>
      </c>
    </row>
    <row r="223" spans="1:6">
      <c r="A223" s="153" t="s">
        <v>1136</v>
      </c>
      <c r="B223" s="153" t="s">
        <v>1137</v>
      </c>
      <c r="C223" s="154" t="s">
        <v>2347</v>
      </c>
      <c r="D223" s="155" t="s">
        <v>1087</v>
      </c>
      <c r="E223" s="156">
        <v>8142</v>
      </c>
      <c r="F223" s="157" t="s">
        <v>1141</v>
      </c>
    </row>
    <row r="224" spans="1:6">
      <c r="A224" s="158" t="s">
        <v>1136</v>
      </c>
      <c r="B224" s="153" t="s">
        <v>1137</v>
      </c>
      <c r="C224" s="159" t="s">
        <v>2348</v>
      </c>
      <c r="D224" s="160" t="s">
        <v>1087</v>
      </c>
      <c r="E224" s="161">
        <v>11227.8771</v>
      </c>
      <c r="F224" s="163" t="s">
        <v>1139</v>
      </c>
    </row>
    <row r="225" spans="1:6" ht="21.75" customHeight="1">
      <c r="A225" s="153" t="s">
        <v>1136</v>
      </c>
      <c r="B225" s="153" t="s">
        <v>1137</v>
      </c>
      <c r="C225" s="154" t="s">
        <v>2349</v>
      </c>
      <c r="D225" s="155" t="s">
        <v>1087</v>
      </c>
      <c r="E225" s="156">
        <v>8496</v>
      </c>
      <c r="F225" s="157" t="s">
        <v>1141</v>
      </c>
    </row>
    <row r="226" spans="1:6" ht="23.25" customHeight="1">
      <c r="A226" s="153" t="s">
        <v>1136</v>
      </c>
      <c r="B226" s="153" t="s">
        <v>1137</v>
      </c>
      <c r="C226" s="154" t="s">
        <v>2350</v>
      </c>
      <c r="D226" s="164" t="s">
        <v>1087</v>
      </c>
      <c r="E226" s="165">
        <v>5605</v>
      </c>
      <c r="F226" s="166" t="s">
        <v>1141</v>
      </c>
    </row>
    <row r="227" spans="1:6" ht="23.25" customHeight="1">
      <c r="A227" s="158" t="s">
        <v>1136</v>
      </c>
      <c r="B227" s="153" t="s">
        <v>1137</v>
      </c>
      <c r="C227" s="159" t="s">
        <v>2351</v>
      </c>
      <c r="D227" s="160" t="s">
        <v>1087</v>
      </c>
      <c r="E227" s="161">
        <v>14160</v>
      </c>
      <c r="F227" s="163" t="s">
        <v>1139</v>
      </c>
    </row>
    <row r="228" spans="1:6">
      <c r="A228" s="153" t="s">
        <v>1136</v>
      </c>
      <c r="B228" s="153" t="s">
        <v>1137</v>
      </c>
      <c r="C228" s="154" t="s">
        <v>1207</v>
      </c>
      <c r="D228" s="155" t="s">
        <v>1087</v>
      </c>
      <c r="E228" s="156">
        <v>1121</v>
      </c>
      <c r="F228" s="157" t="s">
        <v>1141</v>
      </c>
    </row>
    <row r="229" spans="1:6">
      <c r="A229" s="158" t="s">
        <v>1136</v>
      </c>
      <c r="B229" s="153" t="s">
        <v>1137</v>
      </c>
      <c r="C229" s="159" t="s">
        <v>2352</v>
      </c>
      <c r="D229" s="160" t="s">
        <v>1087</v>
      </c>
      <c r="E229" s="161">
        <v>450</v>
      </c>
      <c r="F229" s="163" t="s">
        <v>1139</v>
      </c>
    </row>
    <row r="230" spans="1:6">
      <c r="A230" s="153" t="s">
        <v>1136</v>
      </c>
      <c r="B230" s="153" t="s">
        <v>1137</v>
      </c>
      <c r="C230" s="154" t="s">
        <v>1140</v>
      </c>
      <c r="D230" s="155" t="s">
        <v>1087</v>
      </c>
      <c r="E230" s="156">
        <v>5900</v>
      </c>
      <c r="F230" s="157" t="s">
        <v>1141</v>
      </c>
    </row>
    <row r="231" spans="1:6">
      <c r="A231" s="158" t="s">
        <v>1136</v>
      </c>
      <c r="B231" s="153" t="s">
        <v>1137</v>
      </c>
      <c r="C231" s="159" t="s">
        <v>2353</v>
      </c>
      <c r="D231" s="160" t="s">
        <v>1087</v>
      </c>
      <c r="E231" s="161">
        <v>14160</v>
      </c>
      <c r="F231" s="163" t="s">
        <v>1139</v>
      </c>
    </row>
    <row r="232" spans="1:6">
      <c r="A232" s="153" t="s">
        <v>1136</v>
      </c>
      <c r="B232" s="153" t="s">
        <v>1137</v>
      </c>
      <c r="C232" s="154" t="s">
        <v>2354</v>
      </c>
      <c r="D232" s="155" t="s">
        <v>1087</v>
      </c>
      <c r="E232" s="156">
        <v>18880</v>
      </c>
      <c r="F232" s="166" t="s">
        <v>1141</v>
      </c>
    </row>
    <row r="233" spans="1:6">
      <c r="A233" s="153" t="s">
        <v>1136</v>
      </c>
      <c r="B233" s="153" t="s">
        <v>1137</v>
      </c>
      <c r="C233" s="154" t="s">
        <v>2355</v>
      </c>
      <c r="D233" s="155" t="s">
        <v>1087</v>
      </c>
      <c r="E233" s="156">
        <v>4130</v>
      </c>
      <c r="F233" s="166" t="s">
        <v>1141</v>
      </c>
    </row>
    <row r="234" spans="1:6">
      <c r="A234" s="153" t="s">
        <v>1136</v>
      </c>
      <c r="B234" s="153" t="s">
        <v>1137</v>
      </c>
      <c r="C234" s="154" t="s">
        <v>2356</v>
      </c>
      <c r="D234" s="155" t="s">
        <v>1087</v>
      </c>
      <c r="E234" s="156">
        <v>2950</v>
      </c>
      <c r="F234" s="166" t="s">
        <v>1141</v>
      </c>
    </row>
    <row r="235" spans="1:6">
      <c r="A235" s="158" t="s">
        <v>1136</v>
      </c>
      <c r="B235" s="153" t="s">
        <v>1137</v>
      </c>
      <c r="C235" s="159" t="s">
        <v>2357</v>
      </c>
      <c r="D235" s="160" t="s">
        <v>1087</v>
      </c>
      <c r="E235" s="161">
        <v>7949.66</v>
      </c>
      <c r="F235" s="163" t="s">
        <v>1139</v>
      </c>
    </row>
    <row r="236" spans="1:6">
      <c r="A236" s="158" t="s">
        <v>1136</v>
      </c>
      <c r="B236" s="153" t="s">
        <v>1137</v>
      </c>
      <c r="C236" s="159" t="s">
        <v>1169</v>
      </c>
      <c r="D236" s="160" t="s">
        <v>1087</v>
      </c>
      <c r="E236" s="161">
        <v>1303.9000000000001</v>
      </c>
      <c r="F236" s="163" t="s">
        <v>1139</v>
      </c>
    </row>
    <row r="237" spans="1:6">
      <c r="A237" s="158" t="s">
        <v>1136</v>
      </c>
      <c r="B237" s="153" t="s">
        <v>1137</v>
      </c>
      <c r="C237" s="159" t="s">
        <v>2358</v>
      </c>
      <c r="D237" s="160" t="s">
        <v>1087</v>
      </c>
      <c r="E237" s="161">
        <v>7949.66</v>
      </c>
      <c r="F237" s="163" t="s">
        <v>1139</v>
      </c>
    </row>
    <row r="238" spans="1:6">
      <c r="A238" s="158" t="s">
        <v>1136</v>
      </c>
      <c r="B238" s="153" t="s">
        <v>1137</v>
      </c>
      <c r="C238" s="159" t="s">
        <v>1138</v>
      </c>
      <c r="D238" s="160" t="s">
        <v>1087</v>
      </c>
      <c r="E238" s="161">
        <v>9912</v>
      </c>
      <c r="F238" s="163" t="s">
        <v>1139</v>
      </c>
    </row>
    <row r="239" spans="1:6" ht="19.5" customHeight="1">
      <c r="A239" s="153" t="s">
        <v>1136</v>
      </c>
      <c r="B239" s="153" t="s">
        <v>1137</v>
      </c>
      <c r="C239" s="167" t="s">
        <v>1206</v>
      </c>
      <c r="D239" s="164" t="s">
        <v>1087</v>
      </c>
      <c r="E239" s="165">
        <v>14004.83</v>
      </c>
      <c r="F239" s="166" t="s">
        <v>1141</v>
      </c>
    </row>
    <row r="240" spans="1:6" ht="20.25" customHeight="1">
      <c r="A240" s="153" t="s">
        <v>1136</v>
      </c>
      <c r="B240" s="153" t="s">
        <v>1137</v>
      </c>
      <c r="C240" s="154" t="s">
        <v>1529</v>
      </c>
      <c r="D240" s="155" t="s">
        <v>1087</v>
      </c>
      <c r="E240" s="156">
        <v>12019.008</v>
      </c>
      <c r="F240" s="166" t="s">
        <v>1141</v>
      </c>
    </row>
    <row r="241" spans="1:6">
      <c r="A241" s="153" t="s">
        <v>1136</v>
      </c>
      <c r="B241" s="153" t="s">
        <v>1137</v>
      </c>
      <c r="C241" s="154" t="s">
        <v>2359</v>
      </c>
      <c r="D241" s="164" t="s">
        <v>1087</v>
      </c>
      <c r="E241" s="165">
        <v>4378.9799999999996</v>
      </c>
      <c r="F241" s="166" t="s">
        <v>1139</v>
      </c>
    </row>
    <row r="242" spans="1:6">
      <c r="A242" s="153" t="s">
        <v>1136</v>
      </c>
      <c r="B242" s="153" t="s">
        <v>1137</v>
      </c>
      <c r="C242" s="154" t="s">
        <v>2360</v>
      </c>
      <c r="D242" s="155" t="s">
        <v>1087</v>
      </c>
      <c r="E242" s="156">
        <v>3482.18</v>
      </c>
      <c r="F242" s="157" t="s">
        <v>1141</v>
      </c>
    </row>
    <row r="243" spans="1:6">
      <c r="A243" s="153" t="s">
        <v>1136</v>
      </c>
      <c r="B243" s="153" t="s">
        <v>1137</v>
      </c>
      <c r="C243" s="154" t="s">
        <v>2361</v>
      </c>
      <c r="D243" s="155" t="s">
        <v>1087</v>
      </c>
      <c r="E243" s="156">
        <v>6755.7359999999999</v>
      </c>
      <c r="F243" s="166" t="s">
        <v>1141</v>
      </c>
    </row>
    <row r="244" spans="1:6" ht="12.95" customHeight="1">
      <c r="A244" s="168" t="s">
        <v>1303</v>
      </c>
      <c r="B244" s="168" t="s">
        <v>2362</v>
      </c>
      <c r="C244" s="169" t="s">
        <v>2363</v>
      </c>
      <c r="D244" s="170" t="s">
        <v>1087</v>
      </c>
      <c r="E244" s="171"/>
      <c r="F244" s="172" t="s">
        <v>1305</v>
      </c>
    </row>
    <row r="245" spans="1:6">
      <c r="A245" s="173" t="s">
        <v>1411</v>
      </c>
      <c r="B245" s="173" t="s">
        <v>2364</v>
      </c>
      <c r="C245" s="174" t="s">
        <v>2365</v>
      </c>
      <c r="D245" s="175" t="s">
        <v>1087</v>
      </c>
      <c r="E245" s="176">
        <v>36028.94</v>
      </c>
      <c r="F245" s="177" t="s">
        <v>2366</v>
      </c>
    </row>
    <row r="246" spans="1:6">
      <c r="A246" s="173" t="s">
        <v>1411</v>
      </c>
      <c r="B246" s="173" t="s">
        <v>2364</v>
      </c>
      <c r="C246" s="174" t="s">
        <v>2367</v>
      </c>
      <c r="D246" s="175" t="s">
        <v>1087</v>
      </c>
      <c r="E246" s="176">
        <v>30591.5</v>
      </c>
      <c r="F246" s="177" t="s">
        <v>2366</v>
      </c>
    </row>
    <row r="247" spans="1:6">
      <c r="A247" s="173" t="s">
        <v>1411</v>
      </c>
      <c r="B247" s="173" t="s">
        <v>2364</v>
      </c>
      <c r="C247" s="174" t="s">
        <v>2368</v>
      </c>
      <c r="D247" s="175" t="s">
        <v>1087</v>
      </c>
      <c r="E247" s="176">
        <v>626.58000000000004</v>
      </c>
      <c r="F247" s="177" t="s">
        <v>2366</v>
      </c>
    </row>
    <row r="248" spans="1:6">
      <c r="A248" s="173" t="s">
        <v>1411</v>
      </c>
      <c r="B248" s="173" t="s">
        <v>2364</v>
      </c>
      <c r="C248" s="174" t="s">
        <v>2369</v>
      </c>
      <c r="D248" s="175" t="s">
        <v>1087</v>
      </c>
      <c r="E248" s="176">
        <v>62031.42</v>
      </c>
      <c r="F248" s="177" t="s">
        <v>2366</v>
      </c>
    </row>
    <row r="249" spans="1:6">
      <c r="A249" s="74" t="s">
        <v>1660</v>
      </c>
      <c r="B249" s="74" t="s">
        <v>2370</v>
      </c>
      <c r="C249" s="75" t="s">
        <v>2371</v>
      </c>
      <c r="D249" s="76" t="s">
        <v>1087</v>
      </c>
      <c r="E249" s="77">
        <v>60</v>
      </c>
      <c r="F249" s="113" t="s">
        <v>2372</v>
      </c>
    </row>
    <row r="250" spans="1:6" ht="24">
      <c r="A250" s="178" t="s">
        <v>2373</v>
      </c>
      <c r="B250" s="178" t="s">
        <v>2374</v>
      </c>
      <c r="C250" s="179" t="s">
        <v>2375</v>
      </c>
      <c r="D250" s="180" t="s">
        <v>1087</v>
      </c>
      <c r="E250" s="181">
        <v>487.34</v>
      </c>
      <c r="F250" s="182" t="s">
        <v>2376</v>
      </c>
    </row>
    <row r="251" spans="1:6" ht="24">
      <c r="A251" s="178" t="s">
        <v>2373</v>
      </c>
      <c r="B251" s="178" t="s">
        <v>2374</v>
      </c>
      <c r="C251" s="179" t="s">
        <v>2377</v>
      </c>
      <c r="D251" s="180" t="s">
        <v>1087</v>
      </c>
      <c r="E251" s="181">
        <v>88.5</v>
      </c>
      <c r="F251" s="182" t="s">
        <v>2376</v>
      </c>
    </row>
    <row r="252" spans="1:6">
      <c r="A252" s="183" t="s">
        <v>1732</v>
      </c>
      <c r="B252" s="183" t="s">
        <v>2378</v>
      </c>
      <c r="C252" s="184" t="s">
        <v>2379</v>
      </c>
      <c r="D252" s="185" t="s">
        <v>1087</v>
      </c>
      <c r="E252" s="186">
        <v>177</v>
      </c>
      <c r="F252" s="187" t="s">
        <v>1216</v>
      </c>
    </row>
    <row r="253" spans="1:6" ht="24">
      <c r="A253" s="183" t="s">
        <v>1732</v>
      </c>
      <c r="B253" s="183" t="s">
        <v>2378</v>
      </c>
      <c r="C253" s="184" t="s">
        <v>2380</v>
      </c>
      <c r="D253" s="185" t="s">
        <v>1087</v>
      </c>
      <c r="E253" s="186">
        <v>5959</v>
      </c>
      <c r="F253" s="187" t="s">
        <v>1216</v>
      </c>
    </row>
    <row r="254" spans="1:6">
      <c r="A254" s="74" t="s">
        <v>1743</v>
      </c>
      <c r="B254" s="74" t="s">
        <v>2381</v>
      </c>
      <c r="C254" s="75" t="s">
        <v>2382</v>
      </c>
      <c r="D254" s="76" t="s">
        <v>2383</v>
      </c>
      <c r="E254" s="77">
        <v>18.88</v>
      </c>
      <c r="F254" s="78" t="s">
        <v>2384</v>
      </c>
    </row>
    <row r="255" spans="1:6">
      <c r="A255" s="74" t="s">
        <v>1748</v>
      </c>
      <c r="B255" s="74" t="s">
        <v>2385</v>
      </c>
      <c r="C255" s="75" t="s">
        <v>2386</v>
      </c>
      <c r="D255" s="76" t="s">
        <v>1087</v>
      </c>
      <c r="E255" s="77">
        <v>4124.1000000000004</v>
      </c>
      <c r="F255" s="78" t="s">
        <v>2387</v>
      </c>
    </row>
    <row r="256" spans="1:6" ht="19.5" customHeight="1">
      <c r="A256" s="74" t="s">
        <v>1748</v>
      </c>
      <c r="B256" s="74" t="s">
        <v>2385</v>
      </c>
      <c r="C256" s="75" t="s">
        <v>2388</v>
      </c>
      <c r="D256" s="76" t="s">
        <v>1087</v>
      </c>
      <c r="E256" s="77">
        <v>4737.7</v>
      </c>
      <c r="F256" s="78" t="s">
        <v>2387</v>
      </c>
    </row>
    <row r="257" spans="1:6">
      <c r="A257" s="74" t="s">
        <v>1748</v>
      </c>
      <c r="B257" s="74" t="s">
        <v>2385</v>
      </c>
      <c r="C257" s="75" t="s">
        <v>2389</v>
      </c>
      <c r="D257" s="76" t="s">
        <v>1087</v>
      </c>
      <c r="E257" s="77">
        <v>1239</v>
      </c>
      <c r="F257" s="78" t="s">
        <v>2387</v>
      </c>
    </row>
    <row r="258" spans="1:6" ht="24">
      <c r="A258" s="183" t="s">
        <v>1080</v>
      </c>
      <c r="B258" s="183" t="s">
        <v>1089</v>
      </c>
      <c r="C258" s="184" t="s">
        <v>1084</v>
      </c>
      <c r="D258" s="185" t="s">
        <v>1087</v>
      </c>
      <c r="E258" s="186">
        <v>711.54</v>
      </c>
      <c r="F258" s="187" t="s">
        <v>1216</v>
      </c>
    </row>
    <row r="259" spans="1:6" ht="23.25" customHeight="1">
      <c r="A259" s="183" t="s">
        <v>1080</v>
      </c>
      <c r="B259" s="183" t="s">
        <v>1089</v>
      </c>
      <c r="C259" s="184" t="s">
        <v>2390</v>
      </c>
      <c r="D259" s="185" t="s">
        <v>1087</v>
      </c>
      <c r="E259" s="186">
        <v>30.68</v>
      </c>
      <c r="F259" s="187" t="s">
        <v>1216</v>
      </c>
    </row>
    <row r="260" spans="1:6" ht="17.25" customHeight="1">
      <c r="A260" s="183" t="s">
        <v>1080</v>
      </c>
      <c r="B260" s="183" t="s">
        <v>1089</v>
      </c>
      <c r="C260" s="184" t="s">
        <v>1211</v>
      </c>
      <c r="D260" s="185" t="s">
        <v>1087</v>
      </c>
      <c r="E260" s="186">
        <v>93.22</v>
      </c>
      <c r="F260" s="187" t="s">
        <v>1092</v>
      </c>
    </row>
    <row r="261" spans="1:6" ht="15" customHeight="1">
      <c r="A261" s="183" t="s">
        <v>1080</v>
      </c>
      <c r="B261" s="183" t="s">
        <v>1089</v>
      </c>
      <c r="C261" s="184" t="s">
        <v>1270</v>
      </c>
      <c r="D261" s="185" t="s">
        <v>1087</v>
      </c>
      <c r="E261" s="186">
        <v>140.125</v>
      </c>
      <c r="F261" s="187" t="s">
        <v>1092</v>
      </c>
    </row>
    <row r="262" spans="1:6" ht="24">
      <c r="A262" s="183" t="s">
        <v>1080</v>
      </c>
      <c r="B262" s="183" t="s">
        <v>1089</v>
      </c>
      <c r="C262" s="184" t="s">
        <v>1265</v>
      </c>
      <c r="D262" s="185" t="s">
        <v>1087</v>
      </c>
      <c r="E262" s="186">
        <v>194.7</v>
      </c>
      <c r="F262" s="187" t="s">
        <v>1092</v>
      </c>
    </row>
    <row r="263" spans="1:6" ht="24">
      <c r="A263" s="183" t="s">
        <v>1080</v>
      </c>
      <c r="B263" s="183" t="s">
        <v>1089</v>
      </c>
      <c r="C263" s="184" t="s">
        <v>1218</v>
      </c>
      <c r="D263" s="185" t="s">
        <v>1087</v>
      </c>
      <c r="E263" s="186">
        <v>334.82499999999999</v>
      </c>
      <c r="F263" s="187" t="s">
        <v>1092</v>
      </c>
    </row>
    <row r="264" spans="1:6" ht="24">
      <c r="A264" s="183" t="s">
        <v>1080</v>
      </c>
      <c r="B264" s="183" t="s">
        <v>1089</v>
      </c>
      <c r="C264" s="184" t="s">
        <v>2391</v>
      </c>
      <c r="D264" s="185" t="s">
        <v>1087</v>
      </c>
      <c r="E264" s="186">
        <v>474.36</v>
      </c>
      <c r="F264" s="187" t="s">
        <v>1092</v>
      </c>
    </row>
    <row r="265" spans="1:6" ht="24">
      <c r="A265" s="183" t="s">
        <v>1080</v>
      </c>
      <c r="B265" s="183" t="s">
        <v>1089</v>
      </c>
      <c r="C265" s="184" t="s">
        <v>2392</v>
      </c>
      <c r="D265" s="185" t="s">
        <v>1087</v>
      </c>
      <c r="E265" s="186">
        <v>548.70000000000005</v>
      </c>
      <c r="F265" s="187" t="s">
        <v>1092</v>
      </c>
    </row>
    <row r="266" spans="1:6" ht="24">
      <c r="A266" s="183" t="s">
        <v>1080</v>
      </c>
      <c r="B266" s="183" t="s">
        <v>1089</v>
      </c>
      <c r="C266" s="184" t="s">
        <v>2393</v>
      </c>
      <c r="D266" s="185" t="s">
        <v>1087</v>
      </c>
      <c r="E266" s="186">
        <v>628.94000000000005</v>
      </c>
      <c r="F266" s="187" t="s">
        <v>1092</v>
      </c>
    </row>
    <row r="267" spans="1:6" ht="24">
      <c r="A267" s="183" t="s">
        <v>1080</v>
      </c>
      <c r="B267" s="183" t="s">
        <v>1089</v>
      </c>
      <c r="C267" s="184" t="s">
        <v>2394</v>
      </c>
      <c r="D267" s="185" t="s">
        <v>1087</v>
      </c>
      <c r="E267" s="186">
        <v>401.2</v>
      </c>
      <c r="F267" s="187" t="s">
        <v>1092</v>
      </c>
    </row>
    <row r="268" spans="1:6" ht="24">
      <c r="A268" s="183" t="s">
        <v>1080</v>
      </c>
      <c r="B268" s="183" t="s">
        <v>1089</v>
      </c>
      <c r="C268" s="184" t="s">
        <v>2395</v>
      </c>
      <c r="D268" s="185" t="s">
        <v>1087</v>
      </c>
      <c r="E268" s="186">
        <v>526.57500000000005</v>
      </c>
      <c r="F268" s="187" t="s">
        <v>1092</v>
      </c>
    </row>
    <row r="269" spans="1:6" ht="24">
      <c r="A269" s="183" t="s">
        <v>1080</v>
      </c>
      <c r="B269" s="183" t="s">
        <v>1089</v>
      </c>
      <c r="C269" s="184" t="s">
        <v>1090</v>
      </c>
      <c r="D269" s="185" t="s">
        <v>1091</v>
      </c>
      <c r="E269" s="186">
        <v>175.82</v>
      </c>
      <c r="F269" s="187" t="s">
        <v>1092</v>
      </c>
    </row>
    <row r="270" spans="1:6" ht="24">
      <c r="A270" s="183" t="s">
        <v>1080</v>
      </c>
      <c r="B270" s="183" t="s">
        <v>1089</v>
      </c>
      <c r="C270" s="184" t="s">
        <v>1128</v>
      </c>
      <c r="D270" s="185" t="s">
        <v>1091</v>
      </c>
      <c r="E270" s="186">
        <v>531</v>
      </c>
      <c r="F270" s="187" t="s">
        <v>1092</v>
      </c>
    </row>
    <row r="271" spans="1:6" ht="24">
      <c r="A271" s="183" t="s">
        <v>1080</v>
      </c>
      <c r="B271" s="183" t="s">
        <v>1089</v>
      </c>
      <c r="C271" s="184" t="s">
        <v>1175</v>
      </c>
      <c r="D271" s="185" t="s">
        <v>1091</v>
      </c>
      <c r="E271" s="186">
        <v>233.64</v>
      </c>
      <c r="F271" s="187" t="s">
        <v>1092</v>
      </c>
    </row>
    <row r="272" spans="1:6" ht="24">
      <c r="A272" s="183" t="s">
        <v>1080</v>
      </c>
      <c r="B272" s="183" t="s">
        <v>1089</v>
      </c>
      <c r="C272" s="184" t="s">
        <v>2396</v>
      </c>
      <c r="D272" s="185" t="s">
        <v>1091</v>
      </c>
      <c r="E272" s="186">
        <v>260.00110000000001</v>
      </c>
      <c r="F272" s="187" t="s">
        <v>1092</v>
      </c>
    </row>
    <row r="273" spans="1:6" ht="24">
      <c r="A273" s="183" t="s">
        <v>1080</v>
      </c>
      <c r="B273" s="183" t="s">
        <v>1089</v>
      </c>
      <c r="C273" s="184" t="s">
        <v>2397</v>
      </c>
      <c r="D273" s="185" t="s">
        <v>1087</v>
      </c>
      <c r="E273" s="186">
        <v>283.2</v>
      </c>
      <c r="F273" s="187" t="s">
        <v>1216</v>
      </c>
    </row>
    <row r="274" spans="1:6" ht="24">
      <c r="A274" s="183" t="s">
        <v>1080</v>
      </c>
      <c r="B274" s="183" t="s">
        <v>1089</v>
      </c>
      <c r="C274" s="184" t="s">
        <v>1103</v>
      </c>
      <c r="D274" s="185" t="s">
        <v>1087</v>
      </c>
      <c r="E274" s="186">
        <v>132.75</v>
      </c>
      <c r="F274" s="187" t="s">
        <v>1092</v>
      </c>
    </row>
    <row r="275" spans="1:6" ht="24">
      <c r="A275" s="183" t="s">
        <v>1080</v>
      </c>
      <c r="B275" s="183" t="s">
        <v>1089</v>
      </c>
      <c r="C275" s="184" t="s">
        <v>1194</v>
      </c>
      <c r="D275" s="185" t="s">
        <v>1087</v>
      </c>
      <c r="E275" s="186">
        <v>368.75</v>
      </c>
      <c r="F275" s="187" t="s">
        <v>1092</v>
      </c>
    </row>
    <row r="276" spans="1:6" ht="24">
      <c r="A276" s="183" t="s">
        <v>1080</v>
      </c>
      <c r="B276" s="183" t="s">
        <v>1089</v>
      </c>
      <c r="C276" s="184" t="s">
        <v>2398</v>
      </c>
      <c r="D276" s="185" t="s">
        <v>1087</v>
      </c>
      <c r="E276" s="186">
        <v>5546</v>
      </c>
      <c r="F276" s="187" t="s">
        <v>1216</v>
      </c>
    </row>
    <row r="277" spans="1:6" ht="24">
      <c r="A277" s="183" t="s">
        <v>1080</v>
      </c>
      <c r="B277" s="183" t="s">
        <v>1089</v>
      </c>
      <c r="C277" s="184" t="s">
        <v>1214</v>
      </c>
      <c r="D277" s="185" t="s">
        <v>1087</v>
      </c>
      <c r="E277" s="186">
        <v>1215.4000000000001</v>
      </c>
      <c r="F277" s="187" t="s">
        <v>1216</v>
      </c>
    </row>
    <row r="278" spans="1:6" ht="24">
      <c r="A278" s="183" t="s">
        <v>1080</v>
      </c>
      <c r="B278" s="183" t="s">
        <v>1089</v>
      </c>
      <c r="C278" s="184" t="s">
        <v>1081</v>
      </c>
      <c r="D278" s="185" t="s">
        <v>1093</v>
      </c>
      <c r="E278" s="186">
        <v>139.24</v>
      </c>
      <c r="F278" s="187" t="s">
        <v>1094</v>
      </c>
    </row>
    <row r="279" spans="1:6" ht="24">
      <c r="A279" s="183" t="s">
        <v>1080</v>
      </c>
      <c r="B279" s="183" t="s">
        <v>1089</v>
      </c>
      <c r="C279" s="184" t="s">
        <v>1199</v>
      </c>
      <c r="D279" s="185" t="s">
        <v>1093</v>
      </c>
      <c r="E279" s="186">
        <v>194.7</v>
      </c>
      <c r="F279" s="187" t="s">
        <v>1094</v>
      </c>
    </row>
    <row r="280" spans="1:6" ht="24">
      <c r="A280" s="183" t="s">
        <v>1080</v>
      </c>
      <c r="B280" s="183" t="s">
        <v>1089</v>
      </c>
      <c r="C280" s="184" t="s">
        <v>1262</v>
      </c>
      <c r="D280" s="185" t="s">
        <v>1087</v>
      </c>
      <c r="E280" s="186">
        <v>12.803000000000001</v>
      </c>
      <c r="F280" s="187" t="s">
        <v>1092</v>
      </c>
    </row>
    <row r="281" spans="1:6" ht="24">
      <c r="A281" s="183" t="s">
        <v>1080</v>
      </c>
      <c r="B281" s="183" t="s">
        <v>1089</v>
      </c>
      <c r="C281" s="184" t="s">
        <v>2399</v>
      </c>
      <c r="D281" s="185" t="s">
        <v>1087</v>
      </c>
      <c r="E281" s="186">
        <v>663.75</v>
      </c>
      <c r="F281" s="187" t="s">
        <v>1092</v>
      </c>
    </row>
    <row r="282" spans="1:6" ht="24">
      <c r="A282" s="183" t="s">
        <v>1080</v>
      </c>
      <c r="B282" s="183" t="s">
        <v>1089</v>
      </c>
      <c r="C282" s="184" t="s">
        <v>2400</v>
      </c>
      <c r="D282" s="185" t="s">
        <v>1087</v>
      </c>
      <c r="E282" s="186">
        <v>6149.9943000000003</v>
      </c>
      <c r="F282" s="187" t="s">
        <v>1216</v>
      </c>
    </row>
    <row r="283" spans="1:6">
      <c r="A283" s="74" t="s">
        <v>1747</v>
      </c>
      <c r="B283" s="74" t="s">
        <v>2401</v>
      </c>
      <c r="C283" s="75" t="s">
        <v>2402</v>
      </c>
      <c r="D283" s="76" t="s">
        <v>1087</v>
      </c>
      <c r="E283" s="77">
        <v>6490</v>
      </c>
      <c r="F283" s="113" t="s">
        <v>2403</v>
      </c>
    </row>
    <row r="284" spans="1:6">
      <c r="A284" s="74" t="s">
        <v>1747</v>
      </c>
      <c r="B284" s="74" t="s">
        <v>2401</v>
      </c>
      <c r="C284" s="75" t="s">
        <v>2404</v>
      </c>
      <c r="D284" s="76" t="s">
        <v>1087</v>
      </c>
      <c r="E284" s="77">
        <v>6490</v>
      </c>
      <c r="F284" s="113" t="s">
        <v>2403</v>
      </c>
    </row>
    <row r="285" spans="1:6">
      <c r="A285" s="74" t="s">
        <v>1747</v>
      </c>
      <c r="B285" s="74" t="s">
        <v>2401</v>
      </c>
      <c r="C285" s="75" t="s">
        <v>2405</v>
      </c>
      <c r="D285" s="76" t="s">
        <v>1087</v>
      </c>
      <c r="E285" s="77">
        <v>6490</v>
      </c>
      <c r="F285" s="113" t="s">
        <v>2403</v>
      </c>
    </row>
    <row r="286" spans="1:6" ht="14.1" customHeight="1">
      <c r="A286" s="74" t="s">
        <v>1747</v>
      </c>
      <c r="B286" s="74" t="s">
        <v>2401</v>
      </c>
      <c r="C286" s="75" t="s">
        <v>2406</v>
      </c>
      <c r="D286" s="76" t="s">
        <v>1087</v>
      </c>
      <c r="E286" s="77">
        <v>6490</v>
      </c>
      <c r="F286" s="113" t="s">
        <v>2403</v>
      </c>
    </row>
    <row r="287" spans="1:6" ht="15" customHeight="1">
      <c r="A287" s="74" t="s">
        <v>1747</v>
      </c>
      <c r="B287" s="74" t="s">
        <v>2401</v>
      </c>
      <c r="C287" s="75" t="s">
        <v>2407</v>
      </c>
      <c r="D287" s="76" t="s">
        <v>1087</v>
      </c>
      <c r="E287" s="77">
        <v>6490</v>
      </c>
      <c r="F287" s="113" t="s">
        <v>2403</v>
      </c>
    </row>
    <row r="288" spans="1:6" ht="21.75" customHeight="1">
      <c r="A288" s="188" t="s">
        <v>1170</v>
      </c>
      <c r="B288" s="188" t="s">
        <v>1171</v>
      </c>
      <c r="C288" s="189" t="s">
        <v>2408</v>
      </c>
      <c r="D288" s="190" t="s">
        <v>1087</v>
      </c>
      <c r="E288" s="191">
        <v>2205.7732999999998</v>
      </c>
      <c r="F288" s="192" t="s">
        <v>1173</v>
      </c>
    </row>
    <row r="289" spans="1:6" ht="15.95" customHeight="1">
      <c r="A289" s="188" t="s">
        <v>1170</v>
      </c>
      <c r="B289" s="188" t="s">
        <v>1171</v>
      </c>
      <c r="C289" s="189" t="s">
        <v>2409</v>
      </c>
      <c r="D289" s="190" t="s">
        <v>1087</v>
      </c>
      <c r="E289" s="191">
        <v>501.5</v>
      </c>
      <c r="F289" s="192" t="s">
        <v>1173</v>
      </c>
    </row>
    <row r="290" spans="1:6">
      <c r="A290" s="188" t="s">
        <v>1170</v>
      </c>
      <c r="B290" s="188" t="s">
        <v>1171</v>
      </c>
      <c r="C290" s="189" t="s">
        <v>2410</v>
      </c>
      <c r="D290" s="190" t="s">
        <v>1087</v>
      </c>
      <c r="E290" s="191">
        <v>442.5</v>
      </c>
      <c r="F290" s="192" t="s">
        <v>1173</v>
      </c>
    </row>
    <row r="291" spans="1:6" ht="14.1" customHeight="1">
      <c r="A291" s="188" t="s">
        <v>1170</v>
      </c>
      <c r="B291" s="188" t="s">
        <v>1171</v>
      </c>
      <c r="C291" s="189" t="s">
        <v>2411</v>
      </c>
      <c r="D291" s="190" t="s">
        <v>1087</v>
      </c>
      <c r="E291" s="191">
        <v>531</v>
      </c>
      <c r="F291" s="192" t="s">
        <v>1173</v>
      </c>
    </row>
    <row r="292" spans="1:6">
      <c r="A292" s="188" t="s">
        <v>1170</v>
      </c>
      <c r="B292" s="188" t="s">
        <v>1171</v>
      </c>
      <c r="C292" s="189" t="s">
        <v>2412</v>
      </c>
      <c r="D292" s="190" t="s">
        <v>1087</v>
      </c>
      <c r="E292" s="191">
        <v>796.5</v>
      </c>
      <c r="F292" s="192" t="s">
        <v>1173</v>
      </c>
    </row>
    <row r="293" spans="1:6" ht="17.25" customHeight="1">
      <c r="A293" s="188" t="s">
        <v>1170</v>
      </c>
      <c r="B293" s="188" t="s">
        <v>1171</v>
      </c>
      <c r="C293" s="189" t="s">
        <v>2413</v>
      </c>
      <c r="D293" s="190" t="s">
        <v>1087</v>
      </c>
      <c r="E293" s="191">
        <v>5640.4</v>
      </c>
      <c r="F293" s="192" t="s">
        <v>1173</v>
      </c>
    </row>
    <row r="294" spans="1:6" ht="30.75" customHeight="1">
      <c r="A294" s="188" t="s">
        <v>1170</v>
      </c>
      <c r="B294" s="188" t="s">
        <v>1171</v>
      </c>
      <c r="C294" s="189" t="s">
        <v>2414</v>
      </c>
      <c r="D294" s="190" t="s">
        <v>1087</v>
      </c>
      <c r="E294" s="191">
        <v>5640.4</v>
      </c>
      <c r="F294" s="192" t="s">
        <v>1173</v>
      </c>
    </row>
    <row r="295" spans="1:6">
      <c r="A295" s="188" t="s">
        <v>1170</v>
      </c>
      <c r="B295" s="188" t="s">
        <v>1171</v>
      </c>
      <c r="C295" s="189" t="s">
        <v>2415</v>
      </c>
      <c r="D295" s="190" t="s">
        <v>1087</v>
      </c>
      <c r="E295" s="191">
        <v>5640.4</v>
      </c>
      <c r="F295" s="192" t="s">
        <v>1173</v>
      </c>
    </row>
    <row r="296" spans="1:6" ht="29.25" customHeight="1">
      <c r="A296" s="188" t="s">
        <v>1170</v>
      </c>
      <c r="B296" s="188" t="s">
        <v>1171</v>
      </c>
      <c r="C296" s="189" t="s">
        <v>2416</v>
      </c>
      <c r="D296" s="190" t="s">
        <v>1087</v>
      </c>
      <c r="E296" s="191">
        <v>4366</v>
      </c>
      <c r="F296" s="192" t="s">
        <v>1173</v>
      </c>
    </row>
    <row r="297" spans="1:6" ht="28.5" customHeight="1">
      <c r="A297" s="188" t="s">
        <v>1170</v>
      </c>
      <c r="B297" s="188" t="s">
        <v>1171</v>
      </c>
      <c r="C297" s="189" t="s">
        <v>2417</v>
      </c>
      <c r="D297" s="190" t="s">
        <v>1087</v>
      </c>
      <c r="E297" s="191">
        <v>15611.4</v>
      </c>
      <c r="F297" s="192" t="s">
        <v>1173</v>
      </c>
    </row>
    <row r="298" spans="1:6" ht="28.5" customHeight="1">
      <c r="A298" s="188" t="s">
        <v>1170</v>
      </c>
      <c r="B298" s="188" t="s">
        <v>1171</v>
      </c>
      <c r="C298" s="189" t="s">
        <v>1172</v>
      </c>
      <c r="D298" s="190" t="s">
        <v>1087</v>
      </c>
      <c r="E298" s="191">
        <v>179.15</v>
      </c>
      <c r="F298" s="192" t="s">
        <v>1173</v>
      </c>
    </row>
    <row r="299" spans="1:6" ht="22.5" customHeight="1">
      <c r="A299" s="188" t="s">
        <v>1170</v>
      </c>
      <c r="B299" s="188" t="s">
        <v>1171</v>
      </c>
      <c r="C299" s="189" t="s">
        <v>2418</v>
      </c>
      <c r="D299" s="190" t="s">
        <v>1087</v>
      </c>
      <c r="E299" s="191">
        <v>194.7</v>
      </c>
      <c r="F299" s="192" t="s">
        <v>1173</v>
      </c>
    </row>
    <row r="300" spans="1:6">
      <c r="A300" s="188" t="s">
        <v>1170</v>
      </c>
      <c r="B300" s="188" t="s">
        <v>1171</v>
      </c>
      <c r="C300" s="189" t="s">
        <v>2419</v>
      </c>
      <c r="D300" s="190" t="s">
        <v>1087</v>
      </c>
      <c r="E300" s="191">
        <v>672.6</v>
      </c>
      <c r="F300" s="192" t="s">
        <v>1173</v>
      </c>
    </row>
    <row r="301" spans="1:6">
      <c r="A301" s="188" t="s">
        <v>1170</v>
      </c>
      <c r="B301" s="188" t="s">
        <v>1171</v>
      </c>
      <c r="C301" s="189" t="s">
        <v>2420</v>
      </c>
      <c r="D301" s="190" t="s">
        <v>1087</v>
      </c>
      <c r="E301" s="191">
        <v>20650</v>
      </c>
      <c r="F301" s="192" t="s">
        <v>1173</v>
      </c>
    </row>
    <row r="302" spans="1:6">
      <c r="A302" s="188" t="s">
        <v>1170</v>
      </c>
      <c r="B302" s="188" t="s">
        <v>1171</v>
      </c>
      <c r="C302" s="189" t="s">
        <v>2421</v>
      </c>
      <c r="D302" s="190" t="s">
        <v>1087</v>
      </c>
      <c r="E302" s="191">
        <v>4661</v>
      </c>
      <c r="F302" s="192" t="s">
        <v>1173</v>
      </c>
    </row>
    <row r="303" spans="1:6">
      <c r="A303" s="188" t="s">
        <v>1170</v>
      </c>
      <c r="B303" s="188" t="s">
        <v>1171</v>
      </c>
      <c r="C303" s="189" t="s">
        <v>2422</v>
      </c>
      <c r="D303" s="190" t="s">
        <v>1087</v>
      </c>
      <c r="E303" s="191">
        <v>525.1</v>
      </c>
      <c r="F303" s="192" t="s">
        <v>1173</v>
      </c>
    </row>
    <row r="304" spans="1:6">
      <c r="A304" s="188" t="s">
        <v>1170</v>
      </c>
      <c r="B304" s="188" t="s">
        <v>1171</v>
      </c>
      <c r="C304" s="189" t="s">
        <v>2423</v>
      </c>
      <c r="D304" s="190" t="s">
        <v>1087</v>
      </c>
      <c r="E304" s="191">
        <v>6384.19</v>
      </c>
      <c r="F304" s="192" t="s">
        <v>1173</v>
      </c>
    </row>
    <row r="305" spans="1:6" ht="21" customHeight="1">
      <c r="A305" s="188" t="s">
        <v>1170</v>
      </c>
      <c r="B305" s="188" t="s">
        <v>1171</v>
      </c>
      <c r="C305" s="189" t="s">
        <v>2424</v>
      </c>
      <c r="D305" s="190" t="s">
        <v>1087</v>
      </c>
      <c r="E305" s="191">
        <v>899.04330000000004</v>
      </c>
      <c r="F305" s="192" t="s">
        <v>1173</v>
      </c>
    </row>
    <row r="306" spans="1:6" ht="29.25" customHeight="1">
      <c r="A306" s="188" t="s">
        <v>1170</v>
      </c>
      <c r="B306" s="188" t="s">
        <v>1171</v>
      </c>
      <c r="C306" s="189" t="s">
        <v>2425</v>
      </c>
      <c r="D306" s="190" t="s">
        <v>1087</v>
      </c>
      <c r="E306" s="191">
        <v>348.1</v>
      </c>
      <c r="F306" s="192" t="s">
        <v>1173</v>
      </c>
    </row>
    <row r="307" spans="1:6" ht="28.5" customHeight="1">
      <c r="A307" s="188" t="s">
        <v>1170</v>
      </c>
      <c r="B307" s="188" t="s">
        <v>1171</v>
      </c>
      <c r="C307" s="189" t="s">
        <v>2426</v>
      </c>
      <c r="D307" s="190" t="s">
        <v>1087</v>
      </c>
      <c r="E307" s="191">
        <v>147.5</v>
      </c>
      <c r="F307" s="192" t="s">
        <v>1173</v>
      </c>
    </row>
    <row r="308" spans="1:6" ht="32.25" customHeight="1">
      <c r="A308" s="188" t="s">
        <v>1170</v>
      </c>
      <c r="B308" s="188" t="s">
        <v>1171</v>
      </c>
      <c r="C308" s="189" t="s">
        <v>2427</v>
      </c>
      <c r="D308" s="190" t="s">
        <v>1087</v>
      </c>
      <c r="E308" s="191">
        <v>11210</v>
      </c>
      <c r="F308" s="192" t="s">
        <v>1173</v>
      </c>
    </row>
    <row r="309" spans="1:6">
      <c r="A309" s="188" t="s">
        <v>1170</v>
      </c>
      <c r="B309" s="188" t="s">
        <v>1171</v>
      </c>
      <c r="C309" s="189" t="s">
        <v>2428</v>
      </c>
      <c r="D309" s="190" t="s">
        <v>1087</v>
      </c>
      <c r="E309" s="191">
        <v>1333.4</v>
      </c>
      <c r="F309" s="192" t="s">
        <v>1173</v>
      </c>
    </row>
    <row r="310" spans="1:6" ht="24">
      <c r="A310" s="193" t="s">
        <v>1735</v>
      </c>
      <c r="B310" s="193" t="s">
        <v>2429</v>
      </c>
      <c r="C310" s="194" t="s">
        <v>2430</v>
      </c>
      <c r="D310" s="195" t="s">
        <v>1087</v>
      </c>
      <c r="E310" s="196">
        <v>939.75</v>
      </c>
      <c r="F310" s="197" t="s">
        <v>2431</v>
      </c>
    </row>
    <row r="311" spans="1:6" ht="22.5" customHeight="1">
      <c r="A311" s="193" t="s">
        <v>1735</v>
      </c>
      <c r="B311" s="193" t="s">
        <v>2429</v>
      </c>
      <c r="C311" s="194" t="s">
        <v>2432</v>
      </c>
      <c r="D311" s="195" t="s">
        <v>1087</v>
      </c>
      <c r="E311" s="196">
        <v>590</v>
      </c>
      <c r="F311" s="197" t="s">
        <v>2431</v>
      </c>
    </row>
    <row r="312" spans="1:6" ht="24">
      <c r="A312" s="193" t="s">
        <v>1735</v>
      </c>
      <c r="B312" s="193" t="s">
        <v>2429</v>
      </c>
      <c r="C312" s="194" t="s">
        <v>2433</v>
      </c>
      <c r="D312" s="195" t="s">
        <v>1087</v>
      </c>
      <c r="E312" s="196">
        <v>761.25</v>
      </c>
      <c r="F312" s="197" t="s">
        <v>2431</v>
      </c>
    </row>
    <row r="313" spans="1:6" ht="24">
      <c r="A313" s="193" t="s">
        <v>1735</v>
      </c>
      <c r="B313" s="193" t="s">
        <v>2429</v>
      </c>
      <c r="C313" s="198" t="s">
        <v>2433</v>
      </c>
      <c r="D313" s="199" t="s">
        <v>1087</v>
      </c>
      <c r="E313" s="200">
        <v>761.25</v>
      </c>
      <c r="F313" s="201" t="s">
        <v>2434</v>
      </c>
    </row>
    <row r="314" spans="1:6" ht="26.25" customHeight="1">
      <c r="A314" s="193" t="s">
        <v>1735</v>
      </c>
      <c r="B314" s="193" t="s">
        <v>2429</v>
      </c>
      <c r="C314" s="198" t="s">
        <v>2435</v>
      </c>
      <c r="D314" s="199" t="s">
        <v>1087</v>
      </c>
      <c r="E314" s="200">
        <v>309.75</v>
      </c>
      <c r="F314" s="201" t="s">
        <v>2434</v>
      </c>
    </row>
    <row r="315" spans="1:6" ht="18" customHeight="1">
      <c r="A315" s="193" t="s">
        <v>1735</v>
      </c>
      <c r="B315" s="193" t="s">
        <v>2429</v>
      </c>
      <c r="C315" s="194" t="s">
        <v>2436</v>
      </c>
      <c r="D315" s="195" t="s">
        <v>1087</v>
      </c>
      <c r="E315" s="196">
        <v>270.48</v>
      </c>
      <c r="F315" s="201" t="s">
        <v>2434</v>
      </c>
    </row>
    <row r="316" spans="1:6" ht="24">
      <c r="A316" s="193" t="s">
        <v>1735</v>
      </c>
      <c r="B316" s="193" t="s">
        <v>2429</v>
      </c>
      <c r="C316" s="194" t="s">
        <v>2437</v>
      </c>
      <c r="D316" s="195" t="s">
        <v>1087</v>
      </c>
      <c r="E316" s="196">
        <v>229.21530000000001</v>
      </c>
      <c r="F316" s="197" t="s">
        <v>2431</v>
      </c>
    </row>
    <row r="317" spans="1:6" ht="24">
      <c r="A317" s="193" t="s">
        <v>1735</v>
      </c>
      <c r="B317" s="193" t="s">
        <v>2429</v>
      </c>
      <c r="C317" s="194" t="s">
        <v>2438</v>
      </c>
      <c r="D317" s="195" t="s">
        <v>1087</v>
      </c>
      <c r="E317" s="196">
        <v>194.25</v>
      </c>
      <c r="F317" s="201" t="s">
        <v>2434</v>
      </c>
    </row>
    <row r="318" spans="1:6" ht="24">
      <c r="A318" s="193" t="s">
        <v>1735</v>
      </c>
      <c r="B318" s="193" t="s">
        <v>2429</v>
      </c>
      <c r="C318" s="194" t="s">
        <v>2439</v>
      </c>
      <c r="D318" s="195" t="s">
        <v>1087</v>
      </c>
      <c r="E318" s="196">
        <v>414.75</v>
      </c>
      <c r="F318" s="197" t="s">
        <v>2431</v>
      </c>
    </row>
    <row r="319" spans="1:6" ht="24">
      <c r="A319" s="193" t="s">
        <v>1735</v>
      </c>
      <c r="B319" s="193" t="s">
        <v>2429</v>
      </c>
      <c r="C319" s="194" t="s">
        <v>2440</v>
      </c>
      <c r="D319" s="195" t="s">
        <v>1087</v>
      </c>
      <c r="E319" s="196">
        <v>414.75</v>
      </c>
      <c r="F319" s="201" t="s">
        <v>2434</v>
      </c>
    </row>
    <row r="320" spans="1:6" ht="24">
      <c r="A320" s="193" t="s">
        <v>1735</v>
      </c>
      <c r="B320" s="193" t="s">
        <v>2429</v>
      </c>
      <c r="C320" s="198" t="s">
        <v>2441</v>
      </c>
      <c r="D320" s="199" t="s">
        <v>1087</v>
      </c>
      <c r="E320" s="200">
        <v>3669.75</v>
      </c>
      <c r="F320" s="201" t="s">
        <v>2434</v>
      </c>
    </row>
    <row r="321" spans="1:6" ht="24">
      <c r="A321" s="193" t="s">
        <v>1735</v>
      </c>
      <c r="B321" s="193" t="s">
        <v>2429</v>
      </c>
      <c r="C321" s="194" t="s">
        <v>2442</v>
      </c>
      <c r="D321" s="195" t="s">
        <v>1126</v>
      </c>
      <c r="E321" s="196">
        <v>866.25</v>
      </c>
      <c r="F321" s="201" t="s">
        <v>2434</v>
      </c>
    </row>
    <row r="322" spans="1:6" ht="24">
      <c r="A322" s="193" t="s">
        <v>1735</v>
      </c>
      <c r="B322" s="193" t="s">
        <v>2429</v>
      </c>
      <c r="C322" s="194" t="s">
        <v>2443</v>
      </c>
      <c r="D322" s="195" t="s">
        <v>1087</v>
      </c>
      <c r="E322" s="196">
        <v>8096</v>
      </c>
      <c r="F322" s="201" t="s">
        <v>2434</v>
      </c>
    </row>
    <row r="323" spans="1:6" ht="24">
      <c r="A323" s="193" t="s">
        <v>1735</v>
      </c>
      <c r="B323" s="193" t="s">
        <v>2429</v>
      </c>
      <c r="C323" s="194" t="s">
        <v>2444</v>
      </c>
      <c r="D323" s="195" t="s">
        <v>1087</v>
      </c>
      <c r="E323" s="196">
        <v>8000</v>
      </c>
      <c r="F323" s="201" t="s">
        <v>2434</v>
      </c>
    </row>
    <row r="324" spans="1:6" ht="24">
      <c r="A324" s="193" t="s">
        <v>1735</v>
      </c>
      <c r="B324" s="193" t="s">
        <v>2429</v>
      </c>
      <c r="C324" s="198" t="s">
        <v>2445</v>
      </c>
      <c r="D324" s="199" t="s">
        <v>1087</v>
      </c>
      <c r="E324" s="200">
        <v>167.27</v>
      </c>
      <c r="F324" s="201" t="s">
        <v>2434</v>
      </c>
    </row>
    <row r="325" spans="1:6" ht="30.75" customHeight="1">
      <c r="A325" s="193" t="s">
        <v>1735</v>
      </c>
      <c r="B325" s="193" t="s">
        <v>2429</v>
      </c>
      <c r="C325" s="194" t="s">
        <v>2446</v>
      </c>
      <c r="D325" s="195" t="s">
        <v>1087</v>
      </c>
      <c r="E325" s="196">
        <v>402.67669999999998</v>
      </c>
      <c r="F325" s="197" t="s">
        <v>2431</v>
      </c>
    </row>
    <row r="326" spans="1:6" ht="24">
      <c r="A326" s="193" t="s">
        <v>1735</v>
      </c>
      <c r="B326" s="193" t="s">
        <v>2429</v>
      </c>
      <c r="C326" s="194" t="s">
        <v>2447</v>
      </c>
      <c r="D326" s="195" t="s">
        <v>1087</v>
      </c>
      <c r="E326" s="196">
        <v>600.9153</v>
      </c>
      <c r="F326" s="197" t="s">
        <v>2431</v>
      </c>
    </row>
    <row r="327" spans="1:6" ht="24">
      <c r="A327" s="193" t="s">
        <v>1735</v>
      </c>
      <c r="B327" s="193" t="s">
        <v>2429</v>
      </c>
      <c r="C327" s="194" t="s">
        <v>2448</v>
      </c>
      <c r="D327" s="195" t="s">
        <v>1126</v>
      </c>
      <c r="E327" s="196">
        <v>489.40600000000001</v>
      </c>
      <c r="F327" s="201" t="s">
        <v>2434</v>
      </c>
    </row>
    <row r="328" spans="1:6" ht="24.75" customHeight="1">
      <c r="A328" s="193" t="s">
        <v>1735</v>
      </c>
      <c r="B328" s="193" t="s">
        <v>2429</v>
      </c>
      <c r="C328" s="194" t="s">
        <v>2449</v>
      </c>
      <c r="D328" s="195" t="s">
        <v>1087</v>
      </c>
      <c r="E328" s="196">
        <v>455.48</v>
      </c>
      <c r="F328" s="197" t="s">
        <v>2431</v>
      </c>
    </row>
    <row r="329" spans="1:6">
      <c r="A329" s="74" t="s">
        <v>1750</v>
      </c>
      <c r="B329" s="74" t="s">
        <v>2450</v>
      </c>
      <c r="C329" s="75" t="s">
        <v>2451</v>
      </c>
      <c r="D329" s="76" t="s">
        <v>1087</v>
      </c>
      <c r="E329" s="77">
        <v>6490</v>
      </c>
      <c r="F329" s="113" t="s">
        <v>2452</v>
      </c>
    </row>
    <row r="330" spans="1:6">
      <c r="A330" s="74" t="s">
        <v>2453</v>
      </c>
      <c r="B330" s="74" t="s">
        <v>2454</v>
      </c>
      <c r="C330" s="75" t="s">
        <v>2455</v>
      </c>
      <c r="D330" s="76" t="s">
        <v>1101</v>
      </c>
      <c r="E330" s="77">
        <v>460.2</v>
      </c>
      <c r="F330" s="113" t="s">
        <v>2456</v>
      </c>
    </row>
    <row r="331" spans="1:6" ht="24">
      <c r="A331" s="74" t="s">
        <v>1654</v>
      </c>
      <c r="B331" s="74" t="s">
        <v>2457</v>
      </c>
      <c r="C331" s="75" t="s">
        <v>2458</v>
      </c>
      <c r="D331" s="76" t="s">
        <v>2459</v>
      </c>
      <c r="E331" s="77">
        <v>44877.760000000002</v>
      </c>
      <c r="F331" s="113" t="s">
        <v>2460</v>
      </c>
    </row>
    <row r="332" spans="1:6">
      <c r="A332" s="78" t="s">
        <v>1219</v>
      </c>
      <c r="B332" s="78" t="s">
        <v>1220</v>
      </c>
      <c r="C332" s="75" t="s">
        <v>1221</v>
      </c>
      <c r="D332" s="76" t="s">
        <v>1147</v>
      </c>
      <c r="E332" s="77">
        <v>3000</v>
      </c>
      <c r="F332" s="113" t="s">
        <v>1222</v>
      </c>
    </row>
    <row r="333" spans="1:6" ht="36">
      <c r="A333" s="202" t="s">
        <v>1462</v>
      </c>
      <c r="B333" s="202" t="s">
        <v>2461</v>
      </c>
      <c r="C333" s="203" t="s">
        <v>2462</v>
      </c>
      <c r="D333" s="204" t="s">
        <v>1087</v>
      </c>
      <c r="E333" s="205">
        <v>23562.5</v>
      </c>
      <c r="F333" s="206" t="s">
        <v>2463</v>
      </c>
    </row>
    <row r="334" spans="1:6" ht="36">
      <c r="A334" s="202" t="s">
        <v>1462</v>
      </c>
      <c r="B334" s="202" t="s">
        <v>2461</v>
      </c>
      <c r="C334" s="203" t="s">
        <v>2464</v>
      </c>
      <c r="D334" s="204" t="s">
        <v>1087</v>
      </c>
      <c r="E334" s="205">
        <v>102660</v>
      </c>
      <c r="F334" s="206" t="s">
        <v>2463</v>
      </c>
    </row>
    <row r="335" spans="1:6" ht="20.25" customHeight="1">
      <c r="A335" s="207" t="s">
        <v>2465</v>
      </c>
      <c r="B335" s="207" t="s">
        <v>2466</v>
      </c>
      <c r="C335" s="208" t="s">
        <v>2467</v>
      </c>
      <c r="D335" s="209" t="s">
        <v>1087</v>
      </c>
      <c r="E335" s="210">
        <v>590</v>
      </c>
      <c r="F335" s="211" t="s">
        <v>2468</v>
      </c>
    </row>
    <row r="336" spans="1:6" ht="15" customHeight="1">
      <c r="A336" s="207" t="s">
        <v>2465</v>
      </c>
      <c r="B336" s="207" t="s">
        <v>2466</v>
      </c>
      <c r="C336" s="208" t="s">
        <v>2469</v>
      </c>
      <c r="D336" s="209" t="s">
        <v>1087</v>
      </c>
      <c r="E336" s="210">
        <v>2124</v>
      </c>
      <c r="F336" s="211" t="s">
        <v>2468</v>
      </c>
    </row>
    <row r="337" spans="1:6" ht="14.1" customHeight="1">
      <c r="A337" s="207" t="s">
        <v>2465</v>
      </c>
      <c r="B337" s="207" t="s">
        <v>2466</v>
      </c>
      <c r="C337" s="208" t="s">
        <v>2470</v>
      </c>
      <c r="D337" s="209" t="s">
        <v>2471</v>
      </c>
      <c r="E337" s="210">
        <v>2832</v>
      </c>
      <c r="F337" s="211" t="s">
        <v>2468</v>
      </c>
    </row>
    <row r="338" spans="1:6">
      <c r="A338" s="207" t="s">
        <v>2465</v>
      </c>
      <c r="B338" s="207" t="s">
        <v>2466</v>
      </c>
      <c r="C338" s="208" t="s">
        <v>2472</v>
      </c>
      <c r="D338" s="209" t="s">
        <v>2471</v>
      </c>
      <c r="E338" s="210">
        <v>2548.8000000000002</v>
      </c>
      <c r="F338" s="211" t="s">
        <v>2468</v>
      </c>
    </row>
    <row r="339" spans="1:6" ht="15" customHeight="1">
      <c r="A339" s="207" t="s">
        <v>2465</v>
      </c>
      <c r="B339" s="207" t="s">
        <v>2466</v>
      </c>
      <c r="C339" s="208" t="s">
        <v>2473</v>
      </c>
      <c r="D339" s="209" t="s">
        <v>2471</v>
      </c>
      <c r="E339" s="210">
        <v>2360</v>
      </c>
      <c r="F339" s="211" t="s">
        <v>2468</v>
      </c>
    </row>
    <row r="340" spans="1:6">
      <c r="A340" s="207" t="s">
        <v>2465</v>
      </c>
      <c r="B340" s="207" t="s">
        <v>2466</v>
      </c>
      <c r="C340" s="208" t="s">
        <v>2474</v>
      </c>
      <c r="D340" s="209" t="s">
        <v>2471</v>
      </c>
      <c r="E340" s="210">
        <v>2360</v>
      </c>
      <c r="F340" s="211" t="s">
        <v>2468</v>
      </c>
    </row>
    <row r="341" spans="1:6">
      <c r="A341" s="207" t="s">
        <v>2465</v>
      </c>
      <c r="B341" s="207" t="s">
        <v>2466</v>
      </c>
      <c r="C341" s="208" t="s">
        <v>2475</v>
      </c>
      <c r="D341" s="209" t="s">
        <v>2471</v>
      </c>
      <c r="E341" s="210">
        <v>708</v>
      </c>
      <c r="F341" s="211" t="s">
        <v>2468</v>
      </c>
    </row>
    <row r="342" spans="1:6">
      <c r="A342" s="207" t="s">
        <v>2465</v>
      </c>
      <c r="B342" s="207" t="s">
        <v>2466</v>
      </c>
      <c r="C342" s="208" t="s">
        <v>2476</v>
      </c>
      <c r="D342" s="209" t="s">
        <v>1087</v>
      </c>
      <c r="E342" s="210">
        <v>7670</v>
      </c>
      <c r="F342" s="211" t="s">
        <v>2468</v>
      </c>
    </row>
    <row r="343" spans="1:6">
      <c r="A343" s="207" t="s">
        <v>2465</v>
      </c>
      <c r="B343" s="207" t="s">
        <v>2466</v>
      </c>
      <c r="C343" s="208" t="s">
        <v>2477</v>
      </c>
      <c r="D343" s="209" t="s">
        <v>2471</v>
      </c>
      <c r="E343" s="210">
        <v>2548.8000000000002</v>
      </c>
      <c r="F343" s="211" t="s">
        <v>2468</v>
      </c>
    </row>
    <row r="344" spans="1:6">
      <c r="A344" s="207" t="s">
        <v>2465</v>
      </c>
      <c r="B344" s="207" t="s">
        <v>2466</v>
      </c>
      <c r="C344" s="208" t="s">
        <v>2478</v>
      </c>
      <c r="D344" s="209" t="s">
        <v>1087</v>
      </c>
      <c r="E344" s="210">
        <v>2360</v>
      </c>
      <c r="F344" s="211" t="s">
        <v>2468</v>
      </c>
    </row>
    <row r="345" spans="1:6">
      <c r="A345" s="207" t="s">
        <v>2465</v>
      </c>
      <c r="B345" s="207" t="s">
        <v>2466</v>
      </c>
      <c r="C345" s="208" t="s">
        <v>2479</v>
      </c>
      <c r="D345" s="209" t="s">
        <v>1087</v>
      </c>
      <c r="E345" s="210">
        <v>1770</v>
      </c>
      <c r="F345" s="211" t="s">
        <v>2468</v>
      </c>
    </row>
    <row r="346" spans="1:6">
      <c r="A346" s="207" t="s">
        <v>2465</v>
      </c>
      <c r="B346" s="207" t="s">
        <v>2466</v>
      </c>
      <c r="C346" s="208" t="s">
        <v>2480</v>
      </c>
      <c r="D346" s="209" t="s">
        <v>1087</v>
      </c>
      <c r="E346" s="210">
        <v>1121</v>
      </c>
      <c r="F346" s="211" t="s">
        <v>2468</v>
      </c>
    </row>
    <row r="347" spans="1:6" ht="24">
      <c r="A347" s="212" t="s">
        <v>1073</v>
      </c>
      <c r="B347" s="212" t="s">
        <v>1095</v>
      </c>
      <c r="C347" s="213" t="s">
        <v>2481</v>
      </c>
      <c r="D347" s="214" t="s">
        <v>1087</v>
      </c>
      <c r="E347" s="215">
        <v>1770</v>
      </c>
      <c r="F347" s="216" t="s">
        <v>1096</v>
      </c>
    </row>
    <row r="348" spans="1:6" ht="24">
      <c r="A348" s="212" t="s">
        <v>1073</v>
      </c>
      <c r="B348" s="212" t="s">
        <v>1095</v>
      </c>
      <c r="C348" s="213" t="s">
        <v>1135</v>
      </c>
      <c r="D348" s="214" t="s">
        <v>1087</v>
      </c>
      <c r="E348" s="215">
        <v>1062</v>
      </c>
      <c r="F348" s="216" t="s">
        <v>1096</v>
      </c>
    </row>
    <row r="349" spans="1:6" ht="24">
      <c r="A349" s="212" t="s">
        <v>1073</v>
      </c>
      <c r="B349" s="212" t="s">
        <v>1095</v>
      </c>
      <c r="C349" s="213" t="s">
        <v>2482</v>
      </c>
      <c r="D349" s="214" t="s">
        <v>1087</v>
      </c>
      <c r="E349" s="215">
        <v>420.55200000000002</v>
      </c>
      <c r="F349" s="216" t="s">
        <v>1096</v>
      </c>
    </row>
    <row r="350" spans="1:6" ht="24">
      <c r="A350" s="212" t="s">
        <v>1073</v>
      </c>
      <c r="B350" s="212" t="s">
        <v>1095</v>
      </c>
      <c r="C350" s="213" t="s">
        <v>1229</v>
      </c>
      <c r="D350" s="214" t="s">
        <v>1087</v>
      </c>
      <c r="E350" s="215">
        <v>420.73</v>
      </c>
      <c r="F350" s="216" t="s">
        <v>1096</v>
      </c>
    </row>
    <row r="351" spans="1:6" ht="24">
      <c r="A351" s="212" t="s">
        <v>1073</v>
      </c>
      <c r="B351" s="212" t="s">
        <v>1095</v>
      </c>
      <c r="C351" s="213" t="s">
        <v>2483</v>
      </c>
      <c r="D351" s="214" t="s">
        <v>1087</v>
      </c>
      <c r="E351" s="215">
        <v>1379.48</v>
      </c>
      <c r="F351" s="216" t="s">
        <v>1096</v>
      </c>
    </row>
    <row r="352" spans="1:6" ht="24">
      <c r="A352" s="212" t="s">
        <v>1073</v>
      </c>
      <c r="B352" s="212" t="s">
        <v>1095</v>
      </c>
      <c r="C352" s="213" t="s">
        <v>2483</v>
      </c>
      <c r="D352" s="214" t="s">
        <v>1087</v>
      </c>
      <c r="E352" s="215">
        <v>486.69200000000001</v>
      </c>
      <c r="F352" s="216" t="s">
        <v>1096</v>
      </c>
    </row>
    <row r="353" spans="1:6" ht="24">
      <c r="A353" s="212" t="s">
        <v>1073</v>
      </c>
      <c r="B353" s="212" t="s">
        <v>1095</v>
      </c>
      <c r="C353" s="213" t="s">
        <v>2484</v>
      </c>
      <c r="D353" s="214" t="s">
        <v>1087</v>
      </c>
      <c r="E353" s="215">
        <v>420.09199999999998</v>
      </c>
      <c r="F353" s="216" t="s">
        <v>1096</v>
      </c>
    </row>
    <row r="354" spans="1:6" ht="24">
      <c r="A354" s="212" t="s">
        <v>1073</v>
      </c>
      <c r="B354" s="212" t="s">
        <v>1095</v>
      </c>
      <c r="C354" s="213" t="s">
        <v>2485</v>
      </c>
      <c r="D354" s="214" t="s">
        <v>1087</v>
      </c>
      <c r="E354" s="215">
        <v>422.358</v>
      </c>
      <c r="F354" s="216" t="s">
        <v>1096</v>
      </c>
    </row>
    <row r="355" spans="1:6" ht="15" customHeight="1">
      <c r="A355" s="212" t="s">
        <v>1073</v>
      </c>
      <c r="B355" s="212" t="s">
        <v>1095</v>
      </c>
      <c r="C355" s="213" t="s">
        <v>2486</v>
      </c>
      <c r="D355" s="214" t="s">
        <v>1087</v>
      </c>
      <c r="E355" s="215">
        <v>422.44</v>
      </c>
      <c r="F355" s="216" t="s">
        <v>1096</v>
      </c>
    </row>
    <row r="356" spans="1:6" ht="24">
      <c r="A356" s="212" t="s">
        <v>1073</v>
      </c>
      <c r="B356" s="212" t="s">
        <v>1095</v>
      </c>
      <c r="C356" s="213" t="s">
        <v>2487</v>
      </c>
      <c r="D356" s="214" t="s">
        <v>1087</v>
      </c>
      <c r="E356" s="215">
        <v>422.62799999999999</v>
      </c>
      <c r="F356" s="216" t="s">
        <v>1096</v>
      </c>
    </row>
    <row r="357" spans="1:6" ht="14.1" customHeight="1">
      <c r="A357" s="212" t="s">
        <v>1073</v>
      </c>
      <c r="B357" s="212" t="s">
        <v>1095</v>
      </c>
      <c r="C357" s="213" t="s">
        <v>2488</v>
      </c>
      <c r="D357" s="214" t="s">
        <v>1087</v>
      </c>
      <c r="E357" s="215">
        <v>810.41200000000003</v>
      </c>
      <c r="F357" s="216" t="s">
        <v>1096</v>
      </c>
    </row>
    <row r="358" spans="1:6" ht="24">
      <c r="A358" s="212" t="s">
        <v>1073</v>
      </c>
      <c r="B358" s="212" t="s">
        <v>1095</v>
      </c>
      <c r="C358" s="213" t="s">
        <v>2489</v>
      </c>
      <c r="D358" s="214" t="s">
        <v>1087</v>
      </c>
      <c r="E358" s="215">
        <v>1069.47</v>
      </c>
      <c r="F358" s="216" t="s">
        <v>1096</v>
      </c>
    </row>
    <row r="359" spans="1:6" ht="18" customHeight="1">
      <c r="A359" s="212" t="s">
        <v>1073</v>
      </c>
      <c r="B359" s="212" t="s">
        <v>1095</v>
      </c>
      <c r="C359" s="213" t="s">
        <v>2490</v>
      </c>
      <c r="D359" s="214" t="s">
        <v>1087</v>
      </c>
      <c r="E359" s="215">
        <v>3499.9967000000001</v>
      </c>
      <c r="F359" s="216" t="s">
        <v>1096</v>
      </c>
    </row>
    <row r="360" spans="1:6" ht="18.95" customHeight="1">
      <c r="A360" s="212" t="s">
        <v>1073</v>
      </c>
      <c r="B360" s="212" t="s">
        <v>1095</v>
      </c>
      <c r="C360" s="213" t="s">
        <v>2491</v>
      </c>
      <c r="D360" s="214" t="s">
        <v>1087</v>
      </c>
      <c r="E360" s="215">
        <v>200.6</v>
      </c>
      <c r="F360" s="216" t="s">
        <v>1096</v>
      </c>
    </row>
    <row r="361" spans="1:6" ht="15.95" customHeight="1">
      <c r="A361" s="212" t="s">
        <v>1073</v>
      </c>
      <c r="B361" s="212" t="s">
        <v>1095</v>
      </c>
      <c r="C361" s="213" t="s">
        <v>1213</v>
      </c>
      <c r="D361" s="214" t="s">
        <v>1087</v>
      </c>
      <c r="E361" s="215">
        <v>17.405000000000001</v>
      </c>
      <c r="F361" s="216" t="s">
        <v>1096</v>
      </c>
    </row>
    <row r="362" spans="1:6" ht="21" customHeight="1">
      <c r="A362" s="212" t="s">
        <v>1073</v>
      </c>
      <c r="B362" s="212" t="s">
        <v>1095</v>
      </c>
      <c r="C362" s="213" t="s">
        <v>1274</v>
      </c>
      <c r="D362" s="214" t="s">
        <v>1087</v>
      </c>
      <c r="E362" s="215">
        <v>101.48</v>
      </c>
      <c r="F362" s="216" t="s">
        <v>1096</v>
      </c>
    </row>
    <row r="363" spans="1:6" ht="24">
      <c r="A363" s="212" t="s">
        <v>1073</v>
      </c>
      <c r="B363" s="212" t="s">
        <v>1095</v>
      </c>
      <c r="C363" s="213" t="s">
        <v>1113</v>
      </c>
      <c r="D363" s="214" t="s">
        <v>1087</v>
      </c>
      <c r="E363" s="215">
        <v>15.281000000000001</v>
      </c>
      <c r="F363" s="216" t="s">
        <v>1096</v>
      </c>
    </row>
    <row r="364" spans="1:6" ht="24">
      <c r="A364" s="212" t="s">
        <v>1073</v>
      </c>
      <c r="B364" s="212" t="s">
        <v>1095</v>
      </c>
      <c r="C364" s="213" t="s">
        <v>1187</v>
      </c>
      <c r="D364" s="214" t="s">
        <v>1087</v>
      </c>
      <c r="E364" s="215">
        <v>34.81</v>
      </c>
      <c r="F364" s="216" t="s">
        <v>1096</v>
      </c>
    </row>
    <row r="365" spans="1:6" ht="24">
      <c r="A365" s="212" t="s">
        <v>1073</v>
      </c>
      <c r="B365" s="212" t="s">
        <v>1095</v>
      </c>
      <c r="C365" s="213" t="s">
        <v>1191</v>
      </c>
      <c r="D365" s="214" t="s">
        <v>1087</v>
      </c>
      <c r="E365" s="215">
        <v>77.88</v>
      </c>
      <c r="F365" s="216" t="s">
        <v>1096</v>
      </c>
    </row>
    <row r="366" spans="1:6" ht="24">
      <c r="A366" s="212" t="s">
        <v>1073</v>
      </c>
      <c r="B366" s="212" t="s">
        <v>1095</v>
      </c>
      <c r="C366" s="213" t="s">
        <v>1244</v>
      </c>
      <c r="D366" s="214" t="s">
        <v>1091</v>
      </c>
      <c r="E366" s="215">
        <v>403.79669999999999</v>
      </c>
      <c r="F366" s="216" t="s">
        <v>1096</v>
      </c>
    </row>
    <row r="367" spans="1:6" ht="24">
      <c r="A367" s="212" t="s">
        <v>1073</v>
      </c>
      <c r="B367" s="212" t="s">
        <v>1095</v>
      </c>
      <c r="C367" s="213" t="s">
        <v>1115</v>
      </c>
      <c r="D367" s="214" t="s">
        <v>1091</v>
      </c>
      <c r="E367" s="215">
        <v>36</v>
      </c>
      <c r="F367" s="216" t="s">
        <v>1096</v>
      </c>
    </row>
    <row r="368" spans="1:6" ht="24">
      <c r="A368" s="212" t="s">
        <v>1073</v>
      </c>
      <c r="B368" s="212" t="s">
        <v>1095</v>
      </c>
      <c r="C368" s="213" t="s">
        <v>1109</v>
      </c>
      <c r="D368" s="214" t="s">
        <v>1091</v>
      </c>
      <c r="E368" s="215">
        <v>154.875</v>
      </c>
      <c r="F368" s="216" t="s">
        <v>1096</v>
      </c>
    </row>
    <row r="369" spans="1:6" ht="24">
      <c r="A369" s="212" t="s">
        <v>1073</v>
      </c>
      <c r="B369" s="212" t="s">
        <v>1095</v>
      </c>
      <c r="C369" s="212" t="s">
        <v>1117</v>
      </c>
      <c r="D369" s="214" t="s">
        <v>1087</v>
      </c>
      <c r="E369" s="217">
        <v>121.54</v>
      </c>
      <c r="F369" s="218" t="s">
        <v>1096</v>
      </c>
    </row>
    <row r="370" spans="1:6" ht="18" customHeight="1">
      <c r="A370" s="212" t="s">
        <v>1073</v>
      </c>
      <c r="B370" s="212" t="s">
        <v>1095</v>
      </c>
      <c r="C370" s="213" t="s">
        <v>2492</v>
      </c>
      <c r="D370" s="214" t="s">
        <v>1087</v>
      </c>
      <c r="E370" s="215">
        <v>510.04250000000002</v>
      </c>
      <c r="F370" s="216" t="s">
        <v>1096</v>
      </c>
    </row>
    <row r="371" spans="1:6" ht="24">
      <c r="A371" s="212" t="s">
        <v>1073</v>
      </c>
      <c r="B371" s="212" t="s">
        <v>1095</v>
      </c>
      <c r="C371" s="213" t="s">
        <v>2493</v>
      </c>
      <c r="D371" s="214" t="s">
        <v>1087</v>
      </c>
      <c r="E371" s="215">
        <v>510.04250000000002</v>
      </c>
      <c r="F371" s="216" t="s">
        <v>1096</v>
      </c>
    </row>
    <row r="372" spans="1:6" ht="24">
      <c r="A372" s="212" t="s">
        <v>1073</v>
      </c>
      <c r="B372" s="212" t="s">
        <v>1095</v>
      </c>
      <c r="C372" s="213" t="s">
        <v>2494</v>
      </c>
      <c r="D372" s="214" t="s">
        <v>1087</v>
      </c>
      <c r="E372" s="215">
        <v>445.214</v>
      </c>
      <c r="F372" s="216" t="s">
        <v>1096</v>
      </c>
    </row>
    <row r="373" spans="1:6" ht="24">
      <c r="A373" s="212" t="s">
        <v>1073</v>
      </c>
      <c r="B373" s="212" t="s">
        <v>1095</v>
      </c>
      <c r="C373" s="213" t="s">
        <v>2495</v>
      </c>
      <c r="D373" s="214" t="s">
        <v>1087</v>
      </c>
      <c r="E373" s="215">
        <v>445.21409999999997</v>
      </c>
      <c r="F373" s="216" t="s">
        <v>1096</v>
      </c>
    </row>
    <row r="374" spans="1:6" ht="21.75" customHeight="1">
      <c r="A374" s="212" t="s">
        <v>1073</v>
      </c>
      <c r="B374" s="212" t="s">
        <v>1095</v>
      </c>
      <c r="C374" s="213" t="s">
        <v>2495</v>
      </c>
      <c r="D374" s="214" t="s">
        <v>1087</v>
      </c>
      <c r="E374" s="215">
        <v>437.91</v>
      </c>
      <c r="F374" s="216" t="s">
        <v>1096</v>
      </c>
    </row>
    <row r="375" spans="1:6" ht="24">
      <c r="A375" s="212" t="s">
        <v>1073</v>
      </c>
      <c r="B375" s="212" t="s">
        <v>1095</v>
      </c>
      <c r="C375" s="213" t="s">
        <v>2496</v>
      </c>
      <c r="D375" s="214" t="s">
        <v>1087</v>
      </c>
      <c r="E375" s="215">
        <v>440.16329999999999</v>
      </c>
      <c r="F375" s="216" t="s">
        <v>1096</v>
      </c>
    </row>
    <row r="376" spans="1:6" ht="24">
      <c r="A376" s="212" t="s">
        <v>1073</v>
      </c>
      <c r="B376" s="212" t="s">
        <v>1095</v>
      </c>
      <c r="C376" s="213" t="s">
        <v>2497</v>
      </c>
      <c r="D376" s="214" t="s">
        <v>1087</v>
      </c>
      <c r="E376" s="215">
        <v>439.49</v>
      </c>
      <c r="F376" s="216" t="s">
        <v>1096</v>
      </c>
    </row>
    <row r="377" spans="1:6" ht="24">
      <c r="A377" s="212" t="s">
        <v>1073</v>
      </c>
      <c r="B377" s="212" t="s">
        <v>1095</v>
      </c>
      <c r="C377" s="213" t="s">
        <v>2498</v>
      </c>
      <c r="D377" s="214" t="s">
        <v>1087</v>
      </c>
      <c r="E377" s="215">
        <v>442.005</v>
      </c>
      <c r="F377" s="216" t="s">
        <v>1096</v>
      </c>
    </row>
    <row r="378" spans="1:6" ht="24">
      <c r="A378" s="212" t="s">
        <v>1073</v>
      </c>
      <c r="B378" s="212" t="s">
        <v>1095</v>
      </c>
      <c r="C378" s="213" t="s">
        <v>2499</v>
      </c>
      <c r="D378" s="214" t="s">
        <v>1087</v>
      </c>
      <c r="E378" s="215">
        <v>439.49</v>
      </c>
      <c r="F378" s="216" t="s">
        <v>1096</v>
      </c>
    </row>
    <row r="379" spans="1:6" ht="24">
      <c r="A379" s="212" t="s">
        <v>1073</v>
      </c>
      <c r="B379" s="212" t="s">
        <v>1095</v>
      </c>
      <c r="C379" s="213" t="s">
        <v>2500</v>
      </c>
      <c r="D379" s="214" t="s">
        <v>1087</v>
      </c>
      <c r="E379" s="215">
        <v>835.00300000000004</v>
      </c>
      <c r="F379" s="216" t="s">
        <v>1096</v>
      </c>
    </row>
    <row r="380" spans="1:6" ht="24">
      <c r="A380" s="212" t="s">
        <v>1073</v>
      </c>
      <c r="B380" s="212" t="s">
        <v>1095</v>
      </c>
      <c r="C380" s="213" t="s">
        <v>2501</v>
      </c>
      <c r="D380" s="214" t="s">
        <v>1087</v>
      </c>
      <c r="E380" s="215">
        <v>1110</v>
      </c>
      <c r="F380" s="216" t="s">
        <v>1096</v>
      </c>
    </row>
    <row r="381" spans="1:6" ht="24">
      <c r="A381" s="212" t="s">
        <v>1073</v>
      </c>
      <c r="B381" s="212" t="s">
        <v>1095</v>
      </c>
      <c r="C381" s="213" t="s">
        <v>2502</v>
      </c>
      <c r="D381" s="214" t="s">
        <v>1087</v>
      </c>
      <c r="E381" s="215">
        <v>932.61249999999995</v>
      </c>
      <c r="F381" s="216" t="s">
        <v>1096</v>
      </c>
    </row>
    <row r="382" spans="1:6" ht="24">
      <c r="A382" s="212" t="s">
        <v>1073</v>
      </c>
      <c r="B382" s="212" t="s">
        <v>1095</v>
      </c>
      <c r="C382" s="213" t="s">
        <v>2503</v>
      </c>
      <c r="D382" s="214" t="s">
        <v>1087</v>
      </c>
      <c r="E382" s="215">
        <v>932.39</v>
      </c>
      <c r="F382" s="216" t="s">
        <v>1096</v>
      </c>
    </row>
    <row r="383" spans="1:6" ht="24">
      <c r="A383" s="212" t="s">
        <v>1073</v>
      </c>
      <c r="B383" s="212" t="s">
        <v>1095</v>
      </c>
      <c r="C383" s="213" t="s">
        <v>2504</v>
      </c>
      <c r="D383" s="214" t="s">
        <v>1087</v>
      </c>
      <c r="E383" s="215">
        <v>932.39</v>
      </c>
      <c r="F383" s="216" t="s">
        <v>1096</v>
      </c>
    </row>
    <row r="384" spans="1:6" ht="24">
      <c r="A384" s="212" t="s">
        <v>1073</v>
      </c>
      <c r="B384" s="212" t="s">
        <v>1095</v>
      </c>
      <c r="C384" s="213" t="s">
        <v>2505</v>
      </c>
      <c r="D384" s="214" t="s">
        <v>1087</v>
      </c>
      <c r="E384" s="215">
        <v>1015</v>
      </c>
      <c r="F384" s="216" t="s">
        <v>1096</v>
      </c>
    </row>
    <row r="385" spans="1:6" ht="24">
      <c r="A385" s="212" t="s">
        <v>1073</v>
      </c>
      <c r="B385" s="212" t="s">
        <v>1095</v>
      </c>
      <c r="C385" s="213" t="s">
        <v>2506</v>
      </c>
      <c r="D385" s="214" t="s">
        <v>1087</v>
      </c>
      <c r="E385" s="215">
        <v>927.75</v>
      </c>
      <c r="F385" s="216" t="s">
        <v>1096</v>
      </c>
    </row>
    <row r="386" spans="1:6" ht="24">
      <c r="A386" s="212" t="s">
        <v>1073</v>
      </c>
      <c r="B386" s="212" t="s">
        <v>1095</v>
      </c>
      <c r="C386" s="213" t="s">
        <v>2507</v>
      </c>
      <c r="D386" s="214" t="s">
        <v>1087</v>
      </c>
      <c r="E386" s="215">
        <v>922.77329999999995</v>
      </c>
      <c r="F386" s="216" t="s">
        <v>1096</v>
      </c>
    </row>
    <row r="387" spans="1:6" ht="24">
      <c r="A387" s="212" t="s">
        <v>1073</v>
      </c>
      <c r="B387" s="212" t="s">
        <v>1095</v>
      </c>
      <c r="C387" s="213" t="s">
        <v>2508</v>
      </c>
      <c r="D387" s="214" t="s">
        <v>1087</v>
      </c>
      <c r="E387" s="215">
        <v>929.53330000000005</v>
      </c>
      <c r="F387" s="216" t="s">
        <v>1096</v>
      </c>
    </row>
    <row r="388" spans="1:6" ht="24">
      <c r="A388" s="212" t="s">
        <v>1073</v>
      </c>
      <c r="B388" s="212" t="s">
        <v>1095</v>
      </c>
      <c r="C388" s="213" t="s">
        <v>2509</v>
      </c>
      <c r="D388" s="214" t="s">
        <v>1087</v>
      </c>
      <c r="E388" s="215">
        <v>885</v>
      </c>
      <c r="F388" s="216" t="s">
        <v>1096</v>
      </c>
    </row>
    <row r="389" spans="1:6" ht="24">
      <c r="A389" s="212" t="s">
        <v>1073</v>
      </c>
      <c r="B389" s="212" t="s">
        <v>1095</v>
      </c>
      <c r="C389" s="213" t="s">
        <v>2510</v>
      </c>
      <c r="D389" s="214" t="s">
        <v>1087</v>
      </c>
      <c r="E389" s="215">
        <v>1017.5025000000001</v>
      </c>
      <c r="F389" s="216" t="s">
        <v>1096</v>
      </c>
    </row>
    <row r="390" spans="1:6" ht="24">
      <c r="A390" s="212" t="s">
        <v>1073</v>
      </c>
      <c r="B390" s="212" t="s">
        <v>1095</v>
      </c>
      <c r="C390" s="213" t="s">
        <v>2511</v>
      </c>
      <c r="D390" s="214" t="s">
        <v>1087</v>
      </c>
      <c r="E390" s="215">
        <v>2700.0052000000001</v>
      </c>
      <c r="F390" s="216" t="s">
        <v>1096</v>
      </c>
    </row>
    <row r="391" spans="1:6" ht="24">
      <c r="A391" s="212" t="s">
        <v>1073</v>
      </c>
      <c r="B391" s="212" t="s">
        <v>1095</v>
      </c>
      <c r="C391" s="213" t="s">
        <v>1108</v>
      </c>
      <c r="D391" s="214" t="s">
        <v>1087</v>
      </c>
      <c r="E391" s="215">
        <v>2799.9985000000001</v>
      </c>
      <c r="F391" s="216" t="s">
        <v>1096</v>
      </c>
    </row>
    <row r="392" spans="1:6" ht="24">
      <c r="A392" s="212" t="s">
        <v>1073</v>
      </c>
      <c r="B392" s="212" t="s">
        <v>1095</v>
      </c>
      <c r="C392" s="213" t="s">
        <v>2512</v>
      </c>
      <c r="D392" s="214" t="s">
        <v>1087</v>
      </c>
      <c r="E392" s="215">
        <v>2149.9960000000001</v>
      </c>
      <c r="F392" s="216" t="s">
        <v>1096</v>
      </c>
    </row>
    <row r="393" spans="1:6" ht="24">
      <c r="A393" s="212" t="s">
        <v>1073</v>
      </c>
      <c r="B393" s="212" t="s">
        <v>1095</v>
      </c>
      <c r="C393" s="213" t="s">
        <v>2513</v>
      </c>
      <c r="D393" s="214" t="s">
        <v>1087</v>
      </c>
      <c r="E393" s="215">
        <v>3650</v>
      </c>
      <c r="F393" s="216" t="s">
        <v>1096</v>
      </c>
    </row>
    <row r="394" spans="1:6" ht="14.1" customHeight="1">
      <c r="A394" s="212" t="s">
        <v>1073</v>
      </c>
      <c r="B394" s="212" t="s">
        <v>1095</v>
      </c>
      <c r="C394" s="213" t="s">
        <v>2514</v>
      </c>
      <c r="D394" s="214" t="s">
        <v>1087</v>
      </c>
      <c r="E394" s="215">
        <v>30.68</v>
      </c>
      <c r="F394" s="216" t="s">
        <v>1096</v>
      </c>
    </row>
    <row r="395" spans="1:6" ht="24">
      <c r="A395" s="212" t="s">
        <v>1073</v>
      </c>
      <c r="B395" s="212" t="s">
        <v>1095</v>
      </c>
      <c r="C395" s="213" t="s">
        <v>1184</v>
      </c>
      <c r="D395" s="214" t="s">
        <v>1087</v>
      </c>
      <c r="E395" s="215">
        <v>5039.8509999999997</v>
      </c>
      <c r="F395" s="216" t="s">
        <v>1096</v>
      </c>
    </row>
    <row r="396" spans="1:6" ht="24">
      <c r="A396" s="212" t="s">
        <v>1073</v>
      </c>
      <c r="B396" s="212" t="s">
        <v>1095</v>
      </c>
      <c r="C396" s="213" t="s">
        <v>2515</v>
      </c>
      <c r="D396" s="214" t="s">
        <v>1087</v>
      </c>
      <c r="E396" s="215">
        <v>2700.0050000000001</v>
      </c>
      <c r="F396" s="216" t="s">
        <v>1096</v>
      </c>
    </row>
    <row r="397" spans="1:6" ht="24">
      <c r="A397" s="212" t="s">
        <v>1073</v>
      </c>
      <c r="B397" s="212" t="s">
        <v>1095</v>
      </c>
      <c r="C397" s="213" t="s">
        <v>1212</v>
      </c>
      <c r="D397" s="214" t="s">
        <v>1087</v>
      </c>
      <c r="E397" s="215">
        <v>9.9946000000000002</v>
      </c>
      <c r="F397" s="216" t="s">
        <v>1096</v>
      </c>
    </row>
    <row r="398" spans="1:6" ht="24.75" customHeight="1">
      <c r="A398" s="212" t="s">
        <v>1073</v>
      </c>
      <c r="B398" s="212" t="s">
        <v>1095</v>
      </c>
      <c r="C398" s="213" t="s">
        <v>2516</v>
      </c>
      <c r="D398" s="214" t="s">
        <v>1087</v>
      </c>
      <c r="E398" s="215">
        <v>35.4</v>
      </c>
      <c r="F398" s="216" t="s">
        <v>1096</v>
      </c>
    </row>
    <row r="399" spans="1:6" ht="24">
      <c r="A399" s="212" t="s">
        <v>1073</v>
      </c>
      <c r="B399" s="212" t="s">
        <v>1095</v>
      </c>
      <c r="C399" s="213" t="s">
        <v>2517</v>
      </c>
      <c r="D399" s="214" t="s">
        <v>1087</v>
      </c>
      <c r="E399" s="215">
        <v>1184.72</v>
      </c>
      <c r="F399" s="216" t="s">
        <v>1096</v>
      </c>
    </row>
    <row r="400" spans="1:6" ht="24">
      <c r="A400" s="212" t="s">
        <v>1073</v>
      </c>
      <c r="B400" s="212" t="s">
        <v>1095</v>
      </c>
      <c r="C400" s="213" t="s">
        <v>2518</v>
      </c>
      <c r="D400" s="214" t="s">
        <v>1087</v>
      </c>
      <c r="E400" s="215">
        <v>2265.6</v>
      </c>
      <c r="F400" s="216" t="s">
        <v>1096</v>
      </c>
    </row>
    <row r="401" spans="1:6" ht="24">
      <c r="A401" s="212" t="s">
        <v>1073</v>
      </c>
      <c r="B401" s="212" t="s">
        <v>1095</v>
      </c>
      <c r="C401" s="213" t="s">
        <v>2519</v>
      </c>
      <c r="D401" s="214" t="s">
        <v>1087</v>
      </c>
      <c r="E401" s="215">
        <v>13.3222</v>
      </c>
      <c r="F401" s="216" t="s">
        <v>1096</v>
      </c>
    </row>
    <row r="402" spans="1:6" ht="24">
      <c r="A402" s="212" t="s">
        <v>1073</v>
      </c>
      <c r="B402" s="212" t="s">
        <v>1095</v>
      </c>
      <c r="C402" s="213" t="s">
        <v>1200</v>
      </c>
      <c r="D402" s="214" t="s">
        <v>1087</v>
      </c>
      <c r="E402" s="215">
        <v>107.675</v>
      </c>
      <c r="F402" s="216" t="s">
        <v>1096</v>
      </c>
    </row>
    <row r="403" spans="1:6" ht="21.75" customHeight="1">
      <c r="A403" s="212" t="s">
        <v>1073</v>
      </c>
      <c r="B403" s="212" t="s">
        <v>1095</v>
      </c>
      <c r="C403" s="213" t="s">
        <v>1185</v>
      </c>
      <c r="D403" s="214" t="s">
        <v>1087</v>
      </c>
      <c r="E403" s="215">
        <v>21.771000000000001</v>
      </c>
      <c r="F403" s="216" t="s">
        <v>1096</v>
      </c>
    </row>
    <row r="404" spans="1:6" ht="24">
      <c r="A404" s="212" t="s">
        <v>1073</v>
      </c>
      <c r="B404" s="212" t="s">
        <v>1095</v>
      </c>
      <c r="C404" s="213" t="s">
        <v>2520</v>
      </c>
      <c r="D404" s="214" t="s">
        <v>1087</v>
      </c>
      <c r="E404" s="215">
        <v>7.8470000000000004</v>
      </c>
      <c r="F404" s="216" t="s">
        <v>1096</v>
      </c>
    </row>
    <row r="405" spans="1:6" ht="24">
      <c r="A405" s="212" t="s">
        <v>1073</v>
      </c>
      <c r="B405" s="212" t="s">
        <v>1095</v>
      </c>
      <c r="C405" s="213" t="s">
        <v>2521</v>
      </c>
      <c r="D405" s="214" t="s">
        <v>1087</v>
      </c>
      <c r="E405" s="215">
        <v>885.4</v>
      </c>
      <c r="F405" s="216" t="s">
        <v>1096</v>
      </c>
    </row>
    <row r="406" spans="1:6" ht="24">
      <c r="A406" s="212" t="s">
        <v>1073</v>
      </c>
      <c r="B406" s="212" t="s">
        <v>1095</v>
      </c>
      <c r="C406" s="213" t="s">
        <v>2522</v>
      </c>
      <c r="D406" s="214" t="s">
        <v>1087</v>
      </c>
      <c r="E406" s="215">
        <v>880.95249999999999</v>
      </c>
      <c r="F406" s="216" t="s">
        <v>1096</v>
      </c>
    </row>
    <row r="407" spans="1:6" ht="24">
      <c r="A407" s="212" t="s">
        <v>1073</v>
      </c>
      <c r="B407" s="212" t="s">
        <v>1095</v>
      </c>
      <c r="C407" s="213" t="s">
        <v>2523</v>
      </c>
      <c r="D407" s="214" t="s">
        <v>1087</v>
      </c>
      <c r="E407" s="215">
        <v>889.42600000000004</v>
      </c>
      <c r="F407" s="216" t="s">
        <v>1096</v>
      </c>
    </row>
    <row r="408" spans="1:6" ht="24">
      <c r="A408" s="212" t="s">
        <v>1073</v>
      </c>
      <c r="B408" s="212" t="s">
        <v>1095</v>
      </c>
      <c r="C408" s="213" t="s">
        <v>1197</v>
      </c>
      <c r="D408" s="214" t="s">
        <v>1087</v>
      </c>
      <c r="E408" s="215">
        <v>20.001000000000001</v>
      </c>
      <c r="F408" s="216" t="s">
        <v>1096</v>
      </c>
    </row>
    <row r="409" spans="1:6" ht="15.95" customHeight="1">
      <c r="A409" s="212" t="s">
        <v>1073</v>
      </c>
      <c r="B409" s="212" t="s">
        <v>1095</v>
      </c>
      <c r="C409" s="216" t="s">
        <v>2524</v>
      </c>
      <c r="D409" s="214" t="s">
        <v>1087</v>
      </c>
      <c r="E409" s="219">
        <v>5750.01</v>
      </c>
      <c r="F409" s="216" t="s">
        <v>1096</v>
      </c>
    </row>
    <row r="410" spans="1:6" ht="24">
      <c r="A410" s="212" t="s">
        <v>1073</v>
      </c>
      <c r="B410" s="212" t="s">
        <v>1095</v>
      </c>
      <c r="C410" s="213" t="s">
        <v>2525</v>
      </c>
      <c r="D410" s="214" t="s">
        <v>1087</v>
      </c>
      <c r="E410" s="215">
        <v>4500.0006000000003</v>
      </c>
      <c r="F410" s="216" t="s">
        <v>1096</v>
      </c>
    </row>
    <row r="411" spans="1:6" ht="24">
      <c r="A411" s="212" t="s">
        <v>1073</v>
      </c>
      <c r="B411" s="212" t="s">
        <v>1095</v>
      </c>
      <c r="C411" s="213" t="s">
        <v>1125</v>
      </c>
      <c r="D411" s="214" t="s">
        <v>1126</v>
      </c>
      <c r="E411" s="215">
        <v>206.5</v>
      </c>
      <c r="F411" s="216" t="s">
        <v>1096</v>
      </c>
    </row>
    <row r="412" spans="1:6" ht="24">
      <c r="A412" s="212" t="s">
        <v>1073</v>
      </c>
      <c r="B412" s="212" t="s">
        <v>1095</v>
      </c>
      <c r="C412" s="213" t="s">
        <v>1123</v>
      </c>
      <c r="D412" s="214" t="s">
        <v>1087</v>
      </c>
      <c r="E412" s="215">
        <v>144.9984</v>
      </c>
      <c r="F412" s="216" t="s">
        <v>1096</v>
      </c>
    </row>
    <row r="413" spans="1:6" ht="24">
      <c r="A413" s="212" t="s">
        <v>1073</v>
      </c>
      <c r="B413" s="212" t="s">
        <v>1095</v>
      </c>
      <c r="C413" s="213" t="s">
        <v>2526</v>
      </c>
      <c r="D413" s="214" t="s">
        <v>1087</v>
      </c>
      <c r="E413" s="215">
        <v>1407.74</v>
      </c>
      <c r="F413" s="216" t="s">
        <v>1096</v>
      </c>
    </row>
    <row r="414" spans="1:6" ht="24">
      <c r="A414" s="212" t="s">
        <v>1073</v>
      </c>
      <c r="B414" s="212" t="s">
        <v>1095</v>
      </c>
      <c r="C414" s="213" t="s">
        <v>1083</v>
      </c>
      <c r="D414" s="214" t="s">
        <v>1091</v>
      </c>
      <c r="E414" s="215">
        <v>71.98</v>
      </c>
      <c r="F414" s="216" t="s">
        <v>1096</v>
      </c>
    </row>
    <row r="415" spans="1:6" ht="24">
      <c r="A415" s="212" t="s">
        <v>1073</v>
      </c>
      <c r="B415" s="212" t="s">
        <v>1095</v>
      </c>
      <c r="C415" s="213" t="s">
        <v>1074</v>
      </c>
      <c r="D415" s="214" t="s">
        <v>1087</v>
      </c>
      <c r="E415" s="215">
        <v>55</v>
      </c>
      <c r="F415" s="216" t="s">
        <v>1096</v>
      </c>
    </row>
    <row r="416" spans="1:6" ht="24">
      <c r="A416" s="212" t="s">
        <v>1073</v>
      </c>
      <c r="B416" s="212" t="s">
        <v>1095</v>
      </c>
      <c r="C416" s="213" t="s">
        <v>2527</v>
      </c>
      <c r="D416" s="214" t="s">
        <v>1087</v>
      </c>
      <c r="E416" s="215">
        <v>55</v>
      </c>
      <c r="F416" s="216" t="s">
        <v>1096</v>
      </c>
    </row>
    <row r="417" spans="1:6" ht="24">
      <c r="A417" s="212" t="s">
        <v>1073</v>
      </c>
      <c r="B417" s="212" t="s">
        <v>1095</v>
      </c>
      <c r="C417" s="213" t="s">
        <v>1192</v>
      </c>
      <c r="D417" s="214" t="s">
        <v>1126</v>
      </c>
      <c r="E417" s="215">
        <v>72.5</v>
      </c>
      <c r="F417" s="216" t="s">
        <v>1096</v>
      </c>
    </row>
    <row r="418" spans="1:6" ht="24">
      <c r="A418" s="212" t="s">
        <v>1073</v>
      </c>
      <c r="B418" s="212" t="s">
        <v>1095</v>
      </c>
      <c r="C418" s="213" t="s">
        <v>1097</v>
      </c>
      <c r="D418" s="214" t="s">
        <v>1087</v>
      </c>
      <c r="E418" s="215">
        <v>50</v>
      </c>
      <c r="F418" s="216" t="s">
        <v>1096</v>
      </c>
    </row>
    <row r="419" spans="1:6" ht="24">
      <c r="A419" s="212" t="s">
        <v>1073</v>
      </c>
      <c r="B419" s="212" t="s">
        <v>1095</v>
      </c>
      <c r="C419" s="213" t="s">
        <v>2528</v>
      </c>
      <c r="D419" s="214" t="s">
        <v>1087</v>
      </c>
      <c r="E419" s="215">
        <v>1121</v>
      </c>
      <c r="F419" s="216" t="s">
        <v>1096</v>
      </c>
    </row>
    <row r="420" spans="1:6" ht="24">
      <c r="A420" s="212" t="s">
        <v>1073</v>
      </c>
      <c r="B420" s="212" t="s">
        <v>1095</v>
      </c>
      <c r="C420" s="213" t="s">
        <v>1104</v>
      </c>
      <c r="D420" s="214" t="s">
        <v>1087</v>
      </c>
      <c r="E420" s="215">
        <v>254.99799999999999</v>
      </c>
      <c r="F420" s="216" t="s">
        <v>1096</v>
      </c>
    </row>
    <row r="421" spans="1:6" ht="24">
      <c r="A421" s="212" t="s">
        <v>1073</v>
      </c>
      <c r="B421" s="212" t="s">
        <v>1095</v>
      </c>
      <c r="C421" s="213" t="s">
        <v>1104</v>
      </c>
      <c r="D421" s="214" t="s">
        <v>1087</v>
      </c>
      <c r="E421" s="215">
        <v>365.8</v>
      </c>
      <c r="F421" s="216" t="s">
        <v>1096</v>
      </c>
    </row>
    <row r="422" spans="1:6" ht="24">
      <c r="A422" s="212" t="s">
        <v>1073</v>
      </c>
      <c r="B422" s="212" t="s">
        <v>1095</v>
      </c>
      <c r="C422" s="216" t="s">
        <v>1278</v>
      </c>
      <c r="D422" s="214" t="s">
        <v>1087</v>
      </c>
      <c r="E422" s="219">
        <v>498.99799999999999</v>
      </c>
      <c r="F422" s="216" t="s">
        <v>1096</v>
      </c>
    </row>
    <row r="423" spans="1:6" ht="24">
      <c r="A423" s="212" t="s">
        <v>1073</v>
      </c>
      <c r="B423" s="212" t="s">
        <v>1095</v>
      </c>
      <c r="C423" s="213" t="s">
        <v>1215</v>
      </c>
      <c r="D423" s="214" t="s">
        <v>1087</v>
      </c>
      <c r="E423" s="215">
        <v>10.9976</v>
      </c>
      <c r="F423" s="216" t="s">
        <v>1096</v>
      </c>
    </row>
    <row r="424" spans="1:6" ht="24">
      <c r="A424" s="212" t="s">
        <v>1073</v>
      </c>
      <c r="B424" s="212" t="s">
        <v>1095</v>
      </c>
      <c r="C424" s="213" t="s">
        <v>2529</v>
      </c>
      <c r="D424" s="214" t="s">
        <v>1087</v>
      </c>
      <c r="E424" s="215">
        <v>53.1</v>
      </c>
      <c r="F424" s="216" t="s">
        <v>1096</v>
      </c>
    </row>
    <row r="425" spans="1:6" ht="24">
      <c r="A425" s="212" t="s">
        <v>1073</v>
      </c>
      <c r="B425" s="212" t="s">
        <v>1095</v>
      </c>
      <c r="C425" s="213" t="s">
        <v>2530</v>
      </c>
      <c r="D425" s="214" t="s">
        <v>1087</v>
      </c>
      <c r="E425" s="215">
        <v>916.505</v>
      </c>
      <c r="F425" s="216" t="s">
        <v>1096</v>
      </c>
    </row>
    <row r="426" spans="1:6" ht="24">
      <c r="A426" s="212" t="s">
        <v>1073</v>
      </c>
      <c r="B426" s="212" t="s">
        <v>1095</v>
      </c>
      <c r="C426" s="213" t="s">
        <v>2531</v>
      </c>
      <c r="D426" s="214" t="s">
        <v>1087</v>
      </c>
      <c r="E426" s="215">
        <v>5015</v>
      </c>
      <c r="F426" s="216" t="s">
        <v>1096</v>
      </c>
    </row>
    <row r="427" spans="1:6" ht="24">
      <c r="A427" s="212" t="s">
        <v>1073</v>
      </c>
      <c r="B427" s="212" t="s">
        <v>1095</v>
      </c>
      <c r="C427" s="213" t="s">
        <v>1110</v>
      </c>
      <c r="D427" s="214" t="s">
        <v>1087</v>
      </c>
      <c r="E427" s="215">
        <v>10584.6</v>
      </c>
      <c r="F427" s="216" t="s">
        <v>1096</v>
      </c>
    </row>
    <row r="428" spans="1:6" ht="24">
      <c r="A428" s="212" t="s">
        <v>1073</v>
      </c>
      <c r="B428" s="212" t="s">
        <v>1095</v>
      </c>
      <c r="C428" s="213" t="s">
        <v>2532</v>
      </c>
      <c r="D428" s="214" t="s">
        <v>1087</v>
      </c>
      <c r="E428" s="215">
        <v>8.85</v>
      </c>
      <c r="F428" s="216" t="s">
        <v>1096</v>
      </c>
    </row>
    <row r="429" spans="1:6" ht="24">
      <c r="A429" s="212" t="s">
        <v>1073</v>
      </c>
      <c r="B429" s="212" t="s">
        <v>1095</v>
      </c>
      <c r="C429" s="213" t="s">
        <v>1195</v>
      </c>
      <c r="D429" s="214" t="s">
        <v>1087</v>
      </c>
      <c r="E429" s="215">
        <v>26.55</v>
      </c>
      <c r="F429" s="216" t="s">
        <v>1096</v>
      </c>
    </row>
    <row r="430" spans="1:6" ht="24">
      <c r="A430" s="212" t="s">
        <v>1073</v>
      </c>
      <c r="B430" s="212" t="s">
        <v>1095</v>
      </c>
      <c r="C430" s="213" t="s">
        <v>1275</v>
      </c>
      <c r="D430" s="214" t="s">
        <v>1087</v>
      </c>
      <c r="E430" s="215">
        <v>71.98</v>
      </c>
      <c r="F430" s="216" t="s">
        <v>1096</v>
      </c>
    </row>
    <row r="431" spans="1:6" ht="24">
      <c r="A431" s="212" t="s">
        <v>1073</v>
      </c>
      <c r="B431" s="212" t="s">
        <v>1095</v>
      </c>
      <c r="C431" s="213" t="s">
        <v>2533</v>
      </c>
      <c r="D431" s="214" t="s">
        <v>1087</v>
      </c>
      <c r="E431" s="215">
        <v>278.77499999999998</v>
      </c>
      <c r="F431" s="216" t="s">
        <v>1096</v>
      </c>
    </row>
    <row r="432" spans="1:6" ht="24">
      <c r="A432" s="212" t="s">
        <v>1073</v>
      </c>
      <c r="B432" s="212" t="s">
        <v>1095</v>
      </c>
      <c r="C432" s="213" t="s">
        <v>1114</v>
      </c>
      <c r="D432" s="214" t="s">
        <v>1087</v>
      </c>
      <c r="E432" s="215">
        <v>32.001600000000003</v>
      </c>
      <c r="F432" s="216" t="s">
        <v>1096</v>
      </c>
    </row>
    <row r="433" spans="1:6" ht="24">
      <c r="A433" s="212" t="s">
        <v>1073</v>
      </c>
      <c r="B433" s="212" t="s">
        <v>1095</v>
      </c>
      <c r="C433" s="213" t="s">
        <v>2534</v>
      </c>
      <c r="D433" s="214" t="s">
        <v>1087</v>
      </c>
      <c r="E433" s="215">
        <v>33.04</v>
      </c>
      <c r="F433" s="216" t="s">
        <v>1096</v>
      </c>
    </row>
    <row r="434" spans="1:6" ht="24">
      <c r="A434" s="212" t="s">
        <v>1073</v>
      </c>
      <c r="B434" s="212" t="s">
        <v>1095</v>
      </c>
      <c r="C434" s="213" t="s">
        <v>1279</v>
      </c>
      <c r="D434" s="214" t="s">
        <v>1087</v>
      </c>
      <c r="E434" s="215">
        <v>24.78</v>
      </c>
      <c r="F434" s="216" t="s">
        <v>1096</v>
      </c>
    </row>
    <row r="435" spans="1:6" ht="24">
      <c r="A435" s="212" t="s">
        <v>1073</v>
      </c>
      <c r="B435" s="212" t="s">
        <v>1095</v>
      </c>
      <c r="C435" s="213" t="s">
        <v>1105</v>
      </c>
      <c r="D435" s="214" t="s">
        <v>1087</v>
      </c>
      <c r="E435" s="215">
        <v>21.24</v>
      </c>
      <c r="F435" s="216" t="s">
        <v>1096</v>
      </c>
    </row>
    <row r="436" spans="1:6" ht="24">
      <c r="A436" s="212" t="s">
        <v>1073</v>
      </c>
      <c r="B436" s="212" t="s">
        <v>1095</v>
      </c>
      <c r="C436" s="213" t="s">
        <v>2535</v>
      </c>
      <c r="D436" s="214" t="s">
        <v>1087</v>
      </c>
      <c r="E436" s="215">
        <v>8379.4282999999996</v>
      </c>
      <c r="F436" s="216" t="s">
        <v>1096</v>
      </c>
    </row>
    <row r="437" spans="1:6" ht="24">
      <c r="A437" s="212" t="s">
        <v>1073</v>
      </c>
      <c r="B437" s="212" t="s">
        <v>1095</v>
      </c>
      <c r="C437" s="213" t="s">
        <v>2536</v>
      </c>
      <c r="D437" s="214" t="s">
        <v>1087</v>
      </c>
      <c r="E437" s="215">
        <v>3100.0016999999998</v>
      </c>
      <c r="F437" s="216" t="s">
        <v>1096</v>
      </c>
    </row>
    <row r="438" spans="1:6" ht="24">
      <c r="A438" s="212" t="s">
        <v>1073</v>
      </c>
      <c r="B438" s="212" t="s">
        <v>1095</v>
      </c>
      <c r="C438" s="213" t="s">
        <v>2537</v>
      </c>
      <c r="D438" s="214" t="s">
        <v>1087</v>
      </c>
      <c r="E438" s="215">
        <v>7601.18</v>
      </c>
      <c r="F438" s="216" t="s">
        <v>1096</v>
      </c>
    </row>
    <row r="439" spans="1:6" ht="24">
      <c r="A439" s="212" t="s">
        <v>1073</v>
      </c>
      <c r="B439" s="212" t="s">
        <v>1095</v>
      </c>
      <c r="C439" s="213" t="s">
        <v>2538</v>
      </c>
      <c r="D439" s="214" t="s">
        <v>1087</v>
      </c>
      <c r="E439" s="215">
        <v>5.31</v>
      </c>
      <c r="F439" s="216" t="s">
        <v>1096</v>
      </c>
    </row>
    <row r="440" spans="1:6" ht="24">
      <c r="A440" s="212" t="s">
        <v>1073</v>
      </c>
      <c r="B440" s="212" t="s">
        <v>1095</v>
      </c>
      <c r="C440" s="213" t="s">
        <v>1198</v>
      </c>
      <c r="D440" s="214" t="s">
        <v>1087</v>
      </c>
      <c r="E440" s="215">
        <v>9.6760000000000002</v>
      </c>
      <c r="F440" s="216" t="s">
        <v>1096</v>
      </c>
    </row>
    <row r="441" spans="1:6" ht="24">
      <c r="A441" s="212" t="s">
        <v>1073</v>
      </c>
      <c r="B441" s="212" t="s">
        <v>1095</v>
      </c>
      <c r="C441" s="213" t="s">
        <v>1276</v>
      </c>
      <c r="D441" s="214" t="s">
        <v>1087</v>
      </c>
      <c r="E441" s="215">
        <v>25.924600000000002</v>
      </c>
      <c r="F441" s="216" t="s">
        <v>1096</v>
      </c>
    </row>
    <row r="442" spans="1:6" ht="24">
      <c r="A442" s="212" t="s">
        <v>1073</v>
      </c>
      <c r="B442" s="212" t="s">
        <v>1095</v>
      </c>
      <c r="C442" s="213" t="s">
        <v>2539</v>
      </c>
      <c r="D442" s="214" t="s">
        <v>1087</v>
      </c>
      <c r="E442" s="215">
        <v>4163.9250000000002</v>
      </c>
      <c r="F442" s="216" t="s">
        <v>1096</v>
      </c>
    </row>
    <row r="443" spans="1:6" ht="24">
      <c r="A443" s="212" t="s">
        <v>1073</v>
      </c>
      <c r="B443" s="212" t="s">
        <v>1095</v>
      </c>
      <c r="C443" s="213" t="s">
        <v>1098</v>
      </c>
      <c r="D443" s="214" t="s">
        <v>1087</v>
      </c>
      <c r="E443" s="215">
        <v>15.34</v>
      </c>
      <c r="F443" s="216" t="s">
        <v>1096</v>
      </c>
    </row>
    <row r="444" spans="1:6" ht="24">
      <c r="A444" s="212" t="s">
        <v>1073</v>
      </c>
      <c r="B444" s="212" t="s">
        <v>1095</v>
      </c>
      <c r="C444" s="213" t="s">
        <v>2540</v>
      </c>
      <c r="D444" s="214" t="s">
        <v>1087</v>
      </c>
      <c r="E444" s="215">
        <v>788.24</v>
      </c>
      <c r="F444" s="216" t="s">
        <v>1096</v>
      </c>
    </row>
    <row r="445" spans="1:6" ht="24">
      <c r="A445" s="212" t="s">
        <v>1073</v>
      </c>
      <c r="B445" s="212" t="s">
        <v>1095</v>
      </c>
      <c r="C445" s="212" t="s">
        <v>2541</v>
      </c>
      <c r="D445" s="214" t="s">
        <v>1087</v>
      </c>
      <c r="E445" s="217">
        <v>1888</v>
      </c>
      <c r="F445" s="218" t="s">
        <v>1096</v>
      </c>
    </row>
    <row r="446" spans="1:6" ht="24">
      <c r="A446" s="212" t="s">
        <v>1073</v>
      </c>
      <c r="B446" s="212" t="s">
        <v>1095</v>
      </c>
      <c r="C446" s="212" t="s">
        <v>2542</v>
      </c>
      <c r="D446" s="214" t="s">
        <v>1087</v>
      </c>
      <c r="E446" s="217">
        <v>1888</v>
      </c>
      <c r="F446" s="218" t="s">
        <v>1096</v>
      </c>
    </row>
    <row r="447" spans="1:6" ht="24">
      <c r="A447" s="212" t="s">
        <v>1073</v>
      </c>
      <c r="B447" s="212" t="s">
        <v>1095</v>
      </c>
      <c r="C447" s="212" t="s">
        <v>2543</v>
      </c>
      <c r="D447" s="214" t="s">
        <v>1087</v>
      </c>
      <c r="E447" s="217">
        <v>1858.5</v>
      </c>
      <c r="F447" s="218" t="s">
        <v>1096</v>
      </c>
    </row>
    <row r="448" spans="1:6" ht="24">
      <c r="A448" s="212" t="s">
        <v>1073</v>
      </c>
      <c r="B448" s="212" t="s">
        <v>1095</v>
      </c>
      <c r="C448" s="213" t="s">
        <v>1186</v>
      </c>
      <c r="D448" s="214" t="s">
        <v>1091</v>
      </c>
      <c r="E448" s="215">
        <v>27.14</v>
      </c>
      <c r="F448" s="216" t="s">
        <v>1096</v>
      </c>
    </row>
    <row r="449" spans="1:6" ht="24">
      <c r="A449" s="212" t="s">
        <v>1073</v>
      </c>
      <c r="B449" s="212" t="s">
        <v>1095</v>
      </c>
      <c r="C449" s="213" t="s">
        <v>2544</v>
      </c>
      <c r="D449" s="214" t="s">
        <v>1087</v>
      </c>
      <c r="E449" s="215">
        <v>33.4176</v>
      </c>
      <c r="F449" s="216" t="s">
        <v>1096</v>
      </c>
    </row>
    <row r="450" spans="1:6" ht="24">
      <c r="A450" s="212" t="s">
        <v>1073</v>
      </c>
      <c r="B450" s="212" t="s">
        <v>1095</v>
      </c>
      <c r="C450" s="213" t="s">
        <v>1260</v>
      </c>
      <c r="D450" s="214" t="s">
        <v>1087</v>
      </c>
      <c r="E450" s="215">
        <v>46.999499999999998</v>
      </c>
      <c r="F450" s="216" t="s">
        <v>1096</v>
      </c>
    </row>
    <row r="451" spans="1:6" ht="24">
      <c r="A451" s="212" t="s">
        <v>1073</v>
      </c>
      <c r="B451" s="212" t="s">
        <v>1095</v>
      </c>
      <c r="C451" s="213" t="s">
        <v>1111</v>
      </c>
      <c r="D451" s="214" t="s">
        <v>1087</v>
      </c>
      <c r="E451" s="215">
        <v>49.206000000000003</v>
      </c>
      <c r="F451" s="216" t="s">
        <v>1096</v>
      </c>
    </row>
    <row r="452" spans="1:6" ht="24">
      <c r="A452" s="212" t="s">
        <v>1073</v>
      </c>
      <c r="B452" s="212" t="s">
        <v>1095</v>
      </c>
      <c r="C452" s="213" t="s">
        <v>1196</v>
      </c>
      <c r="D452" s="214" t="s">
        <v>1087</v>
      </c>
      <c r="E452" s="215">
        <v>619.5</v>
      </c>
      <c r="F452" s="216" t="s">
        <v>1096</v>
      </c>
    </row>
    <row r="453" spans="1:6" ht="18" customHeight="1">
      <c r="A453" s="212" t="s">
        <v>1073</v>
      </c>
      <c r="B453" s="212" t="s">
        <v>1095</v>
      </c>
      <c r="C453" s="213" t="s">
        <v>1190</v>
      </c>
      <c r="D453" s="214" t="s">
        <v>1087</v>
      </c>
      <c r="E453" s="215">
        <v>49.607300000000002</v>
      </c>
      <c r="F453" s="216" t="s">
        <v>1096</v>
      </c>
    </row>
    <row r="454" spans="1:6" ht="24">
      <c r="A454" s="212" t="s">
        <v>1073</v>
      </c>
      <c r="B454" s="212" t="s">
        <v>1095</v>
      </c>
      <c r="C454" s="213" t="s">
        <v>1263</v>
      </c>
      <c r="D454" s="214" t="s">
        <v>1087</v>
      </c>
      <c r="E454" s="215">
        <v>1362.9</v>
      </c>
      <c r="F454" s="216" t="s">
        <v>1096</v>
      </c>
    </row>
    <row r="455" spans="1:6" ht="24">
      <c r="A455" s="212" t="s">
        <v>1073</v>
      </c>
      <c r="B455" s="212" t="s">
        <v>1095</v>
      </c>
      <c r="C455" s="213" t="s">
        <v>2545</v>
      </c>
      <c r="D455" s="214" t="s">
        <v>1087</v>
      </c>
      <c r="E455" s="215">
        <v>114.46</v>
      </c>
      <c r="F455" s="216" t="s">
        <v>1096</v>
      </c>
    </row>
    <row r="456" spans="1:6" ht="18.95" customHeight="1">
      <c r="A456" s="212" t="s">
        <v>1073</v>
      </c>
      <c r="B456" s="212" t="s">
        <v>1095</v>
      </c>
      <c r="C456" s="213" t="s">
        <v>2546</v>
      </c>
      <c r="D456" s="214" t="s">
        <v>1087</v>
      </c>
      <c r="E456" s="215">
        <v>4399.9949999999999</v>
      </c>
      <c r="F456" s="216" t="s">
        <v>1096</v>
      </c>
    </row>
    <row r="457" spans="1:6" ht="18.95" customHeight="1">
      <c r="A457" s="212" t="s">
        <v>1073</v>
      </c>
      <c r="B457" s="212" t="s">
        <v>1095</v>
      </c>
      <c r="C457" s="213" t="s">
        <v>2547</v>
      </c>
      <c r="D457" s="214" t="s">
        <v>1087</v>
      </c>
      <c r="E457" s="215">
        <v>2242</v>
      </c>
      <c r="F457" s="216" t="s">
        <v>1096</v>
      </c>
    </row>
    <row r="458" spans="1:6" ht="18.95" customHeight="1">
      <c r="A458" s="212" t="s">
        <v>1073</v>
      </c>
      <c r="B458" s="212" t="s">
        <v>1095</v>
      </c>
      <c r="C458" s="213" t="s">
        <v>1271</v>
      </c>
      <c r="D458" s="214" t="s">
        <v>1087</v>
      </c>
      <c r="E458" s="215">
        <v>1982.4</v>
      </c>
      <c r="F458" s="216" t="s">
        <v>1096</v>
      </c>
    </row>
    <row r="459" spans="1:6" ht="24">
      <c r="A459" s="212" t="s">
        <v>1073</v>
      </c>
      <c r="B459" s="212" t="s">
        <v>1095</v>
      </c>
      <c r="C459" s="213" t="s">
        <v>2548</v>
      </c>
      <c r="D459" s="214" t="s">
        <v>1087</v>
      </c>
      <c r="E459" s="215">
        <v>2006</v>
      </c>
      <c r="F459" s="216" t="s">
        <v>1096</v>
      </c>
    </row>
    <row r="460" spans="1:6" ht="15" customHeight="1">
      <c r="A460" s="212" t="s">
        <v>1073</v>
      </c>
      <c r="B460" s="212" t="s">
        <v>1095</v>
      </c>
      <c r="C460" s="213" t="s">
        <v>2549</v>
      </c>
      <c r="D460" s="214" t="s">
        <v>1087</v>
      </c>
      <c r="E460" s="215">
        <v>3186</v>
      </c>
      <c r="F460" s="216" t="s">
        <v>1096</v>
      </c>
    </row>
    <row r="461" spans="1:6" ht="24">
      <c r="A461" s="212" t="s">
        <v>1073</v>
      </c>
      <c r="B461" s="212" t="s">
        <v>1095</v>
      </c>
      <c r="C461" s="213" t="s">
        <v>2550</v>
      </c>
      <c r="D461" s="214" t="s">
        <v>1087</v>
      </c>
      <c r="E461" s="215">
        <v>2908.2525000000001</v>
      </c>
      <c r="F461" s="216" t="s">
        <v>1096</v>
      </c>
    </row>
    <row r="462" spans="1:6" ht="20.25" customHeight="1">
      <c r="A462" s="212" t="s">
        <v>1073</v>
      </c>
      <c r="B462" s="212" t="s">
        <v>1095</v>
      </c>
      <c r="C462" s="213" t="s">
        <v>1112</v>
      </c>
      <c r="D462" s="214" t="s">
        <v>1087</v>
      </c>
      <c r="E462" s="215">
        <v>4979.6000000000004</v>
      </c>
      <c r="F462" s="216" t="s">
        <v>1096</v>
      </c>
    </row>
    <row r="463" spans="1:6" ht="21.75" customHeight="1">
      <c r="A463" s="212" t="s">
        <v>1073</v>
      </c>
      <c r="B463" s="212" t="s">
        <v>1095</v>
      </c>
      <c r="C463" s="213" t="s">
        <v>1497</v>
      </c>
      <c r="D463" s="214" t="s">
        <v>1087</v>
      </c>
      <c r="E463" s="215">
        <v>4248</v>
      </c>
      <c r="F463" s="216" t="s">
        <v>1096</v>
      </c>
    </row>
    <row r="464" spans="1:6" ht="21.75" customHeight="1">
      <c r="A464" s="212" t="s">
        <v>1073</v>
      </c>
      <c r="B464" s="212" t="s">
        <v>1095</v>
      </c>
      <c r="C464" s="213" t="s">
        <v>1498</v>
      </c>
      <c r="D464" s="214" t="s">
        <v>1087</v>
      </c>
      <c r="E464" s="215">
        <v>2419</v>
      </c>
      <c r="F464" s="216" t="s">
        <v>1096</v>
      </c>
    </row>
    <row r="465" spans="1:6" ht="15" customHeight="1">
      <c r="A465" s="212" t="s">
        <v>1073</v>
      </c>
      <c r="B465" s="212" t="s">
        <v>1095</v>
      </c>
      <c r="C465" s="213" t="s">
        <v>2551</v>
      </c>
      <c r="D465" s="214" t="s">
        <v>1087</v>
      </c>
      <c r="E465" s="215">
        <v>5015</v>
      </c>
      <c r="F465" s="216" t="s">
        <v>1096</v>
      </c>
    </row>
    <row r="466" spans="1:6" ht="17.100000000000001" customHeight="1">
      <c r="A466" s="212" t="s">
        <v>1073</v>
      </c>
      <c r="B466" s="212" t="s">
        <v>1095</v>
      </c>
      <c r="C466" s="213" t="s">
        <v>1496</v>
      </c>
      <c r="D466" s="214" t="s">
        <v>1087</v>
      </c>
      <c r="E466" s="215">
        <v>4398.45</v>
      </c>
      <c r="F466" s="216" t="s">
        <v>1096</v>
      </c>
    </row>
    <row r="467" spans="1:6" ht="14.1" customHeight="1">
      <c r="A467" s="212" t="s">
        <v>1073</v>
      </c>
      <c r="B467" s="212" t="s">
        <v>1095</v>
      </c>
      <c r="C467" s="213" t="s">
        <v>2552</v>
      </c>
      <c r="D467" s="214" t="s">
        <v>1087</v>
      </c>
      <c r="E467" s="215">
        <v>8142</v>
      </c>
      <c r="F467" s="216" t="s">
        <v>1096</v>
      </c>
    </row>
    <row r="468" spans="1:6" ht="14.1" customHeight="1">
      <c r="A468" s="212" t="s">
        <v>1073</v>
      </c>
      <c r="B468" s="212" t="s">
        <v>1095</v>
      </c>
      <c r="C468" s="213" t="s">
        <v>2553</v>
      </c>
      <c r="D468" s="214" t="s">
        <v>1087</v>
      </c>
      <c r="E468" s="215">
        <v>6608</v>
      </c>
      <c r="F468" s="216" t="s">
        <v>1096</v>
      </c>
    </row>
    <row r="469" spans="1:6" ht="15" customHeight="1">
      <c r="A469" s="212" t="s">
        <v>1073</v>
      </c>
      <c r="B469" s="212" t="s">
        <v>1095</v>
      </c>
      <c r="C469" s="213" t="s">
        <v>1180</v>
      </c>
      <c r="D469" s="214" t="s">
        <v>1087</v>
      </c>
      <c r="E469" s="215">
        <v>1899.8</v>
      </c>
      <c r="F469" s="216" t="s">
        <v>1096</v>
      </c>
    </row>
    <row r="470" spans="1:6" ht="24">
      <c r="A470" s="212" t="s">
        <v>1073</v>
      </c>
      <c r="B470" s="212" t="s">
        <v>1095</v>
      </c>
      <c r="C470" s="213" t="s">
        <v>2554</v>
      </c>
      <c r="D470" s="214" t="s">
        <v>1087</v>
      </c>
      <c r="E470" s="215">
        <v>7788</v>
      </c>
      <c r="F470" s="216" t="s">
        <v>1096</v>
      </c>
    </row>
    <row r="471" spans="1:6" ht="24">
      <c r="A471" s="212" t="s">
        <v>1073</v>
      </c>
      <c r="B471" s="212" t="s">
        <v>1095</v>
      </c>
      <c r="C471" s="213" t="s">
        <v>2555</v>
      </c>
      <c r="D471" s="214" t="s">
        <v>1087</v>
      </c>
      <c r="E471" s="215">
        <v>8732</v>
      </c>
      <c r="F471" s="216" t="s">
        <v>1096</v>
      </c>
    </row>
    <row r="472" spans="1:6" ht="14.1" customHeight="1">
      <c r="A472" s="212" t="s">
        <v>1073</v>
      </c>
      <c r="B472" s="212" t="s">
        <v>1095</v>
      </c>
      <c r="C472" s="213" t="s">
        <v>2556</v>
      </c>
      <c r="D472" s="214" t="s">
        <v>1087</v>
      </c>
      <c r="E472" s="215">
        <v>1911.01</v>
      </c>
      <c r="F472" s="216" t="s">
        <v>1096</v>
      </c>
    </row>
    <row r="473" spans="1:6" ht="14.1" customHeight="1">
      <c r="A473" s="212" t="s">
        <v>1073</v>
      </c>
      <c r="B473" s="212" t="s">
        <v>1095</v>
      </c>
      <c r="C473" s="213" t="s">
        <v>2557</v>
      </c>
      <c r="D473" s="214" t="s">
        <v>1087</v>
      </c>
      <c r="E473" s="215">
        <v>7670</v>
      </c>
      <c r="F473" s="216" t="s">
        <v>1096</v>
      </c>
    </row>
    <row r="474" spans="1:6" ht="15.95" customHeight="1">
      <c r="A474" s="212" t="s">
        <v>1073</v>
      </c>
      <c r="B474" s="212" t="s">
        <v>1095</v>
      </c>
      <c r="C474" s="213" t="s">
        <v>1202</v>
      </c>
      <c r="D474" s="214" t="s">
        <v>1087</v>
      </c>
      <c r="E474" s="215">
        <v>14.75</v>
      </c>
      <c r="F474" s="216" t="s">
        <v>1096</v>
      </c>
    </row>
    <row r="475" spans="1:6" ht="15.95" customHeight="1">
      <c r="A475" s="212" t="s">
        <v>1073</v>
      </c>
      <c r="B475" s="212" t="s">
        <v>1095</v>
      </c>
      <c r="C475" s="213" t="s">
        <v>2558</v>
      </c>
      <c r="D475" s="214" t="s">
        <v>1087</v>
      </c>
      <c r="E475" s="215">
        <v>233.64</v>
      </c>
      <c r="F475" s="216" t="s">
        <v>1096</v>
      </c>
    </row>
    <row r="476" spans="1:6" ht="15" customHeight="1">
      <c r="A476" s="220" t="s">
        <v>2559</v>
      </c>
      <c r="B476" s="220" t="s">
        <v>2560</v>
      </c>
      <c r="C476" s="221" t="s">
        <v>2561</v>
      </c>
      <c r="D476" s="222" t="s">
        <v>1126</v>
      </c>
      <c r="E476" s="223">
        <v>250</v>
      </c>
      <c r="F476" s="224" t="s">
        <v>2562</v>
      </c>
    </row>
    <row r="477" spans="1:6">
      <c r="A477" s="220" t="s">
        <v>2559</v>
      </c>
      <c r="B477" s="220" t="s">
        <v>2560</v>
      </c>
      <c r="C477" s="221" t="s">
        <v>2563</v>
      </c>
      <c r="D477" s="222" t="s">
        <v>1087</v>
      </c>
      <c r="E477" s="223">
        <v>362.25</v>
      </c>
      <c r="F477" s="224" t="s">
        <v>2564</v>
      </c>
    </row>
    <row r="478" spans="1:6" ht="15" customHeight="1">
      <c r="A478" s="220" t="s">
        <v>2559</v>
      </c>
      <c r="B478" s="220" t="s">
        <v>2560</v>
      </c>
      <c r="C478" s="221" t="s">
        <v>2565</v>
      </c>
      <c r="D478" s="222" t="s">
        <v>1087</v>
      </c>
      <c r="E478" s="223">
        <v>402.67669999999998</v>
      </c>
      <c r="F478" s="224" t="s">
        <v>2562</v>
      </c>
    </row>
    <row r="479" spans="1:6">
      <c r="A479" s="220" t="s">
        <v>2559</v>
      </c>
      <c r="B479" s="220" t="s">
        <v>2560</v>
      </c>
      <c r="C479" s="225" t="s">
        <v>2566</v>
      </c>
      <c r="D479" s="226" t="s">
        <v>1087</v>
      </c>
      <c r="E479" s="227">
        <v>475.16</v>
      </c>
      <c r="F479" s="224" t="s">
        <v>2564</v>
      </c>
    </row>
    <row r="480" spans="1:6" ht="15.95" customHeight="1">
      <c r="A480" s="220" t="s">
        <v>2559</v>
      </c>
      <c r="B480" s="220" t="s">
        <v>2560</v>
      </c>
      <c r="C480" s="221" t="s">
        <v>2567</v>
      </c>
      <c r="D480" s="222" t="s">
        <v>1087</v>
      </c>
      <c r="E480" s="223">
        <v>466.1</v>
      </c>
      <c r="F480" s="224" t="s">
        <v>2562</v>
      </c>
    </row>
    <row r="481" spans="1:6">
      <c r="A481" s="220" t="s">
        <v>2559</v>
      </c>
      <c r="B481" s="220" t="s">
        <v>2560</v>
      </c>
      <c r="C481" s="221" t="s">
        <v>2568</v>
      </c>
      <c r="D481" s="222" t="s">
        <v>1087</v>
      </c>
      <c r="E481" s="223">
        <v>475.16</v>
      </c>
      <c r="F481" s="224" t="s">
        <v>2564</v>
      </c>
    </row>
    <row r="482" spans="1:6" ht="17.100000000000001" customHeight="1">
      <c r="A482" s="220" t="s">
        <v>2559</v>
      </c>
      <c r="B482" s="220" t="s">
        <v>2560</v>
      </c>
      <c r="C482" s="221" t="s">
        <v>2569</v>
      </c>
      <c r="D482" s="222" t="s">
        <v>2383</v>
      </c>
      <c r="E482" s="223">
        <v>148</v>
      </c>
      <c r="F482" s="224" t="s">
        <v>2562</v>
      </c>
    </row>
    <row r="483" spans="1:6">
      <c r="A483" s="220" t="s">
        <v>2559</v>
      </c>
      <c r="B483" s="220" t="s">
        <v>2560</v>
      </c>
      <c r="C483" s="221" t="s">
        <v>2570</v>
      </c>
      <c r="D483" s="222" t="s">
        <v>2383</v>
      </c>
      <c r="E483" s="223">
        <v>393.75</v>
      </c>
      <c r="F483" s="224" t="s">
        <v>2564</v>
      </c>
    </row>
    <row r="484" spans="1:6">
      <c r="A484" s="220" t="s">
        <v>2559</v>
      </c>
      <c r="B484" s="220" t="s">
        <v>2560</v>
      </c>
      <c r="C484" s="221" t="s">
        <v>2571</v>
      </c>
      <c r="D484" s="222" t="s">
        <v>1087</v>
      </c>
      <c r="E484" s="223">
        <v>1535.12</v>
      </c>
      <c r="F484" s="224" t="s">
        <v>2564</v>
      </c>
    </row>
    <row r="485" spans="1:6">
      <c r="A485" s="220" t="s">
        <v>2559</v>
      </c>
      <c r="B485" s="220" t="s">
        <v>2560</v>
      </c>
      <c r="C485" s="221" t="s">
        <v>2572</v>
      </c>
      <c r="D485" s="222" t="s">
        <v>1087</v>
      </c>
      <c r="E485" s="223">
        <v>1300.95</v>
      </c>
      <c r="F485" s="224" t="s">
        <v>2562</v>
      </c>
    </row>
    <row r="486" spans="1:6">
      <c r="A486" s="220" t="s">
        <v>2559</v>
      </c>
      <c r="B486" s="220" t="s">
        <v>2560</v>
      </c>
      <c r="C486" s="221" t="s">
        <v>2573</v>
      </c>
      <c r="D486" s="222" t="s">
        <v>1087</v>
      </c>
      <c r="E486" s="223">
        <v>299.72000000000003</v>
      </c>
      <c r="F486" s="224" t="s">
        <v>2564</v>
      </c>
    </row>
    <row r="487" spans="1:6">
      <c r="A487" s="220" t="s">
        <v>2559</v>
      </c>
      <c r="B487" s="220" t="s">
        <v>2560</v>
      </c>
      <c r="C487" s="221" t="s">
        <v>2574</v>
      </c>
      <c r="D487" s="222" t="s">
        <v>1087</v>
      </c>
      <c r="E487" s="223">
        <v>236</v>
      </c>
      <c r="F487" s="224" t="s">
        <v>2562</v>
      </c>
    </row>
    <row r="488" spans="1:6">
      <c r="A488" s="220" t="s">
        <v>2559</v>
      </c>
      <c r="B488" s="220" t="s">
        <v>2560</v>
      </c>
      <c r="C488" s="221" t="s">
        <v>2575</v>
      </c>
      <c r="D488" s="222" t="s">
        <v>1087</v>
      </c>
      <c r="E488" s="223">
        <v>131.58000000000001</v>
      </c>
      <c r="F488" s="224" t="s">
        <v>2564</v>
      </c>
    </row>
    <row r="489" spans="1:6" ht="21.95" customHeight="1">
      <c r="A489" s="220" t="s">
        <v>2559</v>
      </c>
      <c r="B489" s="220" t="s">
        <v>2560</v>
      </c>
      <c r="C489" s="221" t="s">
        <v>2576</v>
      </c>
      <c r="D489" s="222" t="s">
        <v>1087</v>
      </c>
      <c r="E489" s="223">
        <v>136.29</v>
      </c>
      <c r="F489" s="224" t="s">
        <v>2562</v>
      </c>
    </row>
    <row r="490" spans="1:6" ht="24.75" customHeight="1">
      <c r="A490" s="220" t="s">
        <v>2559</v>
      </c>
      <c r="B490" s="220" t="s">
        <v>2560</v>
      </c>
      <c r="C490" s="221" t="s">
        <v>2577</v>
      </c>
      <c r="D490" s="222" t="s">
        <v>1087</v>
      </c>
      <c r="E490" s="223">
        <v>74.34</v>
      </c>
      <c r="F490" s="224" t="s">
        <v>2562</v>
      </c>
    </row>
    <row r="491" spans="1:6" ht="27.75" customHeight="1">
      <c r="A491" s="220" t="s">
        <v>2559</v>
      </c>
      <c r="B491" s="220" t="s">
        <v>2560</v>
      </c>
      <c r="C491" s="221" t="s">
        <v>2578</v>
      </c>
      <c r="D491" s="222" t="s">
        <v>1087</v>
      </c>
      <c r="E491" s="223">
        <v>52.4983</v>
      </c>
      <c r="F491" s="224" t="s">
        <v>2562</v>
      </c>
    </row>
    <row r="492" spans="1:6" ht="24.95" customHeight="1">
      <c r="A492" s="220" t="s">
        <v>2559</v>
      </c>
      <c r="B492" s="220" t="s">
        <v>2560</v>
      </c>
      <c r="C492" s="221" t="s">
        <v>2579</v>
      </c>
      <c r="D492" s="222" t="s">
        <v>1087</v>
      </c>
      <c r="E492" s="223">
        <v>61.95</v>
      </c>
      <c r="F492" s="224" t="s">
        <v>2564</v>
      </c>
    </row>
    <row r="493" spans="1:6" ht="20.100000000000001" customHeight="1">
      <c r="A493" s="220" t="s">
        <v>2559</v>
      </c>
      <c r="B493" s="220" t="s">
        <v>2560</v>
      </c>
      <c r="C493" s="221" t="s">
        <v>2580</v>
      </c>
      <c r="D493" s="222" t="s">
        <v>1087</v>
      </c>
      <c r="E493" s="223">
        <v>94.352699999999999</v>
      </c>
      <c r="F493" s="224" t="s">
        <v>2562</v>
      </c>
    </row>
    <row r="494" spans="1:6" ht="21" customHeight="1">
      <c r="A494" s="220" t="s">
        <v>2559</v>
      </c>
      <c r="B494" s="220" t="s">
        <v>2560</v>
      </c>
      <c r="C494" s="221" t="s">
        <v>2581</v>
      </c>
      <c r="D494" s="222" t="s">
        <v>1087</v>
      </c>
      <c r="E494" s="223">
        <v>131.58199999999999</v>
      </c>
      <c r="F494" s="224" t="s">
        <v>2564</v>
      </c>
    </row>
    <row r="495" spans="1:6" ht="22.5" customHeight="1">
      <c r="A495" s="220" t="s">
        <v>2559</v>
      </c>
      <c r="B495" s="220" t="s">
        <v>2560</v>
      </c>
      <c r="C495" s="221" t="s">
        <v>2582</v>
      </c>
      <c r="D495" s="222" t="s">
        <v>1087</v>
      </c>
      <c r="E495" s="223">
        <v>94.352699999999999</v>
      </c>
      <c r="F495" s="224" t="s">
        <v>2562</v>
      </c>
    </row>
    <row r="496" spans="1:6" ht="21" customHeight="1">
      <c r="A496" s="220" t="s">
        <v>2559</v>
      </c>
      <c r="B496" s="220" t="s">
        <v>2560</v>
      </c>
      <c r="C496" s="221" t="s">
        <v>2583</v>
      </c>
      <c r="D496" s="222" t="s">
        <v>1087</v>
      </c>
      <c r="E496" s="223">
        <v>131.58199999999999</v>
      </c>
      <c r="F496" s="224" t="s">
        <v>2564</v>
      </c>
    </row>
    <row r="497" spans="1:6" ht="21" customHeight="1">
      <c r="A497" s="220" t="s">
        <v>2559</v>
      </c>
      <c r="B497" s="220" t="s">
        <v>2560</v>
      </c>
      <c r="C497" s="221" t="s">
        <v>2584</v>
      </c>
      <c r="D497" s="222" t="s">
        <v>1087</v>
      </c>
      <c r="E497" s="223">
        <v>43.365299999999998</v>
      </c>
      <c r="F497" s="224" t="s">
        <v>2562</v>
      </c>
    </row>
    <row r="498" spans="1:6" ht="23.25" customHeight="1">
      <c r="A498" s="220" t="s">
        <v>2559</v>
      </c>
      <c r="B498" s="220" t="s">
        <v>2560</v>
      </c>
      <c r="C498" s="221" t="s">
        <v>2585</v>
      </c>
      <c r="D498" s="222" t="s">
        <v>1087</v>
      </c>
      <c r="E498" s="223">
        <v>78.75</v>
      </c>
      <c r="F498" s="224" t="s">
        <v>2564</v>
      </c>
    </row>
    <row r="499" spans="1:6" ht="23.25" customHeight="1">
      <c r="A499" s="220" t="s">
        <v>2559</v>
      </c>
      <c r="B499" s="220" t="s">
        <v>2560</v>
      </c>
      <c r="C499" s="221" t="s">
        <v>2586</v>
      </c>
      <c r="D499" s="222" t="s">
        <v>1087</v>
      </c>
      <c r="E499" s="223">
        <v>73</v>
      </c>
      <c r="F499" s="224" t="s">
        <v>2562</v>
      </c>
    </row>
    <row r="500" spans="1:6" ht="15" customHeight="1">
      <c r="A500" s="220" t="s">
        <v>2559</v>
      </c>
      <c r="B500" s="220" t="s">
        <v>2560</v>
      </c>
      <c r="C500" s="221" t="s">
        <v>2587</v>
      </c>
      <c r="D500" s="222" t="s">
        <v>1087</v>
      </c>
      <c r="E500" s="223">
        <v>723.70500000000004</v>
      </c>
      <c r="F500" s="224" t="s">
        <v>2564</v>
      </c>
    </row>
    <row r="501" spans="1:6" ht="22.5" customHeight="1">
      <c r="A501" s="220" t="s">
        <v>2559</v>
      </c>
      <c r="B501" s="220" t="s">
        <v>2560</v>
      </c>
      <c r="C501" s="221" t="s">
        <v>2588</v>
      </c>
      <c r="D501" s="222" t="s">
        <v>1087</v>
      </c>
      <c r="E501" s="223">
        <v>224.2</v>
      </c>
      <c r="F501" s="224" t="s">
        <v>2562</v>
      </c>
    </row>
    <row r="502" spans="1:6" ht="26.25" customHeight="1">
      <c r="A502" s="220" t="s">
        <v>2559</v>
      </c>
      <c r="B502" s="220" t="s">
        <v>2560</v>
      </c>
      <c r="C502" s="221" t="s">
        <v>2589</v>
      </c>
      <c r="D502" s="222" t="s">
        <v>1087</v>
      </c>
      <c r="E502" s="223">
        <v>433.65</v>
      </c>
      <c r="F502" s="224" t="s">
        <v>2564</v>
      </c>
    </row>
    <row r="503" spans="1:6" ht="18.95" customHeight="1">
      <c r="A503" s="220" t="s">
        <v>2559</v>
      </c>
      <c r="B503" s="220" t="s">
        <v>2560</v>
      </c>
      <c r="C503" s="221" t="s">
        <v>2590</v>
      </c>
      <c r="D503" s="222" t="s">
        <v>1087</v>
      </c>
      <c r="E503" s="223">
        <v>224.2</v>
      </c>
      <c r="F503" s="224" t="s">
        <v>2562</v>
      </c>
    </row>
    <row r="504" spans="1:6" ht="17.100000000000001" customHeight="1">
      <c r="A504" s="220" t="s">
        <v>2559</v>
      </c>
      <c r="B504" s="220" t="s">
        <v>2560</v>
      </c>
      <c r="C504" s="221" t="s">
        <v>2591</v>
      </c>
      <c r="D504" s="222" t="s">
        <v>1087</v>
      </c>
      <c r="E504" s="223">
        <v>433.65</v>
      </c>
      <c r="F504" s="224" t="s">
        <v>2564</v>
      </c>
    </row>
    <row r="505" spans="1:6" ht="29.25" customHeight="1">
      <c r="A505" s="220" t="s">
        <v>2559</v>
      </c>
      <c r="B505" s="220" t="s">
        <v>2560</v>
      </c>
      <c r="C505" s="221" t="s">
        <v>2592</v>
      </c>
      <c r="D505" s="222" t="s">
        <v>1087</v>
      </c>
      <c r="E505" s="223">
        <v>224.2</v>
      </c>
      <c r="F505" s="224" t="s">
        <v>2562</v>
      </c>
    </row>
    <row r="506" spans="1:6" ht="31.5" customHeight="1">
      <c r="A506" s="220" t="s">
        <v>2559</v>
      </c>
      <c r="B506" s="220" t="s">
        <v>2560</v>
      </c>
      <c r="C506" s="221" t="s">
        <v>2593</v>
      </c>
      <c r="D506" s="222" t="s">
        <v>1087</v>
      </c>
      <c r="E506" s="223">
        <v>433.65</v>
      </c>
      <c r="F506" s="224" t="s">
        <v>2564</v>
      </c>
    </row>
    <row r="507" spans="1:6" ht="24.75" customHeight="1">
      <c r="A507" s="220" t="s">
        <v>2559</v>
      </c>
      <c r="B507" s="220" t="s">
        <v>2560</v>
      </c>
      <c r="C507" s="221" t="s">
        <v>2594</v>
      </c>
      <c r="D507" s="222" t="s">
        <v>1087</v>
      </c>
      <c r="E507" s="223">
        <v>99.12</v>
      </c>
      <c r="F507" s="224" t="s">
        <v>2562</v>
      </c>
    </row>
    <row r="508" spans="1:6">
      <c r="A508" s="220" t="s">
        <v>2559</v>
      </c>
      <c r="B508" s="220" t="s">
        <v>2560</v>
      </c>
      <c r="C508" s="221" t="s">
        <v>2595</v>
      </c>
      <c r="D508" s="222" t="s">
        <v>1087</v>
      </c>
      <c r="E508" s="223">
        <v>384.09</v>
      </c>
      <c r="F508" s="224" t="s">
        <v>2562</v>
      </c>
    </row>
    <row r="509" spans="1:6" ht="36.75" customHeight="1">
      <c r="A509" s="220" t="s">
        <v>2559</v>
      </c>
      <c r="B509" s="220" t="s">
        <v>2560</v>
      </c>
      <c r="C509" s="221" t="s">
        <v>2596</v>
      </c>
      <c r="D509" s="222" t="s">
        <v>1087</v>
      </c>
      <c r="E509" s="223">
        <v>3669.75</v>
      </c>
      <c r="F509" s="224" t="s">
        <v>2562</v>
      </c>
    </row>
    <row r="510" spans="1:6" ht="37.5" customHeight="1">
      <c r="A510" s="220" t="s">
        <v>2559</v>
      </c>
      <c r="B510" s="220" t="s">
        <v>2560</v>
      </c>
      <c r="C510" s="221" t="s">
        <v>2597</v>
      </c>
      <c r="D510" s="222" t="s">
        <v>1126</v>
      </c>
      <c r="E510" s="223">
        <v>183.75</v>
      </c>
      <c r="F510" s="224" t="s">
        <v>2562</v>
      </c>
    </row>
    <row r="511" spans="1:6" ht="34.5" customHeight="1">
      <c r="A511" s="220" t="s">
        <v>2559</v>
      </c>
      <c r="B511" s="220" t="s">
        <v>2560</v>
      </c>
      <c r="C511" s="221" t="s">
        <v>2598</v>
      </c>
      <c r="D511" s="222" t="s">
        <v>1087</v>
      </c>
      <c r="E511" s="223">
        <v>255.86</v>
      </c>
      <c r="F511" s="224" t="s">
        <v>2564</v>
      </c>
    </row>
    <row r="512" spans="1:6" ht="30.75" customHeight="1">
      <c r="A512" s="220" t="s">
        <v>2559</v>
      </c>
      <c r="B512" s="220" t="s">
        <v>2560</v>
      </c>
      <c r="C512" s="221" t="s">
        <v>2599</v>
      </c>
      <c r="D512" s="222" t="s">
        <v>1087</v>
      </c>
      <c r="E512" s="223">
        <v>548.26</v>
      </c>
      <c r="F512" s="224" t="s">
        <v>2564</v>
      </c>
    </row>
    <row r="513" spans="1:6" ht="35.25" customHeight="1">
      <c r="A513" s="220" t="s">
        <v>2559</v>
      </c>
      <c r="B513" s="220" t="s">
        <v>2560</v>
      </c>
      <c r="C513" s="221" t="s">
        <v>2600</v>
      </c>
      <c r="D513" s="222" t="s">
        <v>1087</v>
      </c>
      <c r="E513" s="223">
        <v>3422</v>
      </c>
      <c r="F513" s="224" t="s">
        <v>2562</v>
      </c>
    </row>
    <row r="514" spans="1:6" ht="24.75" customHeight="1">
      <c r="A514" s="74" t="s">
        <v>1144</v>
      </c>
      <c r="B514" s="74" t="s">
        <v>1145</v>
      </c>
      <c r="C514" s="75" t="s">
        <v>2601</v>
      </c>
      <c r="D514" s="76" t="s">
        <v>1147</v>
      </c>
      <c r="E514" s="77">
        <v>1500</v>
      </c>
      <c r="F514" s="113" t="s">
        <v>1148</v>
      </c>
    </row>
    <row r="515" spans="1:6" ht="27" customHeight="1">
      <c r="A515" s="74" t="s">
        <v>1144</v>
      </c>
      <c r="B515" s="74" t="s">
        <v>1145</v>
      </c>
      <c r="C515" s="75" t="s">
        <v>2601</v>
      </c>
      <c r="D515" s="76" t="s">
        <v>1147</v>
      </c>
      <c r="E515" s="77">
        <v>2050</v>
      </c>
      <c r="F515" s="113" t="s">
        <v>1148</v>
      </c>
    </row>
    <row r="516" spans="1:6" ht="27.75" customHeight="1">
      <c r="A516" s="74" t="s">
        <v>1144</v>
      </c>
      <c r="B516" s="74" t="s">
        <v>1145</v>
      </c>
      <c r="C516" s="75" t="s">
        <v>2602</v>
      </c>
      <c r="D516" s="76" t="s">
        <v>1147</v>
      </c>
      <c r="E516" s="77">
        <v>3500</v>
      </c>
      <c r="F516" s="113" t="s">
        <v>1148</v>
      </c>
    </row>
    <row r="517" spans="1:6" ht="32.25" customHeight="1">
      <c r="A517" s="74" t="s">
        <v>1144</v>
      </c>
      <c r="B517" s="74" t="s">
        <v>1145</v>
      </c>
      <c r="C517" s="75" t="s">
        <v>1146</v>
      </c>
      <c r="D517" s="76" t="s">
        <v>1147</v>
      </c>
      <c r="E517" s="77">
        <v>2100</v>
      </c>
      <c r="F517" s="113" t="s">
        <v>1148</v>
      </c>
    </row>
    <row r="518" spans="1:6">
      <c r="A518" s="74" t="s">
        <v>1458</v>
      </c>
      <c r="B518" s="74" t="s">
        <v>2603</v>
      </c>
      <c r="C518" s="75" t="s">
        <v>1458</v>
      </c>
      <c r="D518" s="76" t="s">
        <v>1523</v>
      </c>
      <c r="E518" s="77">
        <v>0</v>
      </c>
      <c r="F518" s="113" t="s">
        <v>2604</v>
      </c>
    </row>
    <row r="519" spans="1:6">
      <c r="A519" s="74" t="s">
        <v>1804</v>
      </c>
      <c r="B519" s="74" t="s">
        <v>2603</v>
      </c>
      <c r="C519" s="75" t="s">
        <v>1804</v>
      </c>
      <c r="D519" s="76" t="s">
        <v>1523</v>
      </c>
      <c r="E519" s="77">
        <v>0</v>
      </c>
      <c r="F519" s="113" t="s">
        <v>2605</v>
      </c>
    </row>
    <row r="520" spans="1:6">
      <c r="A520" s="74" t="s">
        <v>1805</v>
      </c>
      <c r="B520" s="74" t="s">
        <v>2603</v>
      </c>
      <c r="C520" s="75" t="s">
        <v>1805</v>
      </c>
      <c r="D520" s="76" t="s">
        <v>1523</v>
      </c>
      <c r="E520" s="77">
        <v>0</v>
      </c>
      <c r="F520" s="113" t="s">
        <v>2606</v>
      </c>
    </row>
  </sheetData>
  <autoFilter ref="A1:E520" xr:uid="{00000000-0009-0000-0000-00000B000000}"/>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headerFooter alignWithMargins="0">
    <oddHeader>&amp;LSistema de Información de la Gestión Financiera
Periodo:2017&amp;C
Reporte&amp;RCC-003
27/06/2017 08:23:24
Página &amp;P de &amp;N
40222915072-SIGEF</oddHeader>
    <oddFooter>&amp;R 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topLeftCell="A15" zoomScale="85" zoomScaleNormal="85" workbookViewId="0">
      <selection activeCell="B9" sqref="B9:C156"/>
    </sheetView>
  </sheetViews>
  <sheetFormatPr baseColWidth="10" defaultColWidth="9.140625" defaultRowHeight="15"/>
  <cols>
    <col min="1" max="1" width="9.140625" customWidth="1"/>
    <col min="2" max="2" width="76.5703125" customWidth="1"/>
    <col min="3" max="3" width="30.42578125" customWidth="1"/>
  </cols>
  <sheetData>
    <row r="4" spans="2:7">
      <c r="B4" s="16" t="s">
        <v>2149</v>
      </c>
      <c r="C4" s="16" t="s">
        <v>1062</v>
      </c>
      <c r="F4" t="s">
        <v>2607</v>
      </c>
    </row>
    <row r="5" spans="2:7">
      <c r="B5" s="9" t="s">
        <v>1727</v>
      </c>
      <c r="C5" s="9" t="s">
        <v>2151</v>
      </c>
      <c r="F5" t="s">
        <v>1143</v>
      </c>
    </row>
    <row r="6" spans="2:7">
      <c r="B6" s="9" t="s">
        <v>1070</v>
      </c>
      <c r="C6" s="9" t="s">
        <v>1086</v>
      </c>
      <c r="F6" t="s">
        <v>1072</v>
      </c>
    </row>
    <row r="7" spans="2:7">
      <c r="B7" s="9" t="s">
        <v>1740</v>
      </c>
      <c r="C7" s="9" t="s">
        <v>2159</v>
      </c>
      <c r="F7" t="s">
        <v>1264</v>
      </c>
    </row>
    <row r="8" spans="2:7">
      <c r="B8" s="9" t="s">
        <v>1149</v>
      </c>
      <c r="C8" s="9" t="s">
        <v>1150</v>
      </c>
      <c r="F8" t="s">
        <v>2608</v>
      </c>
    </row>
    <row r="9" spans="2:7">
      <c r="B9" s="9" t="s">
        <v>1280</v>
      </c>
      <c r="C9" s="9" t="s">
        <v>2172</v>
      </c>
    </row>
    <row r="10" spans="2:7">
      <c r="B10" s="9" t="s">
        <v>2181</v>
      </c>
      <c r="C10" s="9" t="s">
        <v>2182</v>
      </c>
    </row>
    <row r="11" spans="2:7">
      <c r="B11" s="9" t="s">
        <v>1131</v>
      </c>
      <c r="C11" s="9" t="s">
        <v>1132</v>
      </c>
    </row>
    <row r="12" spans="2:7">
      <c r="B12" s="9" t="s">
        <v>1282</v>
      </c>
      <c r="C12" s="9" t="s">
        <v>2274</v>
      </c>
    </row>
    <row r="13" spans="2:7">
      <c r="B13" s="9" t="s">
        <v>1119</v>
      </c>
      <c r="C13" s="9" t="s">
        <v>1120</v>
      </c>
    </row>
    <row r="14" spans="2:7">
      <c r="B14" s="9" t="s">
        <v>1077</v>
      </c>
      <c r="C14" s="9" t="s">
        <v>1099</v>
      </c>
    </row>
    <row r="15" spans="2:7">
      <c r="B15" s="9" t="s">
        <v>1751</v>
      </c>
      <c r="C15" s="9" t="s">
        <v>2283</v>
      </c>
      <c r="F15" t="s">
        <v>2609</v>
      </c>
    </row>
    <row r="16" spans="2:7">
      <c r="B16" s="9" t="s">
        <v>1075</v>
      </c>
      <c r="C16" s="9" t="s">
        <v>1106</v>
      </c>
      <c r="F16" s="9" t="s">
        <v>1149</v>
      </c>
      <c r="G16" s="9" t="s">
        <v>1150</v>
      </c>
    </row>
    <row r="17" spans="2:7">
      <c r="B17" s="9" t="s">
        <v>1223</v>
      </c>
      <c r="C17" s="9" t="s">
        <v>1224</v>
      </c>
      <c r="F17" s="9" t="s">
        <v>1131</v>
      </c>
      <c r="G17" s="9" t="s">
        <v>1132</v>
      </c>
    </row>
    <row r="18" spans="2:7">
      <c r="B18" s="9" t="s">
        <v>1236</v>
      </c>
      <c r="C18" s="9" t="s">
        <v>1231</v>
      </c>
      <c r="F18" s="9" t="s">
        <v>1282</v>
      </c>
      <c r="G18" s="9" t="s">
        <v>2274</v>
      </c>
    </row>
    <row r="19" spans="2:7">
      <c r="B19" s="9" t="s">
        <v>1230</v>
      </c>
      <c r="C19" s="9" t="s">
        <v>1231</v>
      </c>
      <c r="F19" t="s">
        <v>1236</v>
      </c>
      <c r="G19" t="s">
        <v>1231</v>
      </c>
    </row>
    <row r="20" spans="2:7">
      <c r="B20" s="9" t="s">
        <v>2324</v>
      </c>
      <c r="C20" s="9" t="s">
        <v>1231</v>
      </c>
      <c r="F20" t="s">
        <v>1230</v>
      </c>
      <c r="G20" t="s">
        <v>1231</v>
      </c>
    </row>
    <row r="21" spans="2:7">
      <c r="B21" s="9" t="s">
        <v>2327</v>
      </c>
      <c r="C21" s="9" t="s">
        <v>1231</v>
      </c>
      <c r="F21" t="s">
        <v>2324</v>
      </c>
      <c r="G21" t="s">
        <v>1231</v>
      </c>
    </row>
    <row r="22" spans="2:7">
      <c r="B22" s="9" t="s">
        <v>2335</v>
      </c>
      <c r="C22" s="9" t="s">
        <v>1231</v>
      </c>
      <c r="F22" t="s">
        <v>2327</v>
      </c>
      <c r="G22" t="s">
        <v>1231</v>
      </c>
    </row>
    <row r="23" spans="2:7">
      <c r="B23" s="9" t="s">
        <v>1153</v>
      </c>
      <c r="C23" s="9" t="s">
        <v>1154</v>
      </c>
      <c r="F23" t="s">
        <v>2335</v>
      </c>
      <c r="G23" t="s">
        <v>1231</v>
      </c>
    </row>
    <row r="24" spans="2:7">
      <c r="B24" s="9" t="s">
        <v>1165</v>
      </c>
      <c r="C24" s="9" t="s">
        <v>1166</v>
      </c>
      <c r="F24" t="s">
        <v>1165</v>
      </c>
      <c r="G24" t="s">
        <v>1166</v>
      </c>
    </row>
    <row r="25" spans="2:7">
      <c r="B25" s="9" t="s">
        <v>1136</v>
      </c>
      <c r="C25" s="9" t="s">
        <v>1137</v>
      </c>
      <c r="F25" t="s">
        <v>1136</v>
      </c>
      <c r="G25" t="s">
        <v>1137</v>
      </c>
    </row>
    <row r="26" spans="2:7">
      <c r="B26" s="9" t="s">
        <v>1303</v>
      </c>
      <c r="C26" s="9" t="s">
        <v>2362</v>
      </c>
      <c r="F26" t="s">
        <v>1411</v>
      </c>
      <c r="G26" t="s">
        <v>2364</v>
      </c>
    </row>
    <row r="27" spans="2:7">
      <c r="B27" s="9" t="s">
        <v>1411</v>
      </c>
      <c r="C27" s="9" t="s">
        <v>2364</v>
      </c>
      <c r="F27" t="s">
        <v>1462</v>
      </c>
      <c r="G27" t="s">
        <v>2461</v>
      </c>
    </row>
    <row r="28" spans="2:7">
      <c r="B28" s="9" t="s">
        <v>1660</v>
      </c>
      <c r="C28" s="9" t="s">
        <v>2370</v>
      </c>
      <c r="F28" t="s">
        <v>1458</v>
      </c>
      <c r="G28" t="s">
        <v>2603</v>
      </c>
    </row>
    <row r="29" spans="2:7">
      <c r="B29" s="9" t="s">
        <v>2373</v>
      </c>
      <c r="C29" s="9" t="s">
        <v>2374</v>
      </c>
      <c r="F29" t="s">
        <v>1804</v>
      </c>
      <c r="G29" t="s">
        <v>2603</v>
      </c>
    </row>
    <row r="30" spans="2:7">
      <c r="B30" s="9" t="s">
        <v>1732</v>
      </c>
      <c r="C30" s="9" t="s">
        <v>2378</v>
      </c>
      <c r="F30" t="s">
        <v>1805</v>
      </c>
      <c r="G30" t="s">
        <v>2603</v>
      </c>
    </row>
    <row r="31" spans="2:7">
      <c r="B31" s="9" t="s">
        <v>1743</v>
      </c>
      <c r="C31" s="9" t="s">
        <v>2381</v>
      </c>
    </row>
    <row r="32" spans="2:7">
      <c r="B32" s="9" t="s">
        <v>1748</v>
      </c>
      <c r="C32" s="9" t="s">
        <v>2385</v>
      </c>
    </row>
    <row r="33" spans="2:3">
      <c r="B33" s="9" t="s">
        <v>1080</v>
      </c>
      <c r="C33" s="9" t="s">
        <v>1089</v>
      </c>
    </row>
    <row r="34" spans="2:3">
      <c r="B34" s="9" t="s">
        <v>1747</v>
      </c>
      <c r="C34" s="9" t="s">
        <v>2401</v>
      </c>
    </row>
    <row r="35" spans="2:3">
      <c r="B35" s="9" t="s">
        <v>1170</v>
      </c>
      <c r="C35" s="9" t="s">
        <v>1171</v>
      </c>
    </row>
    <row r="36" spans="2:3">
      <c r="B36" s="9" t="s">
        <v>1735</v>
      </c>
      <c r="C36" s="9" t="s">
        <v>2429</v>
      </c>
    </row>
    <row r="37" spans="2:3">
      <c r="B37" s="9" t="s">
        <v>1750</v>
      </c>
      <c r="C37" s="9" t="s">
        <v>2450</v>
      </c>
    </row>
    <row r="38" spans="2:3">
      <c r="B38" s="9" t="s">
        <v>2453</v>
      </c>
      <c r="C38" s="9" t="s">
        <v>2454</v>
      </c>
    </row>
    <row r="39" spans="2:3">
      <c r="B39" s="9" t="s">
        <v>1654</v>
      </c>
      <c r="C39" s="9" t="s">
        <v>2457</v>
      </c>
    </row>
    <row r="40" spans="2:3">
      <c r="B40" s="9" t="s">
        <v>1219</v>
      </c>
      <c r="C40" s="9" t="s">
        <v>1220</v>
      </c>
    </row>
    <row r="41" spans="2:3">
      <c r="B41" s="9" t="s">
        <v>1462</v>
      </c>
      <c r="C41" s="9" t="s">
        <v>2461</v>
      </c>
    </row>
    <row r="42" spans="2:3">
      <c r="B42" s="9" t="s">
        <v>2465</v>
      </c>
      <c r="C42" s="9" t="s">
        <v>2466</v>
      </c>
    </row>
    <row r="43" spans="2:3">
      <c r="B43" s="9" t="s">
        <v>1073</v>
      </c>
      <c r="C43" s="9" t="s">
        <v>1095</v>
      </c>
    </row>
    <row r="44" spans="2:3">
      <c r="B44" s="9" t="s">
        <v>2559</v>
      </c>
      <c r="C44" s="9" t="s">
        <v>2560</v>
      </c>
    </row>
    <row r="45" spans="2:3">
      <c r="B45" s="9" t="s">
        <v>1144</v>
      </c>
      <c r="C45" s="9" t="s">
        <v>1145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50"/>
  <sheetViews>
    <sheetView topLeftCell="A120" zoomScale="59" zoomScaleNormal="59" workbookViewId="0">
      <selection activeCell="F128" sqref="F128"/>
    </sheetView>
  </sheetViews>
  <sheetFormatPr baseColWidth="10" defaultColWidth="9.140625" defaultRowHeight="15.75"/>
  <cols>
    <col min="1" max="1" width="8.5703125" style="40" customWidth="1"/>
    <col min="2" max="2" width="24" style="40" customWidth="1"/>
    <col min="3" max="3" width="18.85546875" style="40" customWidth="1"/>
    <col min="4" max="4" width="85.140625" style="40" customWidth="1"/>
    <col min="5" max="5" width="10.85546875" style="40" customWidth="1"/>
    <col min="6" max="6" width="60.140625" style="40" customWidth="1"/>
    <col min="7" max="7" width="9.140625" style="40" customWidth="1"/>
    <col min="8" max="8" width="62.85546875" style="40" customWidth="1"/>
    <col min="9" max="9" width="21.28515625" style="40" customWidth="1"/>
    <col min="10" max="10" width="40.140625" style="40" customWidth="1"/>
    <col min="11" max="11" width="31.140625" style="40" customWidth="1"/>
    <col min="12" max="12" width="9.140625" style="40" customWidth="1"/>
    <col min="13" max="13" width="49.7109375" style="40" customWidth="1"/>
    <col min="14" max="15" width="9.140625" style="40" customWidth="1"/>
    <col min="16" max="16" width="65" style="40" customWidth="1"/>
    <col min="17" max="18" width="9.140625" style="40" customWidth="1"/>
    <col min="19" max="19" width="45.5703125" style="40" customWidth="1"/>
    <col min="20" max="16384" width="9.140625" style="40"/>
  </cols>
  <sheetData>
    <row r="5" spans="2:20">
      <c r="B5" s="27" t="s">
        <v>2610</v>
      </c>
      <c r="C5" s="27"/>
      <c r="F5" s="41" t="s">
        <v>2611</v>
      </c>
      <c r="G5" s="41"/>
      <c r="J5" s="41" t="s">
        <v>2612</v>
      </c>
      <c r="K5" s="41" t="s">
        <v>2613</v>
      </c>
      <c r="M5" s="58" t="s">
        <v>2614</v>
      </c>
      <c r="N5" s="41"/>
      <c r="P5" s="58" t="s">
        <v>2615</v>
      </c>
      <c r="Q5" s="41"/>
      <c r="S5" s="58" t="s">
        <v>2616</v>
      </c>
      <c r="T5" s="41"/>
    </row>
    <row r="6" spans="2:20" ht="63">
      <c r="B6" s="42" t="s">
        <v>78</v>
      </c>
      <c r="C6" s="43" t="s">
        <v>2617</v>
      </c>
      <c r="E6" s="40" t="str">
        <f>G6</f>
        <v>Obj1.1</v>
      </c>
      <c r="F6" s="44" t="s">
        <v>2618</v>
      </c>
      <c r="G6" s="45" t="s">
        <v>2612</v>
      </c>
      <c r="J6" s="44" t="s">
        <v>2619</v>
      </c>
      <c r="K6" s="45" t="s">
        <v>2620</v>
      </c>
      <c r="M6" s="44" t="s">
        <v>2621</v>
      </c>
      <c r="N6" s="45" t="s">
        <v>2622</v>
      </c>
      <c r="P6" s="44" t="s">
        <v>2623</v>
      </c>
      <c r="Q6" s="45" t="s">
        <v>2624</v>
      </c>
      <c r="S6" s="44" t="s">
        <v>2625</v>
      </c>
      <c r="T6" s="45" t="s">
        <v>2626</v>
      </c>
    </row>
    <row r="7" spans="2:20" ht="75">
      <c r="B7" s="42" t="s">
        <v>178</v>
      </c>
      <c r="C7" s="43" t="s">
        <v>2627</v>
      </c>
      <c r="E7" s="40" t="str">
        <f t="shared" ref="E7:E12" si="0">G7</f>
        <v>Obj1.2</v>
      </c>
      <c r="F7" s="44" t="s">
        <v>2628</v>
      </c>
      <c r="G7" s="45" t="s">
        <v>2629</v>
      </c>
      <c r="J7" s="44" t="s">
        <v>2630</v>
      </c>
      <c r="K7" s="45" t="s">
        <v>2631</v>
      </c>
      <c r="M7" s="44" t="s">
        <v>2632</v>
      </c>
      <c r="N7" s="45" t="s">
        <v>2633</v>
      </c>
      <c r="P7" s="44" t="s">
        <v>2634</v>
      </c>
      <c r="Q7" s="45" t="s">
        <v>2635</v>
      </c>
    </row>
    <row r="8" spans="2:20" ht="47.25">
      <c r="B8" s="42" t="s">
        <v>208</v>
      </c>
      <c r="C8" s="43" t="s">
        <v>2636</v>
      </c>
      <c r="E8" s="40" t="str">
        <f t="shared" si="0"/>
        <v>Obj2.1</v>
      </c>
      <c r="F8" s="44" t="s">
        <v>2637</v>
      </c>
      <c r="G8" s="45" t="s">
        <v>2638</v>
      </c>
      <c r="J8" s="44" t="s">
        <v>2639</v>
      </c>
      <c r="K8" s="45" t="s">
        <v>2640</v>
      </c>
      <c r="M8" s="50"/>
      <c r="P8" s="44" t="s">
        <v>2641</v>
      </c>
      <c r="Q8" s="45" t="s">
        <v>2642</v>
      </c>
      <c r="S8" s="58" t="s">
        <v>2643</v>
      </c>
      <c r="T8" s="41"/>
    </row>
    <row r="9" spans="2:20" ht="47.25">
      <c r="B9" s="42" t="s">
        <v>226</v>
      </c>
      <c r="C9" s="43" t="s">
        <v>2644</v>
      </c>
      <c r="E9" s="40" t="str">
        <f t="shared" si="0"/>
        <v>Obj2.2</v>
      </c>
      <c r="F9" s="44" t="s">
        <v>2645</v>
      </c>
      <c r="G9" s="45" t="s">
        <v>2646</v>
      </c>
      <c r="J9" s="44" t="s">
        <v>2647</v>
      </c>
      <c r="K9" s="45" t="s">
        <v>2648</v>
      </c>
      <c r="M9" s="58" t="s">
        <v>2649</v>
      </c>
      <c r="N9" s="41"/>
      <c r="P9" s="44" t="s">
        <v>2650</v>
      </c>
      <c r="Q9" s="45" t="s">
        <v>2651</v>
      </c>
      <c r="S9" s="44" t="s">
        <v>2652</v>
      </c>
      <c r="T9" s="45" t="s">
        <v>2653</v>
      </c>
    </row>
    <row r="10" spans="2:20" ht="94.5">
      <c r="E10" s="40" t="str">
        <f t="shared" si="0"/>
        <v>Obj3.1</v>
      </c>
      <c r="F10" s="44" t="s">
        <v>2654</v>
      </c>
      <c r="G10" s="45" t="s">
        <v>2655</v>
      </c>
      <c r="M10" s="44" t="s">
        <v>2656</v>
      </c>
      <c r="N10" s="45" t="s">
        <v>2657</v>
      </c>
      <c r="S10" s="44" t="s">
        <v>2658</v>
      </c>
      <c r="T10" s="45" t="s">
        <v>2659</v>
      </c>
    </row>
    <row r="11" spans="2:20" ht="47.25">
      <c r="E11" s="40" t="str">
        <f t="shared" si="0"/>
        <v>Obj3.2</v>
      </c>
      <c r="F11" s="44" t="s">
        <v>2660</v>
      </c>
      <c r="G11" s="45" t="s">
        <v>2661</v>
      </c>
    </row>
    <row r="12" spans="2:20" ht="47.25">
      <c r="E12" s="40" t="str">
        <f t="shared" si="0"/>
        <v>Obj4.1</v>
      </c>
      <c r="F12" s="46" t="s">
        <v>2662</v>
      </c>
      <c r="G12" s="47" t="s">
        <v>2663</v>
      </c>
      <c r="J12" s="58" t="s">
        <v>2629</v>
      </c>
      <c r="K12" s="41"/>
      <c r="M12" s="58" t="s">
        <v>2664</v>
      </c>
      <c r="N12" s="41"/>
      <c r="P12" s="58" t="s">
        <v>2665</v>
      </c>
      <c r="Q12" s="41"/>
      <c r="S12" s="58" t="s">
        <v>2666</v>
      </c>
      <c r="T12" s="41"/>
    </row>
    <row r="13" spans="2:20" ht="63">
      <c r="F13" s="48"/>
      <c r="G13" s="49"/>
      <c r="J13" s="58" t="s">
        <v>2667</v>
      </c>
      <c r="K13" s="41" t="s">
        <v>2668</v>
      </c>
      <c r="M13" s="44" t="s">
        <v>2669</v>
      </c>
      <c r="N13" s="45" t="s">
        <v>2670</v>
      </c>
      <c r="O13" s="49"/>
      <c r="P13" s="44" t="s">
        <v>2671</v>
      </c>
      <c r="Q13" s="45" t="s">
        <v>2672</v>
      </c>
      <c r="S13" s="58" t="s">
        <v>2673</v>
      </c>
      <c r="T13" s="41" t="s">
        <v>2674</v>
      </c>
    </row>
    <row r="14" spans="2:20" ht="47.25">
      <c r="F14" s="48"/>
      <c r="G14" s="49"/>
      <c r="J14" s="58" t="s">
        <v>2675</v>
      </c>
      <c r="K14" s="41" t="s">
        <v>2676</v>
      </c>
      <c r="S14" s="58" t="s">
        <v>2677</v>
      </c>
      <c r="T14" s="41" t="s">
        <v>2678</v>
      </c>
    </row>
    <row r="15" spans="2:20">
      <c r="F15" s="48"/>
      <c r="G15" s="49"/>
      <c r="H15" s="50"/>
    </row>
    <row r="16" spans="2:20">
      <c r="F16" s="48"/>
      <c r="G16" s="49"/>
      <c r="J16" s="41" t="s">
        <v>2638</v>
      </c>
      <c r="K16" s="41"/>
      <c r="M16" s="41" t="s">
        <v>2646</v>
      </c>
      <c r="N16" s="41"/>
      <c r="P16" s="41" t="s">
        <v>2679</v>
      </c>
      <c r="Q16" s="41"/>
    </row>
    <row r="17" spans="6:17" ht="47.25">
      <c r="F17" s="48"/>
      <c r="G17" s="49"/>
      <c r="J17" s="58" t="s">
        <v>2680</v>
      </c>
      <c r="K17" s="41" t="s">
        <v>2681</v>
      </c>
      <c r="M17" s="44" t="s">
        <v>2682</v>
      </c>
      <c r="N17" s="45" t="s">
        <v>2683</v>
      </c>
      <c r="O17" s="49"/>
      <c r="P17" s="44" t="s">
        <v>2684</v>
      </c>
      <c r="Q17" s="45" t="s">
        <v>2685</v>
      </c>
    </row>
    <row r="18" spans="6:17" ht="47.25">
      <c r="F18" s="48"/>
      <c r="G18" s="49"/>
      <c r="J18" s="58" t="s">
        <v>2686</v>
      </c>
      <c r="K18" s="41" t="s">
        <v>2687</v>
      </c>
      <c r="M18" s="44" t="s">
        <v>2688</v>
      </c>
      <c r="N18" s="45" t="s">
        <v>2689</v>
      </c>
      <c r="O18" s="49"/>
      <c r="P18" s="49"/>
      <c r="Q18" s="49"/>
    </row>
    <row r="19" spans="6:17" ht="47.25">
      <c r="F19" s="48"/>
      <c r="G19" s="49"/>
      <c r="J19" s="58" t="s">
        <v>2690</v>
      </c>
      <c r="K19" s="41" t="s">
        <v>2691</v>
      </c>
    </row>
    <row r="20" spans="6:17">
      <c r="F20" s="48"/>
      <c r="G20" s="49"/>
    </row>
    <row r="21" spans="6:17">
      <c r="F21" s="48"/>
      <c r="G21" s="49"/>
      <c r="J21" s="41" t="s">
        <v>2655</v>
      </c>
      <c r="K21" s="41"/>
      <c r="M21" s="41" t="s">
        <v>2661</v>
      </c>
      <c r="N21" s="41"/>
      <c r="P21" s="41" t="s">
        <v>2692</v>
      </c>
      <c r="Q21" s="41"/>
    </row>
    <row r="22" spans="6:17" ht="110.25">
      <c r="J22" s="59" t="s">
        <v>2693</v>
      </c>
      <c r="K22" s="60" t="s">
        <v>2694</v>
      </c>
      <c r="L22" s="61"/>
      <c r="M22" s="44" t="s">
        <v>2695</v>
      </c>
      <c r="N22" s="45" t="s">
        <v>2696</v>
      </c>
      <c r="O22" s="49"/>
      <c r="P22" s="44" t="s">
        <v>2697</v>
      </c>
      <c r="Q22" s="45" t="s">
        <v>2698</v>
      </c>
    </row>
    <row r="25" spans="6:17">
      <c r="J25" s="58" t="s">
        <v>2663</v>
      </c>
      <c r="K25" s="41"/>
    </row>
    <row r="26" spans="6:17" ht="63">
      <c r="J26" s="58" t="s">
        <v>2699</v>
      </c>
      <c r="K26" s="41" t="s">
        <v>2700</v>
      </c>
    </row>
    <row r="27" spans="6:17" ht="78.75">
      <c r="J27" s="58" t="s">
        <v>2701</v>
      </c>
      <c r="K27" s="41" t="s">
        <v>2702</v>
      </c>
    </row>
    <row r="28" spans="6:17" ht="78.75">
      <c r="J28" s="58" t="s">
        <v>2703</v>
      </c>
      <c r="K28" s="41" t="s">
        <v>2704</v>
      </c>
    </row>
    <row r="29" spans="6:17" ht="63">
      <c r="J29" s="58" t="s">
        <v>2705</v>
      </c>
      <c r="K29" s="41" t="s">
        <v>2706</v>
      </c>
    </row>
    <row r="30" spans="6:17" ht="78.75">
      <c r="J30" s="58" t="s">
        <v>2707</v>
      </c>
      <c r="K30" s="41" t="s">
        <v>2708</v>
      </c>
    </row>
    <row r="54" spans="2:6">
      <c r="B54" s="40" t="s">
        <v>2709</v>
      </c>
    </row>
    <row r="56" spans="2:6">
      <c r="B56" s="51" t="s">
        <v>2710</v>
      </c>
      <c r="C56" s="40" t="s">
        <v>2613</v>
      </c>
      <c r="D56" s="51" t="s">
        <v>2711</v>
      </c>
      <c r="E56" s="40" t="s">
        <v>2712</v>
      </c>
      <c r="F56" s="51" t="s">
        <v>2713</v>
      </c>
    </row>
    <row r="57" spans="2:6" ht="76.5">
      <c r="B57" s="52" t="s">
        <v>78</v>
      </c>
      <c r="C57" s="53" t="s">
        <v>2617</v>
      </c>
      <c r="D57" s="54" t="s">
        <v>2618</v>
      </c>
      <c r="E57" s="41" t="s">
        <v>2612</v>
      </c>
      <c r="F57" s="55" t="s">
        <v>80</v>
      </c>
    </row>
    <row r="58" spans="2:6" ht="51">
      <c r="B58" s="52" t="s">
        <v>78</v>
      </c>
      <c r="C58" s="53" t="s">
        <v>2617</v>
      </c>
      <c r="D58" s="54" t="s">
        <v>2618</v>
      </c>
      <c r="E58" s="41" t="s">
        <v>2612</v>
      </c>
      <c r="F58" s="55" t="s">
        <v>93</v>
      </c>
    </row>
    <row r="59" spans="2:6" ht="76.5">
      <c r="B59" s="52" t="s">
        <v>78</v>
      </c>
      <c r="C59" s="53" t="s">
        <v>2617</v>
      </c>
      <c r="D59" s="54" t="s">
        <v>2618</v>
      </c>
      <c r="E59" s="41" t="s">
        <v>2612</v>
      </c>
      <c r="F59" s="55" t="s">
        <v>111</v>
      </c>
    </row>
    <row r="60" spans="2:6" ht="76.5">
      <c r="B60" s="52" t="s">
        <v>78</v>
      </c>
      <c r="C60" s="53" t="s">
        <v>2617</v>
      </c>
      <c r="D60" s="54" t="s">
        <v>2618</v>
      </c>
      <c r="E60" s="41" t="s">
        <v>2612</v>
      </c>
      <c r="F60" s="55" t="s">
        <v>125</v>
      </c>
    </row>
    <row r="61" spans="2:6" ht="63.75">
      <c r="B61" s="52" t="s">
        <v>78</v>
      </c>
      <c r="C61" s="53" t="s">
        <v>2617</v>
      </c>
      <c r="D61" s="54" t="s">
        <v>2618</v>
      </c>
      <c r="E61" s="41" t="s">
        <v>2629</v>
      </c>
      <c r="F61" s="55" t="s">
        <v>142</v>
      </c>
    </row>
    <row r="62" spans="2:6" ht="76.5">
      <c r="B62" s="52" t="s">
        <v>78</v>
      </c>
      <c r="C62" s="53" t="s">
        <v>2617</v>
      </c>
      <c r="D62" s="54" t="s">
        <v>2628</v>
      </c>
      <c r="E62" s="45" t="s">
        <v>2629</v>
      </c>
      <c r="F62" s="55" t="s">
        <v>150</v>
      </c>
    </row>
    <row r="63" spans="2:6" ht="51">
      <c r="B63" s="52" t="s">
        <v>78</v>
      </c>
      <c r="C63" s="53" t="s">
        <v>2617</v>
      </c>
      <c r="D63" s="54" t="s">
        <v>2628</v>
      </c>
      <c r="E63" s="45" t="s">
        <v>2629</v>
      </c>
      <c r="F63" s="55" t="s">
        <v>166</v>
      </c>
    </row>
    <row r="64" spans="2:6" ht="63.75">
      <c r="B64" s="56" t="s">
        <v>178</v>
      </c>
      <c r="C64" s="57" t="s">
        <v>2627</v>
      </c>
      <c r="D64" s="54" t="s">
        <v>2637</v>
      </c>
      <c r="E64" s="45" t="s">
        <v>2638</v>
      </c>
      <c r="F64" s="55" t="s">
        <v>180</v>
      </c>
    </row>
    <row r="65" spans="2:6" ht="51">
      <c r="B65" s="56" t="s">
        <v>178</v>
      </c>
      <c r="C65" s="57" t="s">
        <v>2627</v>
      </c>
      <c r="D65" s="54" t="s">
        <v>2637</v>
      </c>
      <c r="E65" s="45" t="s">
        <v>2638</v>
      </c>
      <c r="F65" s="55" t="s">
        <v>191</v>
      </c>
    </row>
    <row r="66" spans="2:6" ht="51">
      <c r="B66" s="56" t="s">
        <v>178</v>
      </c>
      <c r="C66" s="57" t="s">
        <v>2627</v>
      </c>
      <c r="D66" s="54" t="s">
        <v>2645</v>
      </c>
      <c r="E66" s="45" t="s">
        <v>2646</v>
      </c>
      <c r="F66" s="55" t="s">
        <v>195</v>
      </c>
    </row>
    <row r="67" spans="2:6" ht="63.75">
      <c r="B67" s="56" t="s">
        <v>178</v>
      </c>
      <c r="C67" s="57" t="s">
        <v>2627</v>
      </c>
      <c r="D67" s="54" t="s">
        <v>2645</v>
      </c>
      <c r="E67" s="45" t="s">
        <v>2646</v>
      </c>
      <c r="F67" s="55" t="s">
        <v>199</v>
      </c>
    </row>
    <row r="68" spans="2:6" ht="51">
      <c r="B68" s="56" t="s">
        <v>178</v>
      </c>
      <c r="C68" s="57" t="s">
        <v>2627</v>
      </c>
      <c r="D68" s="54" t="s">
        <v>2645</v>
      </c>
      <c r="E68" s="45" t="s">
        <v>2646</v>
      </c>
      <c r="F68" s="55" t="s">
        <v>2714</v>
      </c>
    </row>
    <row r="69" spans="2:6" ht="51">
      <c r="B69" s="56" t="s">
        <v>178</v>
      </c>
      <c r="C69" s="57" t="s">
        <v>2627</v>
      </c>
      <c r="D69" s="54" t="s">
        <v>2645</v>
      </c>
      <c r="E69" s="45" t="s">
        <v>2646</v>
      </c>
      <c r="F69" s="55" t="s">
        <v>205</v>
      </c>
    </row>
    <row r="70" spans="2:6" ht="60" customHeight="1">
      <c r="B70" s="62" t="s">
        <v>208</v>
      </c>
      <c r="C70" s="57" t="s">
        <v>2636</v>
      </c>
      <c r="D70" s="55" t="s">
        <v>2654</v>
      </c>
      <c r="E70" s="45" t="s">
        <v>2655</v>
      </c>
      <c r="F70" s="55" t="s">
        <v>210</v>
      </c>
    </row>
    <row r="71" spans="2:6" ht="60" customHeight="1">
      <c r="B71" s="62" t="s">
        <v>208</v>
      </c>
      <c r="C71" s="57" t="s">
        <v>2636</v>
      </c>
      <c r="D71" s="55" t="s">
        <v>2660</v>
      </c>
      <c r="E71" s="45" t="s">
        <v>2661</v>
      </c>
      <c r="F71" s="55" t="s">
        <v>2715</v>
      </c>
    </row>
    <row r="72" spans="2:6" ht="60" customHeight="1">
      <c r="B72" s="62" t="s">
        <v>208</v>
      </c>
      <c r="C72" s="57" t="s">
        <v>2636</v>
      </c>
      <c r="D72" s="55" t="s">
        <v>2660</v>
      </c>
      <c r="E72" s="45" t="s">
        <v>2661</v>
      </c>
      <c r="F72" s="55" t="s">
        <v>2716</v>
      </c>
    </row>
    <row r="73" spans="2:6" ht="60" customHeight="1">
      <c r="B73" s="62" t="s">
        <v>208</v>
      </c>
      <c r="C73" s="57" t="s">
        <v>2636</v>
      </c>
      <c r="D73" s="55" t="s">
        <v>2660</v>
      </c>
      <c r="E73" s="45" t="s">
        <v>2661</v>
      </c>
      <c r="F73" s="55" t="s">
        <v>2717</v>
      </c>
    </row>
    <row r="74" spans="2:6" ht="63.75">
      <c r="B74" s="63" t="s">
        <v>226</v>
      </c>
      <c r="C74" s="57" t="s">
        <v>2644</v>
      </c>
      <c r="D74" s="54" t="s">
        <v>2718</v>
      </c>
      <c r="E74" s="45" t="s">
        <v>2663</v>
      </c>
      <c r="F74" s="55" t="s">
        <v>228</v>
      </c>
    </row>
    <row r="75" spans="2:6" ht="51">
      <c r="B75" s="63" t="s">
        <v>226</v>
      </c>
      <c r="C75" s="57" t="s">
        <v>2644</v>
      </c>
      <c r="D75" s="54" t="s">
        <v>2719</v>
      </c>
      <c r="E75" s="45" t="s">
        <v>2663</v>
      </c>
      <c r="F75" s="55" t="s">
        <v>266</v>
      </c>
    </row>
    <row r="76" spans="2:6" ht="51">
      <c r="B76" s="63" t="s">
        <v>226</v>
      </c>
      <c r="C76" s="57" t="s">
        <v>2644</v>
      </c>
      <c r="D76" s="54" t="s">
        <v>2719</v>
      </c>
      <c r="E76" s="45" t="s">
        <v>2663</v>
      </c>
      <c r="F76" s="55" t="s">
        <v>280</v>
      </c>
    </row>
    <row r="87" spans="4:5">
      <c r="D87"/>
      <c r="E87"/>
    </row>
    <row r="88" spans="4:5">
      <c r="D88"/>
      <c r="E88"/>
    </row>
    <row r="89" spans="4:5">
      <c r="D89"/>
      <c r="E89"/>
    </row>
    <row r="90" spans="4:5">
      <c r="D90"/>
      <c r="E90"/>
    </row>
    <row r="91" spans="4:5">
      <c r="D91"/>
      <c r="E91"/>
    </row>
    <row r="92" spans="4:5">
      <c r="D92"/>
      <c r="E92"/>
    </row>
    <row r="93" spans="4:5">
      <c r="D93"/>
      <c r="E93"/>
    </row>
    <row r="94" spans="4:5">
      <c r="D94"/>
      <c r="E94"/>
    </row>
    <row r="95" spans="4:5">
      <c r="D95"/>
      <c r="E95"/>
    </row>
    <row r="96" spans="4:5">
      <c r="D96"/>
      <c r="E96"/>
    </row>
    <row r="97" spans="2:5">
      <c r="D97"/>
      <c r="E97"/>
    </row>
    <row r="98" spans="2:5">
      <c r="D98"/>
      <c r="E98"/>
    </row>
    <row r="99" spans="2:5">
      <c r="D99"/>
      <c r="E99"/>
    </row>
    <row r="100" spans="2:5">
      <c r="D100"/>
      <c r="E100"/>
    </row>
    <row r="101" spans="2:5">
      <c r="D101"/>
      <c r="E101"/>
    </row>
    <row r="102" spans="2:5">
      <c r="D102"/>
      <c r="E102"/>
    </row>
    <row r="103" spans="2:5">
      <c r="D103"/>
      <c r="E103"/>
    </row>
    <row r="104" spans="2:5">
      <c r="D104"/>
      <c r="E104"/>
    </row>
    <row r="105" spans="2:5">
      <c r="B105"/>
    </row>
    <row r="106" spans="2:5">
      <c r="B106"/>
    </row>
    <row r="107" spans="2:5">
      <c r="B107"/>
    </row>
    <row r="108" spans="2:5">
      <c r="B108"/>
    </row>
    <row r="109" spans="2:5">
      <c r="B109"/>
    </row>
    <row r="110" spans="2:5">
      <c r="B110"/>
    </row>
    <row r="111" spans="2:5">
      <c r="B111"/>
    </row>
    <row r="112" spans="2:5">
      <c r="B112"/>
    </row>
    <row r="113" spans="2:8">
      <c r="B113"/>
    </row>
    <row r="114" spans="2:8">
      <c r="B114"/>
    </row>
    <row r="115" spans="2:8">
      <c r="B115"/>
    </row>
    <row r="116" spans="2:8">
      <c r="B116"/>
    </row>
    <row r="117" spans="2:8">
      <c r="B117"/>
      <c r="D117" s="64" t="s">
        <v>2711</v>
      </c>
      <c r="E117" s="41" t="s">
        <v>2712</v>
      </c>
    </row>
    <row r="118" spans="2:8">
      <c r="B118"/>
      <c r="D118" s="27" t="s">
        <v>79</v>
      </c>
      <c r="E118" s="27" t="s">
        <v>2612</v>
      </c>
    </row>
    <row r="119" spans="2:8">
      <c r="B119"/>
      <c r="D119" s="27" t="s">
        <v>149</v>
      </c>
      <c r="E119" s="27" t="s">
        <v>2629</v>
      </c>
    </row>
    <row r="120" spans="2:8">
      <c r="B120"/>
      <c r="D120" s="27" t="s">
        <v>179</v>
      </c>
      <c r="E120" s="27" t="s">
        <v>2638</v>
      </c>
    </row>
    <row r="121" spans="2:8">
      <c r="B121"/>
      <c r="D121" s="27" t="s">
        <v>194</v>
      </c>
      <c r="E121" s="27" t="s">
        <v>2646</v>
      </c>
    </row>
    <row r="122" spans="2:8">
      <c r="B122"/>
      <c r="D122" s="27" t="s">
        <v>209</v>
      </c>
      <c r="E122" s="27" t="s">
        <v>2655</v>
      </c>
    </row>
    <row r="123" spans="2:8">
      <c r="B123"/>
      <c r="D123" s="27" t="s">
        <v>214</v>
      </c>
      <c r="E123" s="27" t="s">
        <v>2661</v>
      </c>
    </row>
    <row r="124" spans="2:8">
      <c r="B124"/>
      <c r="D124" s="27" t="s">
        <v>227</v>
      </c>
      <c r="E124" s="27" t="s">
        <v>2663</v>
      </c>
      <c r="H124" s="27" t="s">
        <v>2720</v>
      </c>
    </row>
    <row r="127" spans="2:8">
      <c r="D127" s="50"/>
    </row>
    <row r="130" spans="3:4">
      <c r="D130" s="51" t="s">
        <v>2713</v>
      </c>
    </row>
    <row r="131" spans="3:4">
      <c r="C131" s="5" t="s">
        <v>2612</v>
      </c>
      <c r="D131" s="6" t="s">
        <v>80</v>
      </c>
    </row>
    <row r="132" spans="3:4">
      <c r="C132" s="5"/>
      <c r="D132" s="7" t="s">
        <v>93</v>
      </c>
    </row>
    <row r="133" spans="3:4">
      <c r="C133" s="5"/>
      <c r="D133" s="7" t="s">
        <v>111</v>
      </c>
    </row>
    <row r="134" spans="3:4">
      <c r="C134" s="5"/>
      <c r="D134" s="7" t="s">
        <v>125</v>
      </c>
    </row>
    <row r="135" spans="3:4">
      <c r="C135" s="65"/>
      <c r="D135" s="7" t="s">
        <v>142</v>
      </c>
    </row>
    <row r="136" spans="3:4">
      <c r="C136" s="5" t="s">
        <v>2629</v>
      </c>
      <c r="D136" s="7" t="s">
        <v>150</v>
      </c>
    </row>
    <row r="137" spans="3:4">
      <c r="C137" s="65"/>
      <c r="D137" s="7" t="s">
        <v>166</v>
      </c>
    </row>
    <row r="138" spans="3:4">
      <c r="C138" s="5" t="s">
        <v>2638</v>
      </c>
      <c r="D138" s="7" t="s">
        <v>180</v>
      </c>
    </row>
    <row r="139" spans="3:4">
      <c r="C139" s="5"/>
      <c r="D139" s="7" t="s">
        <v>191</v>
      </c>
    </row>
    <row r="140" spans="3:4">
      <c r="C140" s="5" t="s">
        <v>2646</v>
      </c>
      <c r="D140" s="7" t="s">
        <v>195</v>
      </c>
    </row>
    <row r="141" spans="3:4">
      <c r="C141" s="5"/>
      <c r="D141" s="7" t="s">
        <v>199</v>
      </c>
    </row>
    <row r="142" spans="3:4">
      <c r="C142" s="5"/>
      <c r="D142" s="7" t="s">
        <v>2714</v>
      </c>
    </row>
    <row r="143" spans="3:4">
      <c r="C143" s="65"/>
      <c r="D143" s="7" t="s">
        <v>205</v>
      </c>
    </row>
    <row r="144" spans="3:4">
      <c r="C144" s="65" t="s">
        <v>2655</v>
      </c>
      <c r="D144" s="7" t="s">
        <v>210</v>
      </c>
    </row>
    <row r="145" spans="3:4">
      <c r="C145" s="65" t="s">
        <v>2661</v>
      </c>
      <c r="D145" s="7" t="s">
        <v>215</v>
      </c>
    </row>
    <row r="146" spans="3:4">
      <c r="C146" s="65"/>
      <c r="D146" s="7" t="s">
        <v>2716</v>
      </c>
    </row>
    <row r="147" spans="3:4">
      <c r="C147" s="65"/>
      <c r="D147" s="7" t="s">
        <v>2717</v>
      </c>
    </row>
    <row r="148" spans="3:4">
      <c r="C148" s="5" t="s">
        <v>2663</v>
      </c>
      <c r="D148" s="7" t="s">
        <v>228</v>
      </c>
    </row>
    <row r="149" spans="3:4">
      <c r="C149" s="5"/>
      <c r="D149" s="7" t="s">
        <v>266</v>
      </c>
    </row>
    <row r="150" spans="3:4">
      <c r="C150" s="65"/>
      <c r="D150" s="7" t="s">
        <v>280</v>
      </c>
    </row>
  </sheetData>
  <pageMargins left="0.75" right="0.75" top="1" bottom="1" header="0.5" footer="0.5"/>
  <pageSetup paperSize="9" orientation="portrait"/>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6"/>
  <sheetViews>
    <sheetView topLeftCell="A2" workbookViewId="0">
      <selection activeCell="C3" sqref="C3"/>
    </sheetView>
  </sheetViews>
  <sheetFormatPr baseColWidth="10" defaultColWidth="9.140625" defaultRowHeight="15"/>
  <cols>
    <col min="1" max="1" width="9.140625" customWidth="1"/>
    <col min="2" max="2" width="31.85546875" customWidth="1"/>
    <col min="3" max="3" width="31" customWidth="1"/>
    <col min="4" max="4" width="54.42578125" customWidth="1"/>
    <col min="5" max="5" width="52.42578125" customWidth="1"/>
    <col min="6" max="6" width="7" customWidth="1"/>
    <col min="7" max="7" width="71" customWidth="1"/>
    <col min="8" max="8" width="23" customWidth="1"/>
    <col min="9" max="10" width="9.140625" customWidth="1"/>
    <col min="11" max="11" width="26.42578125" customWidth="1"/>
    <col min="12" max="14" width="9.140625" customWidth="1"/>
    <col min="15" max="15" width="22" customWidth="1"/>
  </cols>
  <sheetData>
    <row r="2" spans="1:8">
      <c r="B2" s="1" t="s">
        <v>2721</v>
      </c>
      <c r="C2" t="s">
        <v>2722</v>
      </c>
    </row>
    <row r="3" spans="1:8">
      <c r="B3" s="2">
        <v>2021</v>
      </c>
      <c r="C3" s="2"/>
    </row>
    <row r="4" spans="1:8">
      <c r="B4" s="3">
        <v>2022</v>
      </c>
      <c r="C4" s="3"/>
    </row>
    <row r="5" spans="1:8">
      <c r="B5" s="3">
        <v>2023</v>
      </c>
      <c r="C5" s="3"/>
    </row>
    <row r="6" spans="1:8">
      <c r="A6" t="s">
        <v>2723</v>
      </c>
      <c r="B6" s="4">
        <v>2024</v>
      </c>
      <c r="C6" s="4"/>
    </row>
    <row r="9" spans="1:8">
      <c r="B9" s="5" t="s">
        <v>2724</v>
      </c>
      <c r="G9" s="5"/>
    </row>
    <row r="10" spans="1:8">
      <c r="B10" s="6" t="s">
        <v>60</v>
      </c>
      <c r="C10" t="s">
        <v>2725</v>
      </c>
      <c r="D10" s="5" t="s">
        <v>2726</v>
      </c>
      <c r="G10" t="s">
        <v>2727</v>
      </c>
    </row>
    <row r="11" spans="1:8">
      <c r="B11" s="7" t="s">
        <v>55</v>
      </c>
      <c r="C11" t="s">
        <v>2728</v>
      </c>
      <c r="D11" s="6" t="s">
        <v>1472</v>
      </c>
      <c r="G11" s="8" t="s">
        <v>1410</v>
      </c>
      <c r="H11" s="5" t="s">
        <v>2729</v>
      </c>
    </row>
    <row r="12" spans="1:8">
      <c r="B12" s="7" t="s">
        <v>1949</v>
      </c>
      <c r="C12" t="s">
        <v>2728</v>
      </c>
      <c r="D12" s="7" t="s">
        <v>1293</v>
      </c>
      <c r="G12" s="8" t="s">
        <v>2730</v>
      </c>
      <c r="H12" s="5" t="s">
        <v>2729</v>
      </c>
    </row>
    <row r="13" spans="1:8">
      <c r="B13" s="7" t="s">
        <v>1955</v>
      </c>
      <c r="C13" t="s">
        <v>2728</v>
      </c>
      <c r="D13" s="7" t="s">
        <v>1422</v>
      </c>
      <c r="G13" s="8" t="s">
        <v>2731</v>
      </c>
      <c r="H13" s="9" t="s">
        <v>2732</v>
      </c>
    </row>
    <row r="14" spans="1:8">
      <c r="B14" s="7" t="s">
        <v>1960</v>
      </c>
      <c r="C14" t="s">
        <v>2728</v>
      </c>
      <c r="D14" s="7" t="s">
        <v>1460</v>
      </c>
      <c r="G14" s="8" t="s">
        <v>2733</v>
      </c>
      <c r="H14" s="9" t="s">
        <v>2732</v>
      </c>
    </row>
    <row r="15" spans="1:8">
      <c r="B15" s="7" t="s">
        <v>1970</v>
      </c>
      <c r="C15" t="s">
        <v>2728</v>
      </c>
      <c r="D15" s="7" t="s">
        <v>2734</v>
      </c>
    </row>
    <row r="16" spans="1:8">
      <c r="B16" s="7" t="s">
        <v>1979</v>
      </c>
      <c r="C16" t="s">
        <v>2728</v>
      </c>
      <c r="D16" s="7" t="s">
        <v>63</v>
      </c>
    </row>
    <row r="17" spans="1:8">
      <c r="B17" s="7" t="s">
        <v>1990</v>
      </c>
      <c r="C17" t="s">
        <v>2728</v>
      </c>
    </row>
    <row r="18" spans="1:8">
      <c r="B18" s="7" t="s">
        <v>1994</v>
      </c>
      <c r="C18" t="s">
        <v>2728</v>
      </c>
      <c r="G18" s="10" t="s">
        <v>2735</v>
      </c>
      <c r="H18" s="5" t="s">
        <v>2736</v>
      </c>
    </row>
    <row r="19" spans="1:8">
      <c r="B19" s="11" t="s">
        <v>2004</v>
      </c>
      <c r="C19" t="s">
        <v>2728</v>
      </c>
      <c r="G19" t="s">
        <v>2737</v>
      </c>
      <c r="H19" t="s">
        <v>2738</v>
      </c>
    </row>
    <row r="20" spans="1:8">
      <c r="G20" t="s">
        <v>1303</v>
      </c>
      <c r="H20" t="s">
        <v>1305</v>
      </c>
    </row>
    <row r="21" spans="1:8">
      <c r="A21" t="s">
        <v>2723</v>
      </c>
      <c r="B21" s="5"/>
      <c r="C21" s="5"/>
      <c r="G21" t="s">
        <v>2739</v>
      </c>
      <c r="H21" t="s">
        <v>2740</v>
      </c>
    </row>
    <row r="22" spans="1:8">
      <c r="B22" s="5" t="s">
        <v>2725</v>
      </c>
      <c r="C22" s="5" t="s">
        <v>2741</v>
      </c>
      <c r="G22" t="s">
        <v>1329</v>
      </c>
      <c r="H22" t="s">
        <v>1330</v>
      </c>
    </row>
    <row r="23" spans="1:8">
      <c r="B23" s="12" t="s">
        <v>58</v>
      </c>
      <c r="C23" s="13" t="s">
        <v>2742</v>
      </c>
      <c r="D23" t="s">
        <v>2743</v>
      </c>
      <c r="G23" t="s">
        <v>1299</v>
      </c>
      <c r="H23" t="s">
        <v>1301</v>
      </c>
    </row>
    <row r="24" spans="1:8">
      <c r="B24" s="14" t="s">
        <v>2744</v>
      </c>
      <c r="C24" s="15" t="s">
        <v>2745</v>
      </c>
      <c r="D24" t="s">
        <v>2746</v>
      </c>
      <c r="G24" t="s">
        <v>1292</v>
      </c>
      <c r="H24" t="s">
        <v>1298</v>
      </c>
    </row>
    <row r="25" spans="1:8">
      <c r="B25" s="14" t="s">
        <v>2747</v>
      </c>
      <c r="C25" s="15" t="s">
        <v>2748</v>
      </c>
      <c r="D25" t="s">
        <v>2749</v>
      </c>
    </row>
    <row r="26" spans="1:8">
      <c r="B26" s="14" t="s">
        <v>2750</v>
      </c>
      <c r="C26" s="15" t="s">
        <v>2751</v>
      </c>
      <c r="D26" t="s">
        <v>2752</v>
      </c>
      <c r="G26" s="16" t="s">
        <v>2732</v>
      </c>
      <c r="H26" s="5" t="s">
        <v>2753</v>
      </c>
    </row>
    <row r="27" spans="1:8">
      <c r="B27" s="17" t="s">
        <v>2754</v>
      </c>
      <c r="C27" s="18" t="s">
        <v>2755</v>
      </c>
      <c r="D27" t="s">
        <v>2756</v>
      </c>
      <c r="G27" t="s">
        <v>2757</v>
      </c>
      <c r="H27" t="s">
        <v>2758</v>
      </c>
    </row>
    <row r="28" spans="1:8">
      <c r="B28" s="17"/>
      <c r="C28" s="18"/>
      <c r="G28" t="s">
        <v>2759</v>
      </c>
      <c r="H28" t="s">
        <v>1235</v>
      </c>
    </row>
    <row r="29" spans="1:8">
      <c r="G29" t="s">
        <v>2324</v>
      </c>
      <c r="H29" t="s">
        <v>2326</v>
      </c>
    </row>
    <row r="30" spans="1:8">
      <c r="G30" t="s">
        <v>2760</v>
      </c>
      <c r="H30" t="s">
        <v>1233</v>
      </c>
    </row>
    <row r="31" spans="1:8">
      <c r="B31" s="5" t="s">
        <v>2761</v>
      </c>
      <c r="C31" s="5" t="s">
        <v>2762</v>
      </c>
      <c r="D31" s="5" t="s">
        <v>1063</v>
      </c>
    </row>
    <row r="32" spans="1:8">
      <c r="B32" s="12" t="s">
        <v>2763</v>
      </c>
      <c r="C32" s="19" t="s">
        <v>2764</v>
      </c>
      <c r="D32" s="20" t="s">
        <v>2765</v>
      </c>
      <c r="G32" s="5" t="s">
        <v>2729</v>
      </c>
      <c r="H32" s="5" t="s">
        <v>2753</v>
      </c>
    </row>
    <row r="33" spans="2:8">
      <c r="B33" s="17"/>
      <c r="C33" s="21"/>
      <c r="D33" s="18" t="s">
        <v>60</v>
      </c>
      <c r="G33" s="22" t="s">
        <v>1149</v>
      </c>
      <c r="H33" t="s">
        <v>1152</v>
      </c>
    </row>
    <row r="34" spans="2:8">
      <c r="G34" s="22" t="s">
        <v>1801</v>
      </c>
      <c r="H34" t="s">
        <v>2184</v>
      </c>
    </row>
    <row r="35" spans="2:8">
      <c r="D35" s="23" t="s">
        <v>2747</v>
      </c>
      <c r="E35" s="23" t="s">
        <v>58</v>
      </c>
      <c r="G35" s="22" t="s">
        <v>1131</v>
      </c>
      <c r="H35" t="s">
        <v>1134</v>
      </c>
    </row>
    <row r="36" spans="2:8">
      <c r="B36" s="12" t="s">
        <v>2766</v>
      </c>
      <c r="C36" s="19" t="s">
        <v>2767</v>
      </c>
      <c r="D36" s="20" t="s">
        <v>2768</v>
      </c>
      <c r="E36" t="s">
        <v>2769</v>
      </c>
      <c r="G36" s="22" t="s">
        <v>1282</v>
      </c>
      <c r="H36" t="s">
        <v>2276</v>
      </c>
    </row>
    <row r="37" spans="2:8">
      <c r="B37" s="14" t="s">
        <v>2766</v>
      </c>
      <c r="C37" s="24" t="s">
        <v>2770</v>
      </c>
      <c r="D37" s="25" t="s">
        <v>2771</v>
      </c>
      <c r="E37" t="s">
        <v>2769</v>
      </c>
      <c r="G37" s="22" t="s">
        <v>2772</v>
      </c>
      <c r="H37" t="s">
        <v>2604</v>
      </c>
    </row>
    <row r="38" spans="2:8">
      <c r="B38" s="14" t="s">
        <v>2766</v>
      </c>
      <c r="C38" s="24" t="s">
        <v>2773</v>
      </c>
      <c r="D38" s="25" t="s">
        <v>2774</v>
      </c>
      <c r="E38" t="s">
        <v>2769</v>
      </c>
      <c r="G38" s="22" t="s">
        <v>1165</v>
      </c>
      <c r="H38" t="s">
        <v>1168</v>
      </c>
    </row>
    <row r="39" spans="2:8">
      <c r="B39" s="14" t="s">
        <v>2766</v>
      </c>
      <c r="C39" s="24" t="s">
        <v>2775</v>
      </c>
      <c r="D39" s="25" t="s">
        <v>2776</v>
      </c>
      <c r="E39" t="s">
        <v>2777</v>
      </c>
      <c r="G39" s="22" t="s">
        <v>1136</v>
      </c>
      <c r="H39" t="s">
        <v>1139</v>
      </c>
    </row>
    <row r="40" spans="2:8">
      <c r="B40" s="14" t="s">
        <v>2766</v>
      </c>
      <c r="C40" s="24" t="s">
        <v>2778</v>
      </c>
      <c r="D40" s="25" t="s">
        <v>2779</v>
      </c>
      <c r="E40" t="s">
        <v>2777</v>
      </c>
      <c r="G40" s="22" t="s">
        <v>1411</v>
      </c>
      <c r="H40" t="s">
        <v>2366</v>
      </c>
    </row>
    <row r="41" spans="2:8">
      <c r="B41" s="14" t="s">
        <v>2766</v>
      </c>
      <c r="C41" s="24" t="s">
        <v>2780</v>
      </c>
      <c r="D41" s="25" t="s">
        <v>2781</v>
      </c>
      <c r="E41" t="s">
        <v>287</v>
      </c>
      <c r="G41" s="22" t="s">
        <v>1462</v>
      </c>
      <c r="H41" t="s">
        <v>2463</v>
      </c>
    </row>
    <row r="42" spans="2:8">
      <c r="B42" s="14" t="s">
        <v>2766</v>
      </c>
      <c r="C42" s="24" t="s">
        <v>2782</v>
      </c>
      <c r="D42" s="25" t="s">
        <v>2783</v>
      </c>
      <c r="E42" t="s">
        <v>2784</v>
      </c>
    </row>
    <row r="43" spans="2:8">
      <c r="B43" s="14" t="s">
        <v>2766</v>
      </c>
      <c r="C43" s="24" t="s">
        <v>2785</v>
      </c>
      <c r="D43" s="25" t="s">
        <v>2786</v>
      </c>
      <c r="E43" t="s">
        <v>2784</v>
      </c>
      <c r="G43" t="s">
        <v>1458</v>
      </c>
      <c r="H43" s="26" t="s">
        <v>2604</v>
      </c>
    </row>
    <row r="44" spans="2:8">
      <c r="B44" s="14" t="s">
        <v>2766</v>
      </c>
      <c r="C44" s="24" t="s">
        <v>2787</v>
      </c>
      <c r="D44" s="25" t="s">
        <v>2788</v>
      </c>
      <c r="E44" t="s">
        <v>2784</v>
      </c>
      <c r="G44" t="s">
        <v>1804</v>
      </c>
      <c r="H44" s="26" t="s">
        <v>2605</v>
      </c>
    </row>
    <row r="45" spans="2:8">
      <c r="B45" s="14" t="s">
        <v>2766</v>
      </c>
      <c r="C45" s="24" t="s">
        <v>2789</v>
      </c>
      <c r="D45" s="25" t="s">
        <v>2790</v>
      </c>
      <c r="E45" t="s">
        <v>2784</v>
      </c>
      <c r="G45" t="s">
        <v>1805</v>
      </c>
      <c r="H45" s="26" t="s">
        <v>2606</v>
      </c>
    </row>
    <row r="46" spans="2:8">
      <c r="B46" s="14" t="s">
        <v>2766</v>
      </c>
      <c r="C46" s="24" t="s">
        <v>2791</v>
      </c>
      <c r="D46" s="25" t="s">
        <v>2792</v>
      </c>
      <c r="E46" t="s">
        <v>2784</v>
      </c>
    </row>
    <row r="47" spans="2:8">
      <c r="B47" s="14" t="s">
        <v>2766</v>
      </c>
      <c r="C47" s="24" t="s">
        <v>2793</v>
      </c>
      <c r="D47" s="25" t="s">
        <v>2794</v>
      </c>
      <c r="E47" t="s">
        <v>2784</v>
      </c>
    </row>
    <row r="48" spans="2:8">
      <c r="B48" s="14" t="s">
        <v>2766</v>
      </c>
      <c r="C48" s="24" t="s">
        <v>2795</v>
      </c>
      <c r="D48" s="25" t="s">
        <v>2796</v>
      </c>
      <c r="E48" t="s">
        <v>2796</v>
      </c>
    </row>
    <row r="49" spans="2:5">
      <c r="B49" s="14" t="s">
        <v>2766</v>
      </c>
      <c r="C49" s="24" t="s">
        <v>2797</v>
      </c>
      <c r="D49" s="25" t="s">
        <v>2798</v>
      </c>
      <c r="E49" t="s">
        <v>2799</v>
      </c>
    </row>
    <row r="50" spans="2:5">
      <c r="B50" s="14" t="s">
        <v>2766</v>
      </c>
      <c r="C50" s="24" t="s">
        <v>2800</v>
      </c>
      <c r="D50" s="25" t="s">
        <v>2801</v>
      </c>
      <c r="E50" t="s">
        <v>2799</v>
      </c>
    </row>
    <row r="51" spans="2:5">
      <c r="B51" s="14" t="s">
        <v>2766</v>
      </c>
      <c r="C51" s="24" t="s">
        <v>2802</v>
      </c>
      <c r="D51" s="25" t="s">
        <v>22</v>
      </c>
      <c r="E51" t="s">
        <v>2799</v>
      </c>
    </row>
    <row r="52" spans="2:5">
      <c r="B52" s="14" t="s">
        <v>2766</v>
      </c>
      <c r="C52" s="24" t="s">
        <v>2803</v>
      </c>
      <c r="D52" s="25" t="s">
        <v>2804</v>
      </c>
      <c r="E52" t="s">
        <v>2799</v>
      </c>
    </row>
    <row r="53" spans="2:5">
      <c r="B53" s="14" t="s">
        <v>2766</v>
      </c>
      <c r="C53" s="24" t="s">
        <v>2805</v>
      </c>
      <c r="D53" s="25" t="s">
        <v>2806</v>
      </c>
      <c r="E53" t="s">
        <v>2799</v>
      </c>
    </row>
    <row r="54" spans="2:5">
      <c r="B54" s="14" t="s">
        <v>2766</v>
      </c>
      <c r="C54" s="24" t="s">
        <v>2807</v>
      </c>
      <c r="D54" s="25" t="s">
        <v>2808</v>
      </c>
      <c r="E54" t="s">
        <v>2809</v>
      </c>
    </row>
    <row r="55" spans="2:5">
      <c r="B55" s="14" t="s">
        <v>2766</v>
      </c>
      <c r="C55" s="24" t="s">
        <v>2810</v>
      </c>
      <c r="D55" s="25" t="s">
        <v>2811</v>
      </c>
      <c r="E55" t="s">
        <v>2809</v>
      </c>
    </row>
    <row r="56" spans="2:5">
      <c r="B56" s="14" t="s">
        <v>2766</v>
      </c>
      <c r="C56" s="24" t="s">
        <v>2812</v>
      </c>
      <c r="D56" s="25" t="s">
        <v>2813</v>
      </c>
      <c r="E56" t="s">
        <v>2809</v>
      </c>
    </row>
    <row r="57" spans="2:5">
      <c r="B57" s="14" t="s">
        <v>2766</v>
      </c>
      <c r="C57" s="24" t="s">
        <v>2814</v>
      </c>
      <c r="D57" s="25" t="s">
        <v>2815</v>
      </c>
      <c r="E57" t="s">
        <v>2809</v>
      </c>
    </row>
    <row r="58" spans="2:5">
      <c r="B58" s="14" t="s">
        <v>2766</v>
      </c>
      <c r="C58" s="24" t="s">
        <v>2816</v>
      </c>
      <c r="D58" s="25" t="s">
        <v>2817</v>
      </c>
      <c r="E58" t="s">
        <v>2809</v>
      </c>
    </row>
    <row r="59" spans="2:5">
      <c r="B59" s="14" t="s">
        <v>2766</v>
      </c>
      <c r="C59" s="24" t="s">
        <v>2818</v>
      </c>
      <c r="D59" s="25" t="s">
        <v>2819</v>
      </c>
      <c r="E59" t="s">
        <v>2809</v>
      </c>
    </row>
    <row r="60" spans="2:5">
      <c r="B60" s="14" t="s">
        <v>2766</v>
      </c>
      <c r="C60" s="24" t="s">
        <v>2820</v>
      </c>
      <c r="D60" s="25" t="s">
        <v>2821</v>
      </c>
      <c r="E60" t="s">
        <v>2809</v>
      </c>
    </row>
    <row r="61" spans="2:5">
      <c r="B61" s="14" t="s">
        <v>2766</v>
      </c>
      <c r="C61" s="24" t="s">
        <v>2822</v>
      </c>
      <c r="D61" s="25" t="s">
        <v>2823</v>
      </c>
      <c r="E61" t="s">
        <v>2824</v>
      </c>
    </row>
    <row r="62" spans="2:5">
      <c r="B62" s="14" t="s">
        <v>2766</v>
      </c>
      <c r="C62" s="24" t="s">
        <v>2825</v>
      </c>
      <c r="D62" s="25" t="s">
        <v>2826</v>
      </c>
      <c r="E62" t="s">
        <v>2824</v>
      </c>
    </row>
    <row r="63" spans="2:5">
      <c r="B63" s="14" t="s">
        <v>2766</v>
      </c>
      <c r="C63" s="24" t="s">
        <v>2827</v>
      </c>
      <c r="D63" s="25" t="s">
        <v>2828</v>
      </c>
      <c r="E63" t="s">
        <v>2824</v>
      </c>
    </row>
    <row r="64" spans="2:5">
      <c r="B64" s="14" t="s">
        <v>2766</v>
      </c>
      <c r="C64" s="24" t="s">
        <v>2829</v>
      </c>
      <c r="D64" s="25" t="s">
        <v>2830</v>
      </c>
      <c r="E64" t="s">
        <v>2824</v>
      </c>
    </row>
    <row r="65" spans="2:5">
      <c r="B65" s="14" t="s">
        <v>2766</v>
      </c>
      <c r="C65" s="24" t="s">
        <v>2831</v>
      </c>
      <c r="D65" s="25" t="s">
        <v>2832</v>
      </c>
      <c r="E65" t="s">
        <v>2833</v>
      </c>
    </row>
    <row r="66" spans="2:5">
      <c r="B66" s="14" t="s">
        <v>2766</v>
      </c>
      <c r="C66" s="24" t="s">
        <v>2834</v>
      </c>
      <c r="D66" s="25" t="s">
        <v>2835</v>
      </c>
      <c r="E66" t="s">
        <v>2833</v>
      </c>
    </row>
    <row r="67" spans="2:5" ht="15.75" customHeight="1">
      <c r="B67" s="14"/>
      <c r="C67" s="27"/>
      <c r="D67" s="25" t="s">
        <v>2836</v>
      </c>
      <c r="E67" t="s">
        <v>2833</v>
      </c>
    </row>
    <row r="68" spans="2:5" ht="15.75" customHeight="1">
      <c r="B68" s="28"/>
      <c r="C68" s="29"/>
      <c r="D68" s="30" t="s">
        <v>2837</v>
      </c>
      <c r="E68" t="s">
        <v>2838</v>
      </c>
    </row>
    <row r="69" spans="2:5" ht="15.75" customHeight="1">
      <c r="B69" s="28"/>
      <c r="C69" s="29"/>
      <c r="D69" s="30" t="s">
        <v>2839</v>
      </c>
      <c r="E69" t="s">
        <v>2838</v>
      </c>
    </row>
    <row r="70" spans="2:5" ht="15.75" customHeight="1">
      <c r="B70" s="28"/>
      <c r="C70" s="29"/>
      <c r="D70" s="30" t="s">
        <v>2840</v>
      </c>
      <c r="E70" t="s">
        <v>2838</v>
      </c>
    </row>
    <row r="71" spans="2:5" ht="15.75" customHeight="1">
      <c r="B71" s="28"/>
      <c r="C71" s="29"/>
      <c r="D71" s="30" t="s">
        <v>2841</v>
      </c>
      <c r="E71" t="s">
        <v>2838</v>
      </c>
    </row>
    <row r="72" spans="2:5" ht="15.75" customHeight="1">
      <c r="B72" s="28"/>
      <c r="C72" s="29"/>
      <c r="D72" s="30" t="s">
        <v>2842</v>
      </c>
      <c r="E72" t="s">
        <v>2843</v>
      </c>
    </row>
    <row r="73" spans="2:5" ht="15.75" customHeight="1">
      <c r="B73" s="28"/>
      <c r="C73" s="29"/>
      <c r="D73" s="30" t="s">
        <v>2844</v>
      </c>
      <c r="E73" t="s">
        <v>2843</v>
      </c>
    </row>
    <row r="74" spans="2:5" ht="15.75" customHeight="1">
      <c r="B74" s="28"/>
      <c r="C74" s="29"/>
      <c r="D74" s="30" t="s">
        <v>2845</v>
      </c>
      <c r="E74" t="s">
        <v>2846</v>
      </c>
    </row>
    <row r="75" spans="2:5" ht="15.75" customHeight="1">
      <c r="B75" s="28"/>
      <c r="C75" s="29"/>
      <c r="D75" s="30" t="s">
        <v>2847</v>
      </c>
      <c r="E75" t="s">
        <v>2846</v>
      </c>
    </row>
    <row r="76" spans="2:5" ht="15.75" customHeight="1">
      <c r="B76" s="28"/>
      <c r="C76" s="29"/>
      <c r="D76" s="30" t="s">
        <v>2848</v>
      </c>
      <c r="E76" t="s">
        <v>2846</v>
      </c>
    </row>
    <row r="77" spans="2:5" ht="15.75" customHeight="1">
      <c r="B77" s="28"/>
      <c r="C77" s="29"/>
      <c r="D77" s="30" t="s">
        <v>2849</v>
      </c>
      <c r="E77" t="s">
        <v>2850</v>
      </c>
    </row>
    <row r="78" spans="2:5" ht="15.75" customHeight="1">
      <c r="B78" s="28"/>
      <c r="C78" s="29"/>
      <c r="D78" s="30" t="s">
        <v>4</v>
      </c>
      <c r="E78" t="s">
        <v>2850</v>
      </c>
    </row>
    <row r="79" spans="2:5" ht="15.75" customHeight="1">
      <c r="B79" s="28"/>
      <c r="C79" s="29"/>
      <c r="D79" s="30" t="s">
        <v>2851</v>
      </c>
      <c r="E79" t="s">
        <v>2850</v>
      </c>
    </row>
    <row r="80" spans="2:5" ht="15.75" customHeight="1">
      <c r="B80" s="28"/>
      <c r="C80" s="29"/>
      <c r="D80" s="30" t="s">
        <v>2852</v>
      </c>
      <c r="E80" t="s">
        <v>2850</v>
      </c>
    </row>
    <row r="81" spans="2:5" ht="15.75" customHeight="1">
      <c r="B81" s="28"/>
      <c r="C81" s="29"/>
      <c r="D81" s="30" t="s">
        <v>2853</v>
      </c>
      <c r="E81" t="s">
        <v>2854</v>
      </c>
    </row>
    <row r="82" spans="2:5" ht="15.75" customHeight="1">
      <c r="B82" s="28"/>
      <c r="C82" s="29"/>
      <c r="D82" s="30" t="s">
        <v>2855</v>
      </c>
      <c r="E82" t="s">
        <v>2854</v>
      </c>
    </row>
    <row r="83" spans="2:5" ht="15.75" customHeight="1">
      <c r="B83" s="28"/>
      <c r="C83" s="29"/>
      <c r="D83" s="30" t="s">
        <v>2856</v>
      </c>
      <c r="E83" t="s">
        <v>2857</v>
      </c>
    </row>
    <row r="84" spans="2:5" ht="15.75" customHeight="1">
      <c r="B84" s="28"/>
      <c r="C84" s="29"/>
      <c r="D84" s="30" t="s">
        <v>47</v>
      </c>
      <c r="E84" t="s">
        <v>2857</v>
      </c>
    </row>
    <row r="85" spans="2:5" ht="15.75" customHeight="1">
      <c r="B85" s="28"/>
      <c r="C85" s="29"/>
      <c r="D85" s="30" t="s">
        <v>19</v>
      </c>
      <c r="E85" t="s">
        <v>2857</v>
      </c>
    </row>
    <row r="86" spans="2:5" ht="15.75" customHeight="1">
      <c r="B86" s="28"/>
      <c r="C86" s="29"/>
      <c r="D86" s="30" t="s">
        <v>2858</v>
      </c>
      <c r="E86" t="s">
        <v>2859</v>
      </c>
    </row>
    <row r="87" spans="2:5" ht="15.75" customHeight="1">
      <c r="B87" s="28"/>
      <c r="C87" s="29"/>
      <c r="D87" s="30" t="s">
        <v>2860</v>
      </c>
      <c r="E87" t="s">
        <v>2859</v>
      </c>
    </row>
    <row r="88" spans="2:5" ht="15.75" customHeight="1">
      <c r="B88" s="28"/>
      <c r="C88" s="29"/>
      <c r="D88" s="30" t="s">
        <v>2861</v>
      </c>
      <c r="E88" t="s">
        <v>2859</v>
      </c>
    </row>
    <row r="89" spans="2:5" ht="15.75" customHeight="1">
      <c r="B89" s="28"/>
      <c r="C89" s="29"/>
      <c r="D89" s="30" t="s">
        <v>2862</v>
      </c>
      <c r="E89" t="s">
        <v>2859</v>
      </c>
    </row>
    <row r="90" spans="2:5" ht="15.75" customHeight="1">
      <c r="B90" s="28"/>
      <c r="C90" s="29"/>
      <c r="D90" s="30" t="s">
        <v>2863</v>
      </c>
      <c r="E90" t="s">
        <v>2864</v>
      </c>
    </row>
    <row r="91" spans="2:5" ht="15.75" customHeight="1">
      <c r="B91" s="28"/>
      <c r="C91" s="29"/>
      <c r="D91" s="30" t="s">
        <v>2865</v>
      </c>
      <c r="E91" t="s">
        <v>2864</v>
      </c>
    </row>
    <row r="92" spans="2:5" ht="15.75" customHeight="1">
      <c r="B92" s="28"/>
      <c r="C92" s="29"/>
      <c r="D92" s="30" t="s">
        <v>2866</v>
      </c>
      <c r="E92" t="s">
        <v>2864</v>
      </c>
    </row>
    <row r="93" spans="2:5" ht="15.75" customHeight="1">
      <c r="B93" s="28"/>
      <c r="C93" s="29"/>
      <c r="D93" s="30" t="s">
        <v>2867</v>
      </c>
      <c r="E93" t="s">
        <v>2864</v>
      </c>
    </row>
    <row r="94" spans="2:5">
      <c r="B94" s="28"/>
      <c r="C94" s="29"/>
      <c r="D94" s="30" t="s">
        <v>2868</v>
      </c>
      <c r="E94" t="s">
        <v>2869</v>
      </c>
    </row>
    <row r="95" spans="2:5">
      <c r="B95" s="28"/>
      <c r="C95" s="29"/>
      <c r="D95" s="30"/>
    </row>
    <row r="96" spans="2:5">
      <c r="B96" s="17"/>
      <c r="C96" s="21"/>
      <c r="D96" s="18"/>
    </row>
    <row r="99" spans="2:4">
      <c r="B99" s="12" t="s">
        <v>2870</v>
      </c>
      <c r="C99" s="19" t="s">
        <v>2871</v>
      </c>
      <c r="D99" s="20" t="str">
        <f>+E36</f>
        <v>Dirección de Comunicaciones</v>
      </c>
    </row>
    <row r="100" spans="2:4">
      <c r="B100" s="14" t="s">
        <v>2870</v>
      </c>
      <c r="C100" s="24" t="s">
        <v>2872</v>
      </c>
      <c r="D100" s="25" t="str">
        <f>+E39</f>
        <v>Dirección Jurídica</v>
      </c>
    </row>
    <row r="101" spans="2:4">
      <c r="B101" s="14" t="s">
        <v>2870</v>
      </c>
      <c r="C101" s="24" t="s">
        <v>1022</v>
      </c>
      <c r="D101" s="25" t="str">
        <f>+E41</f>
        <v>Oficina Acceso a la Información</v>
      </c>
    </row>
    <row r="102" spans="2:4">
      <c r="B102" s="14" t="s">
        <v>2870</v>
      </c>
      <c r="C102" s="24" t="s">
        <v>2873</v>
      </c>
      <c r="D102" s="25" t="str">
        <f>+E42</f>
        <v>Dirección Recursos Humanos</v>
      </c>
    </row>
    <row r="103" spans="2:4">
      <c r="B103" s="14" t="s">
        <v>2870</v>
      </c>
      <c r="C103" s="24" t="s">
        <v>2874</v>
      </c>
      <c r="D103" s="25" t="str">
        <f>+E48</f>
        <v>Dirección de Fiscalización y Control</v>
      </c>
    </row>
    <row r="104" spans="2:4">
      <c r="B104" s="14" t="s">
        <v>2870</v>
      </c>
      <c r="C104" s="24" t="s">
        <v>263</v>
      </c>
      <c r="D104" s="25" t="str">
        <f>+E49</f>
        <v>Dirección Planificación y Desarrollo</v>
      </c>
    </row>
    <row r="105" spans="2:4">
      <c r="B105" s="14" t="s">
        <v>2870</v>
      </c>
      <c r="C105" s="24" t="s">
        <v>2875</v>
      </c>
      <c r="D105" s="25" t="str">
        <f>+E54</f>
        <v>Dirección Administrativa</v>
      </c>
    </row>
    <row r="106" spans="2:4">
      <c r="B106" s="14" t="s">
        <v>2870</v>
      </c>
      <c r="C106" s="24" t="s">
        <v>2876</v>
      </c>
      <c r="D106" s="25" t="str">
        <f>+E61</f>
        <v>Dirección de Tecnologías de la Información y Comunicación</v>
      </c>
    </row>
    <row r="107" spans="2:4">
      <c r="B107" s="14" t="s">
        <v>2870</v>
      </c>
      <c r="C107" s="24" t="s">
        <v>2877</v>
      </c>
      <c r="D107" s="25" t="str">
        <f>+E65</f>
        <v>Dirección Financiera</v>
      </c>
    </row>
    <row r="108" spans="2:4">
      <c r="B108" s="14" t="s">
        <v>2870</v>
      </c>
      <c r="C108" s="24" t="s">
        <v>2878</v>
      </c>
      <c r="D108" s="25" t="str">
        <f>+E68</f>
        <v>Dirección Emergencias Médicas</v>
      </c>
    </row>
    <row r="109" spans="2:4">
      <c r="B109" s="14" t="s">
        <v>2870</v>
      </c>
      <c r="C109" s="24" t="s">
        <v>2879</v>
      </c>
      <c r="D109" s="25" t="str">
        <f>+E72</f>
        <v>Dirección Medicamentos e Insumos</v>
      </c>
    </row>
    <row r="110" spans="2:4">
      <c r="B110" s="14" t="s">
        <v>2870</v>
      </c>
      <c r="C110" s="24" t="s">
        <v>2880</v>
      </c>
      <c r="D110" s="25" t="str">
        <f>+E75</f>
        <v>Dirección Gestión de la Información</v>
      </c>
    </row>
    <row r="111" spans="2:4">
      <c r="B111" s="14" t="s">
        <v>2870</v>
      </c>
      <c r="C111" s="24" t="s">
        <v>2881</v>
      </c>
      <c r="D111" s="25" t="str">
        <f>+E77</f>
        <v>Dirección Gestión de Calidad en los Servicios de Salud</v>
      </c>
    </row>
    <row r="112" spans="2:4">
      <c r="B112" s="14" t="s">
        <v>2870</v>
      </c>
      <c r="C112" s="24" t="s">
        <v>2882</v>
      </c>
      <c r="D112" s="25" t="str">
        <f>+E81</f>
        <v xml:space="preserve">Dirección Materno, Infantil y Adolescentes </v>
      </c>
    </row>
    <row r="113" spans="2:4">
      <c r="B113" s="14" t="s">
        <v>2870</v>
      </c>
      <c r="C113" s="24" t="s">
        <v>2883</v>
      </c>
      <c r="D113" s="25" t="str">
        <f>+E83</f>
        <v xml:space="preserve">Dirección de Asistencia a la Red de Servicios de Salud </v>
      </c>
    </row>
    <row r="114" spans="2:4">
      <c r="B114" s="14" t="s">
        <v>2870</v>
      </c>
      <c r="C114" s="24" t="s">
        <v>2884</v>
      </c>
      <c r="D114" s="25" t="str">
        <f>+E86</f>
        <v>Dirección Centros Hospitalarios</v>
      </c>
    </row>
    <row r="115" spans="2:4">
      <c r="B115" s="14" t="s">
        <v>2870</v>
      </c>
      <c r="C115" s="24" t="s">
        <v>2885</v>
      </c>
      <c r="D115" s="25" t="str">
        <f>+E90</f>
        <v>Dirección Primer Nivel de Atención</v>
      </c>
    </row>
    <row r="116" spans="2:4">
      <c r="B116" s="14"/>
      <c r="C116" s="24" t="s">
        <v>2886</v>
      </c>
      <c r="D116" s="25" t="str">
        <f>+E94</f>
        <v>Seguridad</v>
      </c>
    </row>
    <row r="117" spans="2:4">
      <c r="B117" s="14"/>
      <c r="C117" s="24"/>
      <c r="D117" s="25"/>
    </row>
    <row r="118" spans="2:4">
      <c r="B118" s="14"/>
      <c r="C118" s="27"/>
      <c r="D118" s="15"/>
    </row>
    <row r="119" spans="2:4">
      <c r="B119" s="17"/>
      <c r="C119" s="21"/>
      <c r="D119" s="18"/>
    </row>
    <row r="122" spans="2:4">
      <c r="B122" s="27" t="s">
        <v>2887</v>
      </c>
      <c r="C122" s="27"/>
      <c r="D122" s="27"/>
    </row>
    <row r="123" spans="2:4">
      <c r="B123" s="27"/>
      <c r="C123" s="27"/>
      <c r="D123" s="27"/>
    </row>
    <row r="124" spans="2:4">
      <c r="B124" s="27"/>
      <c r="C124" s="27"/>
      <c r="D124" s="27"/>
    </row>
    <row r="126" spans="2:4">
      <c r="B126" s="27" t="s">
        <v>2755</v>
      </c>
      <c r="C126" s="24" t="s">
        <v>1022</v>
      </c>
      <c r="D126" s="24" t="s">
        <v>2888</v>
      </c>
    </row>
    <row r="127" spans="2:4">
      <c r="B127" s="27" t="s">
        <v>2755</v>
      </c>
      <c r="C127" s="24" t="s">
        <v>2889</v>
      </c>
      <c r="D127" s="24" t="s">
        <v>2890</v>
      </c>
    </row>
    <row r="128" spans="2:4">
      <c r="B128" s="27"/>
      <c r="C128" s="27"/>
      <c r="D128" s="27"/>
    </row>
    <row r="129" spans="1:13">
      <c r="B129" s="27"/>
      <c r="C129" s="27"/>
      <c r="D129" s="27"/>
    </row>
    <row r="135" spans="1:13">
      <c r="B135" s="31" t="s">
        <v>2728</v>
      </c>
      <c r="C135" s="32"/>
      <c r="D135" s="33"/>
      <c r="E135" s="33"/>
    </row>
    <row r="136" spans="1:13">
      <c r="A136" t="s">
        <v>2723</v>
      </c>
      <c r="B136" s="34" t="s">
        <v>2891</v>
      </c>
      <c r="C136" s="34" t="s">
        <v>2892</v>
      </c>
      <c r="D136" s="34" t="s">
        <v>2893</v>
      </c>
      <c r="E136" s="34">
        <v>1</v>
      </c>
    </row>
    <row r="137" spans="1:13">
      <c r="B137" s="27" t="s">
        <v>2747</v>
      </c>
      <c r="C137" s="27" t="s">
        <v>2894</v>
      </c>
      <c r="D137" s="27" t="s">
        <v>2895</v>
      </c>
      <c r="E137" s="27">
        <v>2</v>
      </c>
    </row>
    <row r="138" spans="1:13">
      <c r="B138" s="27" t="s">
        <v>2750</v>
      </c>
      <c r="C138" s="27" t="s">
        <v>2751</v>
      </c>
      <c r="D138" s="27" t="s">
        <v>2896</v>
      </c>
      <c r="E138" s="27">
        <v>3</v>
      </c>
    </row>
    <row r="139" spans="1:13">
      <c r="B139" s="27" t="s">
        <v>1523</v>
      </c>
      <c r="C139" s="27" t="s">
        <v>2897</v>
      </c>
      <c r="D139" s="27" t="s">
        <v>2898</v>
      </c>
      <c r="E139" s="27">
        <v>4</v>
      </c>
    </row>
    <row r="140" spans="1:13">
      <c r="B140" s="27" t="s">
        <v>2754</v>
      </c>
      <c r="C140" s="27" t="s">
        <v>2899</v>
      </c>
      <c r="D140" s="27" t="s">
        <v>2900</v>
      </c>
      <c r="E140" s="27">
        <v>5</v>
      </c>
    </row>
    <row r="143" spans="1:13">
      <c r="B143" s="35" t="s">
        <v>2901</v>
      </c>
      <c r="C143" s="5"/>
      <c r="D143" s="5"/>
      <c r="E143" s="35" t="s">
        <v>2751</v>
      </c>
      <c r="F143" s="5"/>
      <c r="I143" s="5"/>
      <c r="L143" s="5"/>
      <c r="M143" s="5"/>
    </row>
    <row r="144" spans="1:13">
      <c r="A144" t="s">
        <v>2723</v>
      </c>
      <c r="B144" s="34" t="s">
        <v>2902</v>
      </c>
      <c r="C144">
        <v>1</v>
      </c>
      <c r="D144" t="s">
        <v>2723</v>
      </c>
      <c r="E144" s="34" t="s">
        <v>2903</v>
      </c>
      <c r="F144">
        <v>1</v>
      </c>
    </row>
    <row r="145" spans="2:6">
      <c r="B145" s="27" t="s">
        <v>284</v>
      </c>
      <c r="C145">
        <v>2</v>
      </c>
      <c r="E145" s="27" t="s">
        <v>2904</v>
      </c>
      <c r="F145">
        <v>2</v>
      </c>
    </row>
    <row r="146" spans="2:6">
      <c r="B146" s="27" t="s">
        <v>2905</v>
      </c>
      <c r="C146">
        <v>3</v>
      </c>
      <c r="E146" s="27" t="s">
        <v>2906</v>
      </c>
      <c r="F146">
        <v>3</v>
      </c>
    </row>
    <row r="147" spans="2:6">
      <c r="B147" s="27" t="s">
        <v>2907</v>
      </c>
      <c r="C147">
        <v>4</v>
      </c>
      <c r="E147" s="27" t="s">
        <v>2908</v>
      </c>
      <c r="F147">
        <v>4</v>
      </c>
    </row>
    <row r="148" spans="2:6">
      <c r="B148" s="27" t="s">
        <v>2909</v>
      </c>
      <c r="C148">
        <v>5</v>
      </c>
      <c r="E148" s="27" t="s">
        <v>2910</v>
      </c>
      <c r="F148">
        <v>5</v>
      </c>
    </row>
    <row r="149" spans="2:6">
      <c r="B149" s="27" t="s">
        <v>2911</v>
      </c>
      <c r="C149">
        <v>6</v>
      </c>
      <c r="E149" s="27" t="s">
        <v>2912</v>
      </c>
      <c r="F149">
        <v>6</v>
      </c>
    </row>
    <row r="150" spans="2:6">
      <c r="B150" s="27" t="s">
        <v>2913</v>
      </c>
      <c r="C150">
        <v>7</v>
      </c>
      <c r="E150" s="27" t="s">
        <v>2914</v>
      </c>
      <c r="F150">
        <v>7</v>
      </c>
    </row>
    <row r="151" spans="2:6">
      <c r="B151" s="27" t="s">
        <v>2915</v>
      </c>
      <c r="C151">
        <v>8</v>
      </c>
      <c r="E151" s="27" t="s">
        <v>2916</v>
      </c>
      <c r="F151">
        <v>8</v>
      </c>
    </row>
    <row r="152" spans="2:6">
      <c r="B152" s="27" t="s">
        <v>2917</v>
      </c>
      <c r="C152">
        <v>9</v>
      </c>
      <c r="E152" s="27" t="s">
        <v>2918</v>
      </c>
      <c r="F152">
        <v>9</v>
      </c>
    </row>
    <row r="153" spans="2:6">
      <c r="B153" s="27" t="s">
        <v>2919</v>
      </c>
      <c r="C153">
        <v>10</v>
      </c>
      <c r="E153" s="27" t="s">
        <v>2920</v>
      </c>
      <c r="F153">
        <v>10</v>
      </c>
    </row>
    <row r="154" spans="2:6">
      <c r="B154" s="27" t="s">
        <v>2921</v>
      </c>
      <c r="C154">
        <v>11</v>
      </c>
      <c r="E154" s="27" t="s">
        <v>2922</v>
      </c>
      <c r="F154">
        <v>11</v>
      </c>
    </row>
    <row r="155" spans="2:6">
      <c r="B155" s="27" t="s">
        <v>2923</v>
      </c>
      <c r="C155">
        <v>12</v>
      </c>
      <c r="E155" s="27" t="s">
        <v>2924</v>
      </c>
      <c r="F155">
        <v>12</v>
      </c>
    </row>
    <row r="156" spans="2:6">
      <c r="B156" s="27" t="s">
        <v>2925</v>
      </c>
      <c r="C156">
        <v>13</v>
      </c>
      <c r="E156" s="27" t="s">
        <v>2926</v>
      </c>
      <c r="F156">
        <v>13</v>
      </c>
    </row>
    <row r="157" spans="2:6">
      <c r="B157" s="27" t="s">
        <v>853</v>
      </c>
      <c r="C157">
        <v>14</v>
      </c>
      <c r="E157" s="27" t="s">
        <v>87</v>
      </c>
      <c r="F157">
        <v>14</v>
      </c>
    </row>
    <row r="158" spans="2:6">
      <c r="B158" s="27" t="s">
        <v>27</v>
      </c>
      <c r="C158">
        <v>15</v>
      </c>
      <c r="E158" s="27" t="s">
        <v>2927</v>
      </c>
      <c r="F158">
        <v>15</v>
      </c>
    </row>
    <row r="159" spans="2:6">
      <c r="B159" s="27" t="s">
        <v>2928</v>
      </c>
      <c r="C159">
        <v>16</v>
      </c>
      <c r="E159" s="27"/>
    </row>
    <row r="160" spans="2:6">
      <c r="B160" s="27" t="s">
        <v>2929</v>
      </c>
      <c r="C160">
        <v>17</v>
      </c>
      <c r="E160" s="27"/>
    </row>
    <row r="161" spans="2:8">
      <c r="B161" s="27" t="s">
        <v>2930</v>
      </c>
      <c r="C161">
        <v>18</v>
      </c>
    </row>
    <row r="162" spans="2:8">
      <c r="B162" s="27" t="s">
        <v>2931</v>
      </c>
      <c r="C162">
        <v>19</v>
      </c>
      <c r="D162" s="5"/>
      <c r="E162" s="36" t="s">
        <v>2892</v>
      </c>
    </row>
    <row r="163" spans="2:8">
      <c r="B163" s="27" t="s">
        <v>2932</v>
      </c>
      <c r="C163">
        <v>20</v>
      </c>
      <c r="D163" t="s">
        <v>2723</v>
      </c>
      <c r="E163" s="27" t="s">
        <v>2933</v>
      </c>
      <c r="F163">
        <v>1</v>
      </c>
    </row>
    <row r="164" spans="2:8">
      <c r="B164" s="27" t="s">
        <v>2934</v>
      </c>
      <c r="C164">
        <v>21</v>
      </c>
      <c r="E164" s="27"/>
    </row>
    <row r="165" spans="2:8">
      <c r="B165" s="27" t="s">
        <v>2935</v>
      </c>
      <c r="C165">
        <v>22</v>
      </c>
      <c r="E165" s="27"/>
    </row>
    <row r="166" spans="2:8">
      <c r="B166" s="27" t="s">
        <v>2936</v>
      </c>
      <c r="C166">
        <v>23</v>
      </c>
    </row>
    <row r="167" spans="2:8">
      <c r="B167" s="27" t="s">
        <v>2937</v>
      </c>
      <c r="C167">
        <v>24</v>
      </c>
    </row>
    <row r="168" spans="2:8">
      <c r="B168" s="27" t="s">
        <v>2938</v>
      </c>
      <c r="C168">
        <v>25</v>
      </c>
      <c r="D168" s="5"/>
      <c r="G168" s="35" t="s">
        <v>2894</v>
      </c>
    </row>
    <row r="169" spans="2:8">
      <c r="B169" s="27" t="s">
        <v>84</v>
      </c>
      <c r="C169">
        <v>26</v>
      </c>
      <c r="D169" t="s">
        <v>2723</v>
      </c>
      <c r="G169" s="34" t="s">
        <v>231</v>
      </c>
      <c r="H169">
        <v>1</v>
      </c>
    </row>
    <row r="170" spans="2:8">
      <c r="B170" s="27"/>
      <c r="G170" s="27" t="s">
        <v>2939</v>
      </c>
      <c r="H170">
        <v>2</v>
      </c>
    </row>
    <row r="171" spans="2:8">
      <c r="B171" s="27"/>
      <c r="G171" s="27" t="s">
        <v>2940</v>
      </c>
      <c r="H171">
        <v>3</v>
      </c>
    </row>
    <row r="172" spans="2:8">
      <c r="B172" s="27"/>
      <c r="G172" s="27" t="s">
        <v>284</v>
      </c>
      <c r="H172">
        <v>4</v>
      </c>
    </row>
    <row r="173" spans="2:8">
      <c r="G173" s="27" t="s">
        <v>2941</v>
      </c>
      <c r="H173">
        <v>5</v>
      </c>
    </row>
    <row r="174" spans="2:8">
      <c r="G174" s="27" t="s">
        <v>274</v>
      </c>
      <c r="H174">
        <v>6</v>
      </c>
    </row>
    <row r="175" spans="2:8">
      <c r="G175" s="37" t="s">
        <v>2942</v>
      </c>
      <c r="H175">
        <v>7</v>
      </c>
    </row>
    <row r="176" spans="2:8">
      <c r="G176" s="37" t="s">
        <v>2943</v>
      </c>
      <c r="H176">
        <v>8</v>
      </c>
    </row>
    <row r="177" spans="2:8">
      <c r="D177" s="5"/>
      <c r="E177" s="35" t="s">
        <v>2899</v>
      </c>
      <c r="G177" s="37" t="s">
        <v>2944</v>
      </c>
      <c r="H177">
        <v>9</v>
      </c>
    </row>
    <row r="178" spans="2:8">
      <c r="D178" t="s">
        <v>2723</v>
      </c>
      <c r="E178" s="34" t="s">
        <v>2945</v>
      </c>
      <c r="F178">
        <v>1</v>
      </c>
      <c r="G178" s="37" t="s">
        <v>2918</v>
      </c>
      <c r="H178">
        <v>10</v>
      </c>
    </row>
    <row r="179" spans="2:8">
      <c r="E179" s="27" t="s">
        <v>2946</v>
      </c>
      <c r="F179">
        <v>2</v>
      </c>
      <c r="G179" s="37" t="s">
        <v>236</v>
      </c>
      <c r="H179">
        <v>11</v>
      </c>
    </row>
    <row r="180" spans="2:8">
      <c r="E180" s="27"/>
      <c r="G180" s="37" t="s">
        <v>2947</v>
      </c>
      <c r="H180">
        <v>12</v>
      </c>
    </row>
    <row r="186" spans="2:8">
      <c r="B186" s="35" t="s">
        <v>2948</v>
      </c>
    </row>
    <row r="187" spans="2:8">
      <c r="B187" s="38" t="s">
        <v>318</v>
      </c>
      <c r="C187">
        <v>1</v>
      </c>
    </row>
    <row r="188" spans="2:8">
      <c r="B188" s="39" t="s">
        <v>317</v>
      </c>
      <c r="C188">
        <v>2</v>
      </c>
    </row>
    <row r="189" spans="2:8">
      <c r="B189" s="39" t="s">
        <v>511</v>
      </c>
      <c r="C189">
        <v>3</v>
      </c>
    </row>
    <row r="190" spans="2:8">
      <c r="B190" s="39" t="s">
        <v>334</v>
      </c>
      <c r="C190">
        <v>4</v>
      </c>
    </row>
    <row r="191" spans="2:8">
      <c r="B191" s="39" t="s">
        <v>406</v>
      </c>
      <c r="C191">
        <v>5</v>
      </c>
    </row>
    <row r="192" spans="2:8">
      <c r="B192" s="39" t="s">
        <v>2949</v>
      </c>
      <c r="C192">
        <v>6</v>
      </c>
    </row>
    <row r="193" spans="2:3">
      <c r="B193" s="39" t="s">
        <v>2950</v>
      </c>
      <c r="C193">
        <v>7</v>
      </c>
    </row>
    <row r="194" spans="2:3">
      <c r="B194" s="39" t="s">
        <v>2951</v>
      </c>
      <c r="C194">
        <v>8</v>
      </c>
    </row>
    <row r="195" spans="2:3">
      <c r="B195" s="39" t="s">
        <v>2952</v>
      </c>
      <c r="C195">
        <v>9</v>
      </c>
    </row>
    <row r="196" spans="2:3">
      <c r="B196" s="39" t="s">
        <v>366</v>
      </c>
      <c r="C196">
        <v>10</v>
      </c>
    </row>
    <row r="197" spans="2:3">
      <c r="B197" s="39" t="s">
        <v>356</v>
      </c>
      <c r="C197">
        <v>11</v>
      </c>
    </row>
    <row r="198" spans="2:3">
      <c r="B198" s="39" t="s">
        <v>2953</v>
      </c>
      <c r="C198">
        <v>12</v>
      </c>
    </row>
    <row r="199" spans="2:3">
      <c r="B199" s="39" t="s">
        <v>2954</v>
      </c>
      <c r="C199">
        <v>13</v>
      </c>
    </row>
    <row r="200" spans="2:3">
      <c r="B200" s="39" t="s">
        <v>2955</v>
      </c>
      <c r="C200">
        <v>14</v>
      </c>
    </row>
    <row r="201" spans="2:3">
      <c r="B201" s="39" t="s">
        <v>909</v>
      </c>
      <c r="C201">
        <v>15</v>
      </c>
    </row>
    <row r="202" spans="2:3">
      <c r="B202" s="39" t="s">
        <v>2956</v>
      </c>
      <c r="C202">
        <v>16</v>
      </c>
    </row>
    <row r="203" spans="2:3">
      <c r="B203" s="39" t="s">
        <v>587</v>
      </c>
      <c r="C203">
        <v>17</v>
      </c>
    </row>
    <row r="204" spans="2:3">
      <c r="B204" s="39" t="s">
        <v>1814</v>
      </c>
      <c r="C204">
        <v>18</v>
      </c>
    </row>
    <row r="205" spans="2:3">
      <c r="B205" s="39" t="s">
        <v>329</v>
      </c>
      <c r="C205">
        <v>19</v>
      </c>
    </row>
    <row r="206" spans="2:3">
      <c r="B206" s="27"/>
    </row>
  </sheetData>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0" master=""/>
  <rangeList sheetStid="1" master=""/>
  <rangeList sheetStid="12" master="">
    <arrUserId title="Rango1_1_3" rangeCreator="" othersAccessPermission="edit"/>
    <arrUserId title="Rango1_2" rangeCreator="" othersAccessPermission="edit"/>
    <arrUserId title="Rango1_2_2" rangeCreator="" othersAccessPermission="edit"/>
    <arrUserId title="Rango1_2_1_2" rangeCreator="" othersAccessPermission="edit"/>
    <arrUserId title="Rango1_2_2_1_1" rangeCreator="" othersAccessPermission="edit"/>
    <arrUserId title="Rango1_2_1_3" rangeCreator="" othersAccessPermission="edit"/>
    <arrUserId title="Rango1_2_2_2" rangeCreator="" othersAccessPermission="edit"/>
  </rangeList>
  <rangeList sheetStid="10" master=""/>
  <rangeList sheetStid="13" master=""/>
  <rangeList sheetStid="14" master=""/>
  <rangeList sheetStid="30" master=""/>
  <rangeList sheetStid="31" master=""/>
  <rangeList sheetStid="32" master=""/>
  <rangeList sheetStid="39" master=""/>
  <rangeList sheetStid="38" master=""/>
  <rangeList sheetStid="35" master=""/>
  <rangeList sheetStid="36" master=""/>
  <rangeList sheetStid="34" master=""/>
  <rangeList sheetStid="3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121</vt:i4>
      </vt:variant>
    </vt:vector>
  </HeadingPairs>
  <TitlesOfParts>
    <vt:vector size="136"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Insumos</vt:lpstr>
      <vt:lpstr>LSIns</vt:lpstr>
      <vt:lpstr>Obj</vt:lpstr>
      <vt:lpstr>Catalogo</vt:lpstr>
      <vt:lpstr>'Formulario PPGR1'!Área_de_impresión</vt:lpstr>
      <vt:lpstr>Azua</vt:lpstr>
      <vt:lpstr>Bahoruco</vt:lpstr>
      <vt:lpstr>Barahona</vt:lpstr>
      <vt:lpstr>CodigoActividad</vt:lpstr>
      <vt:lpstr>Dajabon</vt:lpstr>
      <vt:lpstr>Dajabón</vt:lpstr>
      <vt:lpstr>Distrito_Nacional</vt:lpstr>
      <vt:lpstr>Duarte</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Ls_Estructura</vt:lpstr>
      <vt:lpstr>Ls_GerenciasSRS</vt:lpstr>
      <vt:lpstr>Ls_LinesEstategica</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Obj2.1</vt:lpstr>
      <vt:lpstr>Obj2.2</vt:lpstr>
      <vt:lpstr>Obj2.3</vt:lpstr>
      <vt:lpstr>Obj3.1</vt:lpstr>
      <vt:lpstr>Obj3.2</vt:lpstr>
      <vt:lpstr>Obj3.3</vt:lpstr>
      <vt:lpstr>Obj4.1</vt:lpstr>
      <vt:lpstr>Pedernales</vt:lpstr>
      <vt:lpstr>Peravia</vt:lpstr>
      <vt:lpstr>Periodo_POA</vt:lpstr>
      <vt:lpstr>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Valverde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dc:creator>
  <cp:lastModifiedBy>Zoraida Sanchez Melo</cp:lastModifiedBy>
  <cp:lastPrinted>2022-06-27T18:48:00Z</cp:lastPrinted>
  <dcterms:created xsi:type="dcterms:W3CDTF">2010-07-12T13:23:00Z</dcterms:created>
  <dcterms:modified xsi:type="dcterms:W3CDTF">2024-03-12T14:27:56Z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0B9B1789FC0D47DFB0701C52658F1F81_12</vt:lpwstr>
  </property>
  <property fmtid="{D5CDD505-2E9C-101B-9397-08002B2CF9AE}" pid="3" name="KSOProductBuildVer">
    <vt:lpwstr>1033-12.2.0.13359</vt:lpwstr>
  </property>
</Properties>
</file>